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AI RAM\Desktop\"/>
    </mc:Choice>
  </mc:AlternateContent>
  <xr:revisionPtr revIDLastSave="0" documentId="13_ncr:1_{7AB6887D-0814-40BA-BA85-73B32C93C9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" sheetId="1" r:id="rId1"/>
    <sheet name="Q2" sheetId="2" r:id="rId2"/>
    <sheet name="Performance" sheetId="3" r:id="rId3"/>
    <sheet name="Q4" sheetId="4" r:id="rId4"/>
    <sheet name="Q5" sheetId="5" r:id="rId5"/>
    <sheet name="Q6" sheetId="6" r:id="rId6"/>
    <sheet name="Final Score" sheetId="7" state="hidden" r:id="rId7"/>
  </sheets>
  <definedNames>
    <definedName name="_xlnm._FilterDatabase" localSheetId="1" hidden="1">'Q2'!$C$12:$E$342</definedName>
    <definedName name="_xlnm._FilterDatabase" localSheetId="3" hidden="1">'Q4'!$N$2:$S$27</definedName>
  </definedNames>
  <calcPr calcId="191029"/>
  <extLst>
    <ext uri="GoogleSheetsCustomDataVersion1">
      <go:sheetsCustomData xmlns:go="http://customooxmlschemas.google.com/" r:id="rId11" roundtripDataSignature="AMtx7mhfCK0a1llzuov8gAju9W6XmKqcXw=="/>
    </ext>
  </extLst>
</workbook>
</file>

<file path=xl/calcChain.xml><?xml version="1.0" encoding="utf-8"?>
<calcChain xmlns="http://schemas.openxmlformats.org/spreadsheetml/2006/main">
  <c r="F12" i="5" l="1"/>
  <c r="F13" i="5"/>
  <c r="F14" i="5"/>
  <c r="F15" i="5"/>
  <c r="F16" i="5"/>
  <c r="F17" i="5"/>
  <c r="F18" i="5"/>
  <c r="F19" i="5"/>
  <c r="F20" i="5"/>
  <c r="F21" i="5"/>
  <c r="E15" i="3"/>
  <c r="E16" i="3"/>
  <c r="E17" i="3"/>
  <c r="E14" i="3"/>
  <c r="D15" i="3"/>
  <c r="D16" i="3"/>
  <c r="D17" i="3"/>
  <c r="D14" i="3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F11" i="5"/>
  <c r="G13" i="4"/>
  <c r="G14" i="4"/>
  <c r="G15" i="4"/>
  <c r="G16" i="4"/>
  <c r="G17" i="4"/>
  <c r="G18" i="4"/>
  <c r="G19" i="4"/>
  <c r="G20" i="4"/>
  <c r="G21" i="4"/>
  <c r="G22" i="4"/>
  <c r="F13" i="4"/>
  <c r="F14" i="4"/>
  <c r="F15" i="4"/>
  <c r="F16" i="4"/>
  <c r="F17" i="4"/>
  <c r="F18" i="4"/>
  <c r="F19" i="4"/>
  <c r="F20" i="4"/>
  <c r="F21" i="4"/>
  <c r="F22" i="4"/>
  <c r="E13" i="4"/>
  <c r="E14" i="4"/>
  <c r="E15" i="4"/>
  <c r="E16" i="4"/>
  <c r="E17" i="4"/>
  <c r="E18" i="4"/>
  <c r="E19" i="4"/>
  <c r="E20" i="4"/>
  <c r="E21" i="4"/>
  <c r="E22" i="4"/>
  <c r="E12" i="4"/>
  <c r="D18" i="3"/>
  <c r="E13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6" i="1"/>
  <c r="E14" i="5"/>
  <c r="E12" i="5"/>
  <c r="E13" i="5"/>
  <c r="E15" i="5"/>
  <c r="E16" i="5"/>
  <c r="E17" i="5"/>
  <c r="E18" i="5"/>
  <c r="E19" i="5"/>
  <c r="E20" i="5"/>
  <c r="E21" i="5"/>
  <c r="E11" i="5"/>
  <c r="D11" i="5"/>
  <c r="D12" i="5"/>
  <c r="D13" i="5"/>
  <c r="D14" i="5"/>
  <c r="D15" i="5"/>
  <c r="D16" i="5"/>
  <c r="D17" i="5"/>
  <c r="D18" i="5"/>
  <c r="D19" i="5"/>
  <c r="D20" i="5"/>
  <c r="D21" i="5"/>
  <c r="G12" i="4"/>
  <c r="F12" i="4"/>
  <c r="D13" i="4"/>
  <c r="D14" i="4"/>
  <c r="D15" i="4"/>
  <c r="D16" i="4"/>
  <c r="D17" i="4"/>
  <c r="D18" i="4"/>
  <c r="D19" i="4"/>
  <c r="D20" i="4"/>
  <c r="D21" i="4"/>
  <c r="D22" i="4"/>
  <c r="D12" i="4"/>
  <c r="M23" i="3"/>
  <c r="F15" i="3"/>
  <c r="G15" i="3" s="1"/>
  <c r="F16" i="3"/>
  <c r="G16" i="3" s="1"/>
  <c r="F17" i="3"/>
  <c r="G17" i="3" s="1"/>
  <c r="D4" i="7"/>
  <c r="N4" i="7" s="1"/>
  <c r="C4" i="7"/>
  <c r="M4" i="7" s="1"/>
  <c r="B4" i="7"/>
  <c r="L4" i="7" s="1"/>
  <c r="A4" i="7"/>
  <c r="A13" i="7" s="1"/>
  <c r="F13" i="7" s="1"/>
  <c r="I3" i="6"/>
  <c r="B22" i="1"/>
  <c r="B23" i="1" s="1"/>
  <c r="B24" i="1" s="1"/>
  <c r="B25" i="1" s="1"/>
  <c r="B19" i="1"/>
  <c r="B14" i="1"/>
  <c r="B15" i="1" s="1"/>
  <c r="B16" i="1" s="1"/>
  <c r="B8" i="1"/>
  <c r="B9" i="1" s="1"/>
  <c r="B7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E18" i="3" l="1"/>
  <c r="F18" i="3" s="1"/>
  <c r="G18" i="3" s="1"/>
  <c r="G30" i="4"/>
  <c r="F30" i="4"/>
  <c r="E30" i="4"/>
  <c r="F14" i="3"/>
  <c r="G14" i="3" s="1"/>
  <c r="K4" i="7"/>
  <c r="D30" i="4" l="1"/>
</calcChain>
</file>

<file path=xl/sharedStrings.xml><?xml version="1.0" encoding="utf-8"?>
<sst xmlns="http://schemas.openxmlformats.org/spreadsheetml/2006/main" count="1050" uniqueCount="476">
  <si>
    <t>Holidays list</t>
  </si>
  <si>
    <t>Duration / Time Given</t>
  </si>
  <si>
    <t>Planned Time</t>
  </si>
  <si>
    <t>Example</t>
  </si>
  <si>
    <t>Only For Hiring Manager</t>
  </si>
  <si>
    <t>Formulation</t>
  </si>
  <si>
    <t>Activation</t>
  </si>
  <si>
    <t>Customazation</t>
  </si>
  <si>
    <t>Using Formula, do as directed</t>
  </si>
  <si>
    <t>Country Names are give in table.</t>
  </si>
  <si>
    <t>a)</t>
  </si>
  <si>
    <t>Using formula, get no of repeated in below Column as required.</t>
  </si>
  <si>
    <t>Example:</t>
  </si>
  <si>
    <t>SR No</t>
  </si>
  <si>
    <t>Name Of countries</t>
  </si>
  <si>
    <t>No Of Duplicates</t>
  </si>
  <si>
    <t>Afghanistan</t>
  </si>
  <si>
    <t>1 st Entry</t>
  </si>
  <si>
    <t>Albania</t>
  </si>
  <si>
    <t>Algeria</t>
  </si>
  <si>
    <t>2nd Entry</t>
  </si>
  <si>
    <t>American Samoa</t>
  </si>
  <si>
    <t>Andorra</t>
  </si>
  <si>
    <t>Antarctica</t>
  </si>
  <si>
    <t>Angola</t>
  </si>
  <si>
    <t>Anguilla</t>
  </si>
  <si>
    <t>2 nd Entry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</si>
  <si>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</si>
  <si>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</si>
  <si>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</si>
  <si>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</si>
  <si>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</si>
  <si>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</si>
  <si>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</si>
  <si>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</si>
  <si>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</si>
  <si>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</si>
  <si>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</si>
  <si>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</si>
  <si>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</si>
  <si>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</si>
  <si>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</si>
  <si>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</si>
  <si>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</si>
  <si>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</si>
  <si>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</si>
  <si>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</si>
  <si>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</si>
  <si>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</si>
  <si>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</si>
  <si>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</si>
  <si>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</si>
  <si>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</si>
  <si>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</si>
  <si>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</si>
  <si>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</si>
  <si>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</si>
  <si>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</si>
  <si>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</si>
  <si>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</si>
  <si>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</si>
  <si>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</si>
  <si>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</si>
  <si>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</si>
  <si>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Democratic Republic of the Congo (Kinshasa)</t>
  </si>
  <si>
    <t>Congo, Republic of (Brazzaville)</t>
  </si>
  <si>
    <t>Cook Islands</t>
  </si>
  <si>
    <t>Costa Rica</t>
  </si>
  <si>
    <t>Côte D'ivoire (Ivory Coast)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</si>
  <si>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</si>
  <si>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</si>
  <si>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</si>
  <si>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</si>
  <si>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</si>
  <si>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</si>
  <si>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</si>
  <si>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</si>
  <si>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</si>
  <si>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</si>
  <si>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</si>
  <si>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</si>
  <si>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</si>
  <si>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</si>
  <si>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</si>
  <si>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</si>
  <si>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</si>
  <si>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</si>
  <si>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</si>
  <si>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</si>
  <si>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</si>
  <si>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</si>
  <si>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</si>
  <si>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</si>
  <si>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</si>
  <si>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The 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</si>
  <si>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</si>
  <si>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</si>
  <si>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</si>
  <si>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</si>
  <si>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</si>
  <si>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</si>
  <si>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</si>
  <si>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</si>
  <si>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</si>
  <si>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</si>
  <si>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</si>
  <si>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</si>
  <si>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</si>
  <si>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</si>
  <si>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</si>
  <si>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</si>
  <si>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</si>
  <si>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</si>
  <si>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</si>
  <si>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</si>
  <si>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</si>
  <si>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</si>
  <si>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</si>
  <si>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</si>
  <si>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</si>
  <si>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</si>
  <si>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</si>
  <si>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</si>
  <si>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</si>
  <si>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</si>
  <si>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</si>
  <si>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</si>
  <si>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</si>
  <si>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Korea, Democratic People's Rep. (North Korea)</t>
  </si>
  <si>
    <t>Korea, Republic of (South Korea)</t>
  </si>
  <si>
    <t>Kosovo</t>
  </si>
  <si>
    <t>Kuwait</t>
  </si>
  <si>
    <t>Kyrgyzstan</t>
  </si>
  <si>
    <t>Lao,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</si>
  <si>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</si>
  <si>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</si>
  <si>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</si>
  <si>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</si>
  <si>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</si>
  <si>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</si>
  <si>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</si>
  <si>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</si>
  <si>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</si>
  <si>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</si>
  <si>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</si>
  <si>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</si>
  <si>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</si>
  <si>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</si>
  <si>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</si>
  <si>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</si>
  <si>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</si>
  <si>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</si>
  <si>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</si>
  <si>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</si>
  <si>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</si>
  <si>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Federal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</si>
  <si>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</si>
  <si>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</si>
  <si>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</si>
  <si>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</si>
  <si>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</si>
  <si>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</si>
  <si>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</si>
  <si>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Myanmar, Burma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</si>
  <si>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</si>
  <si>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</si>
  <si>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</si>
  <si>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</si>
  <si>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</si>
  <si>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</si>
  <si>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</si>
  <si>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</si>
  <si>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</si>
  <si>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</si>
  <si>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</si>
  <si>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</si>
  <si>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</si>
  <si>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</si>
  <si>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</si>
  <si>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</si>
  <si>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</si>
  <si>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</si>
  <si>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</si>
  <si>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</si>
  <si>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</si>
  <si>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</si>
  <si>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</si>
  <si>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</si>
  <si>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</si>
  <si>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</si>
  <si>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</si>
  <si>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</si>
  <si>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 Island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</si>
  <si>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</si>
  <si>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</si>
  <si>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</si>
  <si>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</si>
  <si>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</si>
  <si>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</si>
  <si>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</si>
  <si>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</si>
  <si>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</si>
  <si>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</si>
  <si>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</si>
  <si>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</si>
  <si>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</si>
  <si>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</si>
  <si>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</si>
  <si>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 (Slovak Republic)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</si>
  <si>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</si>
  <si>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</si>
  <si>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</si>
  <si>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</si>
  <si>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</si>
  <si>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</si>
  <si>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</si>
  <si>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</si>
  <si>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</si>
  <si>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 (Eswatini)</t>
  </si>
  <si>
    <t>Sweden</t>
  </si>
  <si>
    <t>Switzerland</t>
  </si>
  <si>
    <t>Syria, Syrian Arab Republic</t>
  </si>
  <si>
    <t>Taiwan (Republic of China)</t>
  </si>
  <si>
    <t>Tajikistan</t>
  </si>
  <si>
    <t>Tanzania; officially the United Republic of Tanzania</t>
  </si>
  <si>
    <t>Thailand</t>
  </si>
  <si>
    <t>Tibet</t>
  </si>
  <si>
    <t>Timor-Leste (East Timor)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</si>
  <si>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</si>
  <si>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</si>
  <si>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</si>
  <si>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</si>
  <si>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</si>
  <si>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</si>
  <si>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</si>
  <si>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</si>
  <si>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</si>
  <si>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</si>
  <si>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</si>
  <si>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</si>
  <si>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</si>
  <si>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</si>
  <si>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</si>
  <si>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</si>
  <si>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</si>
  <si>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 State (Holy See)</t>
  </si>
  <si>
    <t>Venezuela</t>
  </si>
  <si>
    <t>Vietnam</t>
  </si>
  <si>
    <t>Virgin Islands (British)</t>
  </si>
  <si>
    <t>Virgin Islands (U.S.)</t>
  </si>
  <si>
    <t>Wallis and Futuna Islands</t>
  </si>
  <si>
    <t>Western Sahara</t>
  </si>
  <si>
    <t>Yemen</t>
  </si>
  <si>
    <t>Zambia</t>
  </si>
  <si>
    <t>April</t>
  </si>
  <si>
    <t>May</t>
  </si>
  <si>
    <t>June</t>
  </si>
  <si>
    <t>City</t>
  </si>
  <si>
    <t>Target</t>
  </si>
  <si>
    <t>Actuals</t>
  </si>
  <si>
    <t>Citywise performance for 3 months is given in table.</t>
  </si>
  <si>
    <t>Bangalore</t>
  </si>
  <si>
    <t>Using Formula, get Target &amp; Actuals of May from table (Column M onwards)</t>
  </si>
  <si>
    <t>Ludhiana</t>
  </si>
  <si>
    <t>b)</t>
  </si>
  <si>
    <t>Using Formula, get % achievement.</t>
  </si>
  <si>
    <t>Mangalore</t>
  </si>
  <si>
    <t>c)</t>
  </si>
  <si>
    <t>Using Formula, get 'Grade' as below.</t>
  </si>
  <si>
    <t>Cuddalore</t>
  </si>
  <si>
    <t>100% or More -  Good</t>
  </si>
  <si>
    <t>Mumbai</t>
  </si>
  <si>
    <t>80% to 100% - Average</t>
  </si>
  <si>
    <t>Ahmedabad</t>
  </si>
  <si>
    <t>Less than 80% - Poor</t>
  </si>
  <si>
    <t>Kottayam</t>
  </si>
  <si>
    <t>d)</t>
  </si>
  <si>
    <t>Get TOTAL at bottom of table with % Ach and Grade.</t>
  </si>
  <si>
    <t>Bhimavaram</t>
  </si>
  <si>
    <t>Nagarcoil</t>
  </si>
  <si>
    <t>% Ach</t>
  </si>
  <si>
    <t>Grade</t>
  </si>
  <si>
    <t>Shimoga</t>
  </si>
  <si>
    <t>Total</t>
  </si>
  <si>
    <t>e)</t>
  </si>
  <si>
    <t>Rename worksheet at "Performance"</t>
  </si>
  <si>
    <t>Code</t>
  </si>
  <si>
    <t>Partner Name</t>
  </si>
  <si>
    <t>Apr</t>
  </si>
  <si>
    <t>Jun</t>
  </si>
  <si>
    <t>Dharma Sales</t>
  </si>
  <si>
    <t>Using Formula, get number of partners (meaning how many partners in ciy listed).</t>
  </si>
  <si>
    <t>Ganga Readymade</t>
  </si>
  <si>
    <t>Jaselmare</t>
  </si>
  <si>
    <t>Using Formula, get Citywise sales in table below (total sales of each city)</t>
  </si>
  <si>
    <t>Jeena Marketing</t>
  </si>
  <si>
    <t>Jeevan Sales &amp; Marketing</t>
  </si>
  <si>
    <t>Mittal Agency</t>
  </si>
  <si>
    <t>Kollam</t>
  </si>
  <si>
    <t>New Ajanta Apparels</t>
  </si>
  <si>
    <t>Paramshri Marketing</t>
  </si>
  <si>
    <t>Anantapur</t>
  </si>
  <si>
    <t>Parvati Sales</t>
  </si>
  <si>
    <t>No. Prtn</t>
  </si>
  <si>
    <t>Rishabh Exhibits</t>
  </si>
  <si>
    <t>Roy Marketing</t>
  </si>
  <si>
    <t>Shakti Sales and Marketing</t>
  </si>
  <si>
    <t>Shakti Super Sales</t>
  </si>
  <si>
    <t>Lucknow</t>
  </si>
  <si>
    <t>Sharp Distributors</t>
  </si>
  <si>
    <t>Shiv Ent</t>
  </si>
  <si>
    <t>Sholey Marketing</t>
  </si>
  <si>
    <t>Shri Laxmi Traders</t>
  </si>
  <si>
    <t>Sri Balaji Agencies</t>
  </si>
  <si>
    <t>Ulhasnagar</t>
  </si>
  <si>
    <t>Sri Radha Krishna Marketing</t>
  </si>
  <si>
    <t>Sri Sai Marketing</t>
  </si>
  <si>
    <t>Suguna Text</t>
  </si>
  <si>
    <t>Sukumar Sales</t>
  </si>
  <si>
    <t>Trishakti Enterprisers</t>
  </si>
  <si>
    <t>Unmad Sales</t>
  </si>
  <si>
    <t>Vallabh Enterprise</t>
  </si>
  <si>
    <t>Yash Marketing</t>
  </si>
  <si>
    <t>Range</t>
  </si>
  <si>
    <t>Sub Range</t>
  </si>
  <si>
    <t>Style</t>
  </si>
  <si>
    <t>% Growth</t>
  </si>
  <si>
    <t>LY</t>
  </si>
  <si>
    <t>CY</t>
  </si>
  <si>
    <t>PREMIUM</t>
  </si>
  <si>
    <t>ELANCE</t>
  </si>
  <si>
    <t>From the given database, provide the data as required</t>
  </si>
  <si>
    <t>You may use any of possible formula/function to bring the details into table below.</t>
  </si>
  <si>
    <t>Style Code</t>
  </si>
  <si>
    <t>MODERN CLASSIC</t>
  </si>
  <si>
    <t>MC</t>
  </si>
  <si>
    <t>US17</t>
  </si>
  <si>
    <t>SPORTS</t>
  </si>
  <si>
    <t>RELAX</t>
  </si>
  <si>
    <t>CS06</t>
  </si>
  <si>
    <t>US27</t>
  </si>
  <si>
    <t>24X7</t>
  </si>
  <si>
    <t>US68</t>
  </si>
  <si>
    <t>SPORTS-SF</t>
  </si>
  <si>
    <t>24X7-M</t>
  </si>
  <si>
    <t>SPORT</t>
  </si>
  <si>
    <t>BOYS</t>
  </si>
  <si>
    <t>GOLDEDN</t>
  </si>
  <si>
    <t>COMFPLUS</t>
  </si>
  <si>
    <t>3D</t>
  </si>
  <si>
    <t>B001</t>
  </si>
  <si>
    <t>B005</t>
  </si>
  <si>
    <t>B006</t>
  </si>
  <si>
    <t>B013</t>
  </si>
  <si>
    <t>B021</t>
  </si>
  <si>
    <t>CSM</t>
  </si>
  <si>
    <t>CS01</t>
  </si>
  <si>
    <t>CS02</t>
  </si>
  <si>
    <t>CS04</t>
  </si>
  <si>
    <t>CS11</t>
  </si>
  <si>
    <t>CS13</t>
  </si>
  <si>
    <t>POP-COLOR</t>
  </si>
  <si>
    <t>FP01</t>
  </si>
  <si>
    <t>FP02</t>
  </si>
  <si>
    <t>FP03</t>
  </si>
  <si>
    <t>FP04</t>
  </si>
  <si>
    <t>FP05</t>
  </si>
  <si>
    <t>FP20</t>
  </si>
  <si>
    <t>FP21</t>
  </si>
  <si>
    <t>IC-USOFT</t>
  </si>
  <si>
    <t>IC13</t>
  </si>
  <si>
    <t>IC24</t>
  </si>
  <si>
    <t>IC25</t>
  </si>
  <si>
    <t>IC26</t>
  </si>
  <si>
    <t>IC27</t>
  </si>
  <si>
    <t>IC28</t>
  </si>
  <si>
    <t>IC31</t>
  </si>
  <si>
    <t>IC32</t>
  </si>
  <si>
    <t>RL02</t>
  </si>
  <si>
    <t>RL03</t>
  </si>
  <si>
    <t>RL05</t>
  </si>
  <si>
    <t>RL06</t>
  </si>
  <si>
    <t>RL08</t>
  </si>
  <si>
    <t>RL09</t>
  </si>
  <si>
    <t>SP-IW</t>
  </si>
  <si>
    <t>SP01</t>
  </si>
  <si>
    <t>SP02</t>
  </si>
  <si>
    <t>SP03</t>
  </si>
  <si>
    <t>SP04</t>
  </si>
  <si>
    <t>SP08</t>
  </si>
  <si>
    <t>SP-OW</t>
  </si>
  <si>
    <t>SP11</t>
  </si>
  <si>
    <t>SP12</t>
  </si>
  <si>
    <t>SP13</t>
  </si>
  <si>
    <t>SP24</t>
  </si>
  <si>
    <t>SP25</t>
  </si>
  <si>
    <t>SP26</t>
  </si>
  <si>
    <t>SP27</t>
  </si>
  <si>
    <t>SP52</t>
  </si>
  <si>
    <t>SP54</t>
  </si>
  <si>
    <t>USAO-BOYS</t>
  </si>
  <si>
    <t>UB01</t>
  </si>
  <si>
    <t>UB03</t>
  </si>
  <si>
    <t>UB06</t>
  </si>
  <si>
    <t>UB07</t>
  </si>
  <si>
    <t>UB08</t>
  </si>
  <si>
    <t>UB09</t>
  </si>
  <si>
    <t>UB10</t>
  </si>
  <si>
    <t>UB11</t>
  </si>
  <si>
    <t>UB12</t>
  </si>
  <si>
    <t>ZONE</t>
  </si>
  <si>
    <t>US05</t>
  </si>
  <si>
    <t>US07</t>
  </si>
  <si>
    <t>US09</t>
  </si>
  <si>
    <t>US14</t>
  </si>
  <si>
    <t>US15</t>
  </si>
  <si>
    <t>US18</t>
  </si>
  <si>
    <t>US19</t>
  </si>
  <si>
    <t>US20</t>
  </si>
  <si>
    <t>US21</t>
  </si>
  <si>
    <t>US22</t>
  </si>
  <si>
    <t>US23</t>
  </si>
  <si>
    <t>US24</t>
  </si>
  <si>
    <t>US26</t>
  </si>
  <si>
    <t>US29</t>
  </si>
  <si>
    <t>US30</t>
  </si>
  <si>
    <t>US31</t>
  </si>
  <si>
    <t>USAORIGIN</t>
  </si>
  <si>
    <t>US50</t>
  </si>
  <si>
    <t>US51</t>
  </si>
  <si>
    <t>US52</t>
  </si>
  <si>
    <t>US54</t>
  </si>
  <si>
    <t>US56</t>
  </si>
  <si>
    <t>US59</t>
  </si>
  <si>
    <t>US60</t>
  </si>
  <si>
    <t>US63</t>
  </si>
  <si>
    <t>US67</t>
  </si>
  <si>
    <t>USAO-LGW</t>
  </si>
  <si>
    <t>US82</t>
  </si>
  <si>
    <t>US87</t>
  </si>
  <si>
    <t>US90</t>
  </si>
  <si>
    <t>US91</t>
  </si>
  <si>
    <t>Table 1</t>
  </si>
  <si>
    <t>Table 2</t>
  </si>
  <si>
    <t>Description Box ( De-code )</t>
  </si>
  <si>
    <t>Apple</t>
  </si>
  <si>
    <t>Onion</t>
  </si>
  <si>
    <t>Name</t>
  </si>
  <si>
    <t>MRP</t>
  </si>
  <si>
    <t>Orange</t>
  </si>
  <si>
    <t>Spinach</t>
  </si>
  <si>
    <t>Pineapple</t>
  </si>
  <si>
    <t>Tomato</t>
  </si>
  <si>
    <t>IFERROR(IF(MATCH(H3,B2:B7,0)&gt;0,VLOOKUP(H3,B2:C7,2,0),""),IF(MATCH(H3,E2:E7,0)&gt;0,VLOOKUP(H3,E2:F7,2,0),""))</t>
  </si>
  <si>
    <t>WaterMelon</t>
  </si>
  <si>
    <t>Potato</t>
  </si>
  <si>
    <t>Grapes</t>
  </si>
  <si>
    <t>Cucumber</t>
  </si>
  <si>
    <t>Papaya</t>
  </si>
  <si>
    <t>Cauliflower</t>
  </si>
  <si>
    <r>
      <rPr>
        <sz val="11"/>
        <color theme="1"/>
        <rFont val="Calibri"/>
      </rPr>
      <t>Question Requirement : Kindly Explain Each Fuction Which is Used in (I</t>
    </r>
    <r>
      <rPr>
        <b/>
        <sz val="16"/>
        <color theme="1"/>
        <rFont val="Calibri"/>
      </rPr>
      <t>3</t>
    </r>
    <r>
      <rPr>
        <sz val="11"/>
        <color theme="1"/>
        <rFont val="Calibri"/>
      </rPr>
      <t>) 
Write in Description box</t>
    </r>
  </si>
  <si>
    <t>Decode</t>
  </si>
  <si>
    <t>Only For HR</t>
  </si>
  <si>
    <t>Employee Received</t>
  </si>
  <si>
    <t>Top Score</t>
  </si>
  <si>
    <t>Score %</t>
  </si>
  <si>
    <t>Can Be Hired ?</t>
  </si>
  <si>
    <t>Apply for Position</t>
  </si>
  <si>
    <t>Decision Box</t>
  </si>
  <si>
    <t>DME</t>
  </si>
  <si>
    <t>Over All Score Percentage</t>
  </si>
  <si>
    <t>Depend to Score</t>
  </si>
  <si>
    <t>Here you have Starting Time , and given you days for range ( with refence of that you need to define the planned date like Example
Example -1 
Start date = 11/01/2022 , Time given = 2 , it means from Start day and within 2 days work should be complete , planned date will be 13/01/2022 , 
Example -2
if 12/01/2022 is holiday then Planned date will be 14/01/2022 , its mean 11/01/2022  + 2 days (except Holidays ) = 14/01/2022
If additional holidays added should formula according that</t>
  </si>
  <si>
    <t>The formula `IFERROR(IF(MATCH(H3,B2:B7,0)&gt;0,VLOOKUP(H3,B2:C7,2,0),""),IF(MATCH(H3,E2:E7,0)&gt;0,VLOOKUP(H3,E2:F7,2,0),""))` checks if the value in cell H3 exists in ranges B2:B7 or E2:E7. If H3 matches a value in B2:B7, it performs a VLOOKUP in B2:C7 to retrieve the corresponding value from the second column; otherwise, it checks E2:E7 and performs a VLOOKUP in E2:F7. If no match is found or an error occurs, it returns an empty string (""). The `IFERROR` function captures any errors that may occur during the lookup process and manages them by returning an empty string instead.</t>
  </si>
  <si>
    <t>"Herein, I have considered the given times as being in weeks."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</si>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</sst>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%"/>
  </numFmts>
  <fonts count="12">
    <font>
      <sz val="11"/>
      <color rgb="FF000000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FFFF00"/>
      <name val="Calibri"/>
    </font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FFFF00"/>
      <name val="Calibri"/>
    </font>
    <font>
      <sz val="24"/>
      <color theme="1"/>
      <name val="Calibri"/>
    </font>
    <font>
      <b/>
      <sz val="16"/>
      <color theme="1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BFBFBF"/>
        <bgColor rgb="FFBFBFB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3" borderId="4" xfId="0" applyFont="1" applyFill="1" applyBorder="1"/>
    <xf numFmtId="164" fontId="1" fillId="0" borderId="4" xfId="0" applyNumberFormat="1" applyFont="1" applyBorder="1"/>
    <xf numFmtId="0" fontId="1" fillId="0" borderId="4" xfId="0" applyFont="1" applyBorder="1"/>
    <xf numFmtId="0" fontId="4" fillId="0" borderId="0" xfId="0" applyFont="1"/>
    <xf numFmtId="0" fontId="1" fillId="2" borderId="4" xfId="0" applyFont="1" applyFill="1" applyBorder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7" fillId="3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6" fillId="5" borderId="11" xfId="0" applyFont="1" applyFill="1" applyBorder="1"/>
    <xf numFmtId="0" fontId="7" fillId="3" borderId="1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1" fillId="5" borderId="4" xfId="0" applyFont="1" applyFill="1" applyBorder="1"/>
    <xf numFmtId="0" fontId="7" fillId="3" borderId="4" xfId="0" applyFont="1" applyFill="1" applyBorder="1" applyAlignment="1">
      <alignment horizontal="center" vertical="center"/>
    </xf>
    <xf numFmtId="165" fontId="1" fillId="0" borderId="4" xfId="0" applyNumberFormat="1" applyFont="1" applyBorder="1"/>
    <xf numFmtId="0" fontId="6" fillId="5" borderId="4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6" fillId="5" borderId="4" xfId="0" applyFont="1" applyFill="1" applyBorder="1" applyAlignment="1">
      <alignment horizontal="center"/>
    </xf>
    <xf numFmtId="165" fontId="1" fillId="5" borderId="4" xfId="0" applyNumberFormat="1" applyFont="1" applyFill="1" applyBorder="1"/>
    <xf numFmtId="0" fontId="7" fillId="3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/>
    <xf numFmtId="0" fontId="1" fillId="0" borderId="0" xfId="0" applyFont="1"/>
    <xf numFmtId="0" fontId="5" fillId="0" borderId="4" xfId="0" applyFont="1" applyBorder="1"/>
    <xf numFmtId="0" fontId="1" fillId="6" borderId="4" xfId="0" applyFont="1" applyFill="1" applyBorder="1"/>
    <xf numFmtId="0" fontId="6" fillId="0" borderId="0" xfId="0" applyFont="1" applyAlignment="1">
      <alignment horizontal="center" vertical="center"/>
    </xf>
    <xf numFmtId="165" fontId="1" fillId="0" borderId="0" xfId="0" applyNumberFormat="1" applyFont="1"/>
    <xf numFmtId="14" fontId="0" fillId="0" borderId="0" xfId="0" applyNumberFormat="1"/>
    <xf numFmtId="14" fontId="1" fillId="0" borderId="4" xfId="0" applyNumberFormat="1" applyFont="1" applyBorder="1"/>
    <xf numFmtId="165" fontId="1" fillId="0" borderId="13" xfId="0" applyNumberFormat="1" applyFont="1" applyBorder="1"/>
    <xf numFmtId="0" fontId="10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4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0" fillId="0" borderId="0" xfId="0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6" fillId="5" borderId="5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 wrapText="1"/>
    </xf>
    <xf numFmtId="0" fontId="2" fillId="0" borderId="31" xfId="0" applyFont="1" applyBorder="1"/>
    <xf numFmtId="0" fontId="2" fillId="0" borderId="32" xfId="0" applyFont="1" applyBorder="1"/>
    <xf numFmtId="0" fontId="2" fillId="0" borderId="19" xfId="0" applyFont="1" applyBorder="1"/>
    <xf numFmtId="0" fontId="0" fillId="0" borderId="0" xfId="0"/>
    <xf numFmtId="0" fontId="2" fillId="0" borderId="20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6" fillId="6" borderId="14" xfId="0" applyFont="1" applyFill="1" applyBorder="1" applyAlignment="1">
      <alignment horizontal="center"/>
    </xf>
    <xf numFmtId="0" fontId="2" fillId="0" borderId="15" xfId="0" applyFont="1" applyBorder="1"/>
    <xf numFmtId="0" fontId="1" fillId="7" borderId="1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1" fillId="6" borderId="21" xfId="0" applyFont="1" applyFill="1" applyBorder="1" applyAlignment="1">
      <alignment horizontal="center" wrapText="1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1" fillId="2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9" fontId="8" fillId="0" borderId="21" xfId="0" applyNumberFormat="1" applyFont="1" applyBorder="1" applyAlignment="1">
      <alignment horizontal="center" vertical="center"/>
    </xf>
    <xf numFmtId="0" fontId="2" fillId="0" borderId="36" xfId="0" applyFont="1" applyBorder="1"/>
    <xf numFmtId="0" fontId="2" fillId="0" borderId="37" xfId="0" applyFont="1" applyBorder="1"/>
    <xf numFmtId="9" fontId="8" fillId="0" borderId="21" xfId="0" applyNumberFormat="1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2" fillId="0" borderId="35" xfId="0" applyFont="1" applyBorder="1"/>
    <xf numFmtId="9" fontId="1" fillId="0" borderId="34" xfId="0" applyNumberFormat="1" applyFont="1" applyBorder="1" applyAlignment="1">
      <alignment horizontal="center"/>
    </xf>
    <xf numFmtId="0" fontId="2" fillId="0" borderId="33" xfId="0" applyFont="1" applyBorder="1"/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E6" sqref="E6"/>
    </sheetView>
  </sheetViews>
  <sheetFormatPr defaultColWidth="14.44140625" defaultRowHeight="15" customHeight="1"/>
  <cols>
    <col min="1" max="1" width="10.33203125" bestFit="1" customWidth="1"/>
    <col min="2" max="2" width="20.6640625" customWidth="1"/>
    <col min="3" max="3" width="13.33203125" customWidth="1"/>
    <col min="4" max="4" width="13.33203125" bestFit="1" customWidth="1"/>
    <col min="5" max="5" width="10.33203125" bestFit="1" customWidth="1"/>
    <col min="6" max="6" width="9.6640625" customWidth="1"/>
    <col min="7" max="7" width="8.6640625" customWidth="1"/>
    <col min="8" max="8" width="15.109375" bestFit="1" customWidth="1"/>
    <col min="9" max="12" width="8.6640625" customWidth="1"/>
  </cols>
  <sheetData>
    <row r="1" spans="1:12" ht="136.5" customHeight="1">
      <c r="A1" s="33" t="s">
        <v>472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</row>
    <row r="3" spans="1:12" ht="14.4">
      <c r="H3" s="1" t="s">
        <v>0</v>
      </c>
    </row>
    <row r="4" spans="1:12" ht="14.4">
      <c r="A4" s="1" t="s">
        <v>475</v>
      </c>
      <c r="B4" s="1" t="s">
        <v>1</v>
      </c>
      <c r="C4" s="1" t="s">
        <v>2</v>
      </c>
      <c r="H4" s="31">
        <v>44604</v>
      </c>
    </row>
    <row r="5" spans="1:12" ht="14.4">
      <c r="A5" s="31">
        <v>44596</v>
      </c>
      <c r="B5" s="3">
        <v>1</v>
      </c>
      <c r="C5" s="2">
        <v>44605</v>
      </c>
      <c r="D5" s="4" t="s">
        <v>3</v>
      </c>
      <c r="E5" s="30"/>
      <c r="H5" s="31">
        <v>44616</v>
      </c>
    </row>
    <row r="6" spans="1:12" ht="14.4">
      <c r="A6" s="2">
        <f t="shared" ref="A6:A25" si="0">+A5+3</f>
        <v>44599</v>
      </c>
      <c r="B6" s="3">
        <v>2</v>
      </c>
      <c r="C6" s="31">
        <f>WORKDAY.INTL($A6, $B6*7+1, "0000000",$H$4:$H$10)</f>
        <v>44615</v>
      </c>
      <c r="H6" s="31">
        <v>44623</v>
      </c>
      <c r="J6" s="4"/>
    </row>
    <row r="7" spans="1:12" ht="14.4">
      <c r="A7" s="2">
        <f t="shared" si="0"/>
        <v>44602</v>
      </c>
      <c r="B7" s="3">
        <f t="shared" ref="B7:B9" si="1">+B6+1</f>
        <v>3</v>
      </c>
      <c r="C7" s="31">
        <f t="shared" ref="C7:C25" si="2">WORKDAY.INTL($A7, $B7*7+1, "0000000",$H$4:$H$10)</f>
        <v>44627</v>
      </c>
      <c r="H7" s="31">
        <v>44633</v>
      </c>
    </row>
    <row r="8" spans="1:12" ht="14.4">
      <c r="A8" s="2">
        <f t="shared" si="0"/>
        <v>44605</v>
      </c>
      <c r="B8" s="3">
        <f t="shared" si="1"/>
        <v>4</v>
      </c>
      <c r="C8" s="31">
        <f t="shared" si="2"/>
        <v>44637</v>
      </c>
      <c r="H8" s="31">
        <v>44648</v>
      </c>
    </row>
    <row r="9" spans="1:12" ht="14.4">
      <c r="A9" s="2">
        <f t="shared" si="0"/>
        <v>44608</v>
      </c>
      <c r="B9" s="3">
        <f t="shared" si="1"/>
        <v>5</v>
      </c>
      <c r="C9" s="31">
        <f t="shared" si="2"/>
        <v>44647</v>
      </c>
      <c r="H9" s="31">
        <v>44657</v>
      </c>
    </row>
    <row r="10" spans="1:12" ht="14.4">
      <c r="A10" s="2">
        <f t="shared" si="0"/>
        <v>44611</v>
      </c>
      <c r="B10" s="3">
        <v>1</v>
      </c>
      <c r="C10" s="31">
        <f t="shared" si="2"/>
        <v>44620</v>
      </c>
      <c r="H10" s="31">
        <v>44665</v>
      </c>
    </row>
    <row r="11" spans="1:12" ht="14.4">
      <c r="A11" s="2">
        <f t="shared" si="0"/>
        <v>44614</v>
      </c>
      <c r="B11" s="3">
        <v>2</v>
      </c>
      <c r="C11" s="31">
        <f t="shared" si="2"/>
        <v>44631</v>
      </c>
    </row>
    <row r="12" spans="1:12" ht="14.4">
      <c r="A12" s="2">
        <f t="shared" si="0"/>
        <v>44617</v>
      </c>
      <c r="B12" s="3">
        <v>1</v>
      </c>
      <c r="C12" s="31">
        <f t="shared" si="2"/>
        <v>44626</v>
      </c>
    </row>
    <row r="13" spans="1:12" ht="14.4">
      <c r="A13" s="2">
        <f t="shared" si="0"/>
        <v>44620</v>
      </c>
      <c r="B13" s="3">
        <v>2</v>
      </c>
      <c r="C13" s="31">
        <f t="shared" si="2"/>
        <v>44637</v>
      </c>
      <c r="G13" s="82" t="s">
        <v>474</v>
      </c>
      <c r="H13" s="39"/>
      <c r="I13" s="39"/>
      <c r="J13" s="39"/>
      <c r="K13" s="39"/>
      <c r="L13" s="39"/>
    </row>
    <row r="14" spans="1:12" ht="14.4">
      <c r="A14" s="2">
        <f t="shared" si="0"/>
        <v>44623</v>
      </c>
      <c r="B14" s="3">
        <f t="shared" ref="B14:B16" si="3">+B13+1</f>
        <v>3</v>
      </c>
      <c r="C14" s="31">
        <f t="shared" si="2"/>
        <v>44646</v>
      </c>
      <c r="G14" s="39"/>
      <c r="H14" s="39"/>
      <c r="I14" s="39"/>
      <c r="J14" s="39"/>
      <c r="K14" s="39"/>
      <c r="L14" s="39"/>
    </row>
    <row r="15" spans="1:12" ht="14.4">
      <c r="A15" s="2">
        <f t="shared" si="0"/>
        <v>44626</v>
      </c>
      <c r="B15" s="3">
        <f t="shared" si="3"/>
        <v>4</v>
      </c>
      <c r="C15" s="31">
        <f t="shared" si="2"/>
        <v>44658</v>
      </c>
      <c r="G15" s="39"/>
      <c r="H15" s="39"/>
      <c r="I15" s="39"/>
      <c r="J15" s="39"/>
      <c r="K15" s="39"/>
      <c r="L15" s="39"/>
    </row>
    <row r="16" spans="1:12" ht="14.4">
      <c r="A16" s="2">
        <f t="shared" si="0"/>
        <v>44629</v>
      </c>
      <c r="B16" s="3">
        <f t="shared" si="3"/>
        <v>5</v>
      </c>
      <c r="C16" s="31">
        <f t="shared" si="2"/>
        <v>44669</v>
      </c>
      <c r="G16" s="39"/>
      <c r="H16" s="39"/>
      <c r="I16" s="39"/>
      <c r="J16" s="39"/>
      <c r="K16" s="39"/>
      <c r="L16" s="39"/>
    </row>
    <row r="17" spans="1:12" ht="14.4">
      <c r="A17" s="2">
        <f t="shared" si="0"/>
        <v>44632</v>
      </c>
      <c r="B17" s="3">
        <v>1</v>
      </c>
      <c r="C17" s="31">
        <f t="shared" si="2"/>
        <v>44641</v>
      </c>
      <c r="G17" s="39"/>
      <c r="H17" s="39"/>
      <c r="I17" s="39"/>
      <c r="J17" s="39"/>
      <c r="K17" s="39"/>
      <c r="L17" s="39"/>
    </row>
    <row r="18" spans="1:12" ht="14.4">
      <c r="A18" s="2">
        <f t="shared" si="0"/>
        <v>44635</v>
      </c>
      <c r="B18" s="3">
        <v>2</v>
      </c>
      <c r="C18" s="31">
        <f t="shared" si="2"/>
        <v>44651</v>
      </c>
    </row>
    <row r="19" spans="1:12" ht="14.4">
      <c r="A19" s="2">
        <f t="shared" si="0"/>
        <v>44638</v>
      </c>
      <c r="B19" s="3">
        <f>+B18+1</f>
        <v>3</v>
      </c>
      <c r="C19" s="31">
        <f t="shared" si="2"/>
        <v>44662</v>
      </c>
    </row>
    <row r="20" spans="1:12" ht="14.4">
      <c r="A20" s="2">
        <f t="shared" si="0"/>
        <v>44641</v>
      </c>
      <c r="B20" s="3">
        <v>1</v>
      </c>
      <c r="C20" s="31">
        <f t="shared" si="2"/>
        <v>44650</v>
      </c>
    </row>
    <row r="21" spans="1:12" ht="15.75" customHeight="1">
      <c r="A21" s="2">
        <f t="shared" si="0"/>
        <v>44644</v>
      </c>
      <c r="B21" s="3">
        <v>2</v>
      </c>
      <c r="C21" s="31">
        <f t="shared" si="2"/>
        <v>44661</v>
      </c>
    </row>
    <row r="22" spans="1:12" ht="15.75" customHeight="1">
      <c r="A22" s="2">
        <f t="shared" si="0"/>
        <v>44647</v>
      </c>
      <c r="B22" s="3">
        <f t="shared" ref="B22:B25" si="4">+B21+1</f>
        <v>3</v>
      </c>
      <c r="C22" s="31">
        <f t="shared" si="2"/>
        <v>44672</v>
      </c>
    </row>
    <row r="23" spans="1:12" ht="15.75" customHeight="1">
      <c r="A23" s="2">
        <f t="shared" si="0"/>
        <v>44650</v>
      </c>
      <c r="B23" s="3">
        <f t="shared" si="4"/>
        <v>4</v>
      </c>
      <c r="C23" s="31">
        <f t="shared" si="2"/>
        <v>44681</v>
      </c>
    </row>
    <row r="24" spans="1:12" ht="15.75" customHeight="1">
      <c r="A24" s="2">
        <f t="shared" si="0"/>
        <v>44653</v>
      </c>
      <c r="B24" s="3">
        <f t="shared" si="4"/>
        <v>5</v>
      </c>
      <c r="C24" s="31">
        <f t="shared" si="2"/>
        <v>44691</v>
      </c>
    </row>
    <row r="25" spans="1:12" ht="15.75" customHeight="1">
      <c r="A25" s="2">
        <f t="shared" si="0"/>
        <v>44656</v>
      </c>
      <c r="B25" s="3">
        <f t="shared" si="4"/>
        <v>6</v>
      </c>
      <c r="C25" s="31">
        <f t="shared" si="2"/>
        <v>44701</v>
      </c>
    </row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>
      <c r="B30" s="36" t="s">
        <v>4</v>
      </c>
      <c r="C30" s="37"/>
      <c r="D30" s="38"/>
    </row>
    <row r="31" spans="1:12" ht="15.75" customHeight="1">
      <c r="B31" s="5" t="s">
        <v>5</v>
      </c>
      <c r="C31" s="5" t="s">
        <v>6</v>
      </c>
      <c r="D31" s="5" t="s">
        <v>7</v>
      </c>
    </row>
    <row r="32" spans="1:12" ht="15.75" customHeight="1">
      <c r="B32" s="3"/>
      <c r="C32" s="3"/>
      <c r="D32" s="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L1"/>
    <mergeCell ref="B30:D30"/>
    <mergeCell ref="G13:L17"/>
  </mergeCells>
  <dataValidations disablePrompts="1" count="1">
    <dataValidation type="list" allowBlank="1" showErrorMessage="1" sqref="B32:D32" xr:uid="{00000000-0002-0000-0000-000000000000}">
      <formula1>"1,0"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00"/>
  <sheetViews>
    <sheetView showGridLines="0" workbookViewId="0">
      <selection activeCell="E13" sqref="E13:E342"/>
    </sheetView>
  </sheetViews>
  <sheetFormatPr defaultColWidth="14.44140625" defaultRowHeight="15" customHeight="1"/>
  <cols>
    <col min="1" max="1" width="1.6640625" customWidth="1"/>
    <col min="2" max="2" width="5.6640625" customWidth="1"/>
    <col min="3" max="3" width="14.6640625" customWidth="1"/>
    <col min="4" max="4" width="47.109375" customWidth="1"/>
    <col min="5" max="5" width="15.6640625" customWidth="1"/>
    <col min="6" max="6" width="14" customWidth="1"/>
    <col min="7" max="7" width="10" customWidth="1"/>
    <col min="8" max="8" width="30.6640625" customWidth="1"/>
    <col min="9" max="9" width="16" customWidth="1"/>
    <col min="10" max="10" width="20.5546875" customWidth="1"/>
  </cols>
  <sheetData>
    <row r="2" spans="2:10" ht="14.4">
      <c r="C2" s="6" t="s">
        <v>8</v>
      </c>
    </row>
    <row r="4" spans="2:10" ht="14.4">
      <c r="C4" s="7" t="s">
        <v>9</v>
      </c>
    </row>
    <row r="6" spans="2:10" ht="14.4">
      <c r="B6" s="4" t="s">
        <v>10</v>
      </c>
      <c r="C6" s="4" t="s">
        <v>11</v>
      </c>
    </row>
    <row r="9" spans="2:10" ht="14.4">
      <c r="B9" s="8"/>
      <c r="C9" s="9"/>
      <c r="D9" s="9"/>
      <c r="E9" s="9"/>
      <c r="F9" s="9"/>
      <c r="G9" s="9"/>
    </row>
    <row r="10" spans="2:10" ht="14.4">
      <c r="B10" s="8"/>
      <c r="C10" s="9"/>
      <c r="D10" s="8"/>
      <c r="E10" s="8"/>
      <c r="F10" s="8"/>
      <c r="G10" s="8"/>
      <c r="H10" s="8"/>
      <c r="I10" s="8"/>
      <c r="J10" s="8"/>
    </row>
    <row r="11" spans="2:10" ht="14.4">
      <c r="B11" s="8"/>
      <c r="C11" s="9"/>
      <c r="D11" s="9"/>
      <c r="E11" s="9"/>
      <c r="F11" s="9"/>
      <c r="G11" s="40" t="s">
        <v>12</v>
      </c>
      <c r="H11" s="41"/>
      <c r="I11" s="42"/>
    </row>
    <row r="12" spans="2:10" ht="14.4">
      <c r="B12" s="8"/>
      <c r="C12" s="10" t="s">
        <v>13</v>
      </c>
      <c r="D12" s="10" t="s">
        <v>14</v>
      </c>
      <c r="E12" s="10" t="s">
        <v>15</v>
      </c>
      <c r="F12" s="9"/>
      <c r="G12" s="10" t="s">
        <v>13</v>
      </c>
      <c r="H12" s="10" t="s">
        <v>14</v>
      </c>
      <c r="I12" s="10" t="s">
        <v>15</v>
      </c>
    </row>
    <row r="13" spans="2:10" ht="14.4">
      <c r="B13" s="8"/>
      <c r="C13" s="11">
        <v>1</v>
      </c>
      <c r="D13" s="3" t="s">
        <v>16</v>
      </c>
      <c r="E13" s="11" t="str">
        <f>IF(COUNTIF($D$13:$D13, $D13) = 1, "1 st Entry", IF(COUNTIF($D$13:$D13,$D13) = 2, "2 nd Entry", IF(COUNTIF($D$13:$D13,$D13) = 3, "3 rd Entry", COUNTIF($D$13:$D13,$D13) &amp; " th Entry")))</f>
        <v>1 st Entry</v>
      </c>
      <c r="F13" s="9"/>
      <c r="G13" s="11">
        <v>1</v>
      </c>
      <c r="H13" s="3" t="s">
        <v>16</v>
      </c>
      <c r="I13" s="11" t="s">
        <v>17</v>
      </c>
    </row>
    <row r="14" spans="2:10" ht="14.4">
      <c r="B14" s="8"/>
      <c r="C14" s="11">
        <v>2</v>
      </c>
      <c r="D14" s="3" t="s">
        <v>18</v>
      </c>
      <c r="E14" s="11" t="str">
        <f>IF(COUNTIF($D$13:$D14, $D14) = 1, "1 st Entry", IF(COUNTIF($D$13:$D14,$D14) = 2, "2 nd Entry", IF(COUNTIF($D$13:$D14,$D14) = 3, "3 rd Entry", COUNTIF($D$13:$D14,$D14) &amp; " th Entry")))</f>
        <v>1 st Entry</v>
      </c>
      <c r="F14" s="9"/>
      <c r="G14" s="11">
        <v>2</v>
      </c>
      <c r="H14" s="3" t="s">
        <v>18</v>
      </c>
      <c r="I14" s="11" t="s">
        <v>17</v>
      </c>
    </row>
    <row r="15" spans="2:10" ht="14.4">
      <c r="B15" s="8"/>
      <c r="C15" s="11">
        <v>3</v>
      </c>
      <c r="D15" s="3" t="s">
        <v>19</v>
      </c>
      <c r="E15" s="11" t="str">
        <f>IF(COUNTIF($D$13:$D15, $D15) = 1, "1 st Entry", IF(COUNTIF($D$13:$D15,$D15) = 2, "2 nd Entry", IF(COUNTIF($D$13:$D15,$D15) = 3, "3 rd Entry", COUNTIF($D$13:$D15,$D15) &amp; " th Entry")))</f>
        <v>1 st Entry</v>
      </c>
      <c r="F15" s="9"/>
      <c r="G15" s="11">
        <v>3</v>
      </c>
      <c r="H15" s="3" t="s">
        <v>16</v>
      </c>
      <c r="I15" s="11" t="s">
        <v>20</v>
      </c>
    </row>
    <row r="16" spans="2:10" ht="14.4">
      <c r="B16" s="8"/>
      <c r="C16" s="11">
        <v>4</v>
      </c>
      <c r="D16" s="3" t="s">
        <v>21</v>
      </c>
      <c r="E16" s="11" t="str">
        <f>IF(COUNTIF($D$13:$D16, $D16) = 1, "1 st Entry", IF(COUNTIF($D$13:$D16,$D16) = 2, "2 nd Entry", IF(COUNTIF($D$13:$D16,$D16) = 3, "3 rd Entry", COUNTIF($D$13:$D16,$D16) &amp; " th Entry")))</f>
        <v>1 st Entry</v>
      </c>
      <c r="F16" s="9"/>
      <c r="G16" s="11">
        <v>4</v>
      </c>
      <c r="H16" s="3" t="s">
        <v>21</v>
      </c>
      <c r="I16" s="11" t="s">
        <v>17</v>
      </c>
    </row>
    <row r="17" spans="2:10" ht="14.4">
      <c r="B17" s="8"/>
      <c r="C17" s="11">
        <v>5</v>
      </c>
      <c r="D17" s="3" t="s">
        <v>22</v>
      </c>
      <c r="E17" s="11" t="str">
        <f>IF(COUNTIF($D$13:$D17, $D17) = 1, "1 st Entry", IF(COUNTIF($D$13:$D17,$D17) = 2, "2 nd Entry", IF(COUNTIF($D$13:$D17,$D17) = 3, "3 rd Entry", COUNTIF($D$13:$D17,$D17) &amp; " th Entry")))</f>
        <v>1 st Entry</v>
      </c>
      <c r="F17" s="9"/>
      <c r="G17" s="11">
        <v>5</v>
      </c>
      <c r="H17" s="3" t="s">
        <v>23</v>
      </c>
      <c r="I17" s="11" t="s">
        <v>17</v>
      </c>
    </row>
    <row r="18" spans="2:10" ht="14.4">
      <c r="B18" s="8"/>
      <c r="C18" s="11">
        <v>6</v>
      </c>
      <c r="D18" s="3" t="s">
        <v>24</v>
      </c>
      <c r="E18" s="11" t="str">
        <f>IF(COUNTIF($D$13:$D18, $D18) = 1, "1 st Entry", IF(COUNTIF($D$13:$D18,$D18) = 2, "2 nd Entry", IF(COUNTIF($D$13:$D18,$D18) = 3, "3 rd Entry", COUNTIF($D$13:$D18,$D18) &amp; " th Entry")))</f>
        <v>1 st Entry</v>
      </c>
      <c r="F18" s="9"/>
      <c r="G18" s="11">
        <v>6</v>
      </c>
      <c r="H18" s="3" t="s">
        <v>24</v>
      </c>
      <c r="I18" s="11" t="s">
        <v>17</v>
      </c>
    </row>
    <row r="19" spans="2:10" ht="14.4">
      <c r="B19" s="8"/>
      <c r="C19" s="11">
        <v>7</v>
      </c>
      <c r="D19" s="3" t="s">
        <v>25</v>
      </c>
      <c r="E19" s="11" t="str">
        <f>IF(COUNTIF($D$13:$D19, $D19) = 1, "1 st Entry", IF(COUNTIF($D$13:$D19,$D19) = 2, "2 nd Entry", IF(COUNTIF($D$13:$D19,$D19) = 3, "3 rd Entry", COUNTIF($D$13:$D19,$D19) &amp; " th Entry")))</f>
        <v>1 st Entry</v>
      </c>
      <c r="F19" s="9"/>
      <c r="G19" s="11">
        <v>7</v>
      </c>
      <c r="H19" s="3" t="s">
        <v>21</v>
      </c>
      <c r="I19" s="11" t="s">
        <v>26</v>
      </c>
    </row>
    <row r="20" spans="2:10" ht="14.4">
      <c r="B20" s="8"/>
      <c r="C20" s="11">
        <v>8</v>
      </c>
      <c r="D20" s="3" t="s">
        <v>23</v>
      </c>
      <c r="E20" s="11" t="str">
        <f>IF(COUNTIF($D$13:$D20, $D20) = 1, "1 st Entry", IF(COUNTIF($D$13:$D20,$D20) = 2, "2 nd Entry", IF(COUNTIF($D$13:$D20,$D20) = 3, "3 rd Entry", COUNTIF($D$13:$D20,$D20) &amp; " th Entry")))</f>
        <v>1 st Entry</v>
      </c>
      <c r="F20" s="9"/>
      <c r="G20" s="11">
        <v>8</v>
      </c>
      <c r="H20" s="3" t="s">
        <v>23</v>
      </c>
      <c r="I20" s="11" t="s">
        <v>26</v>
      </c>
    </row>
    <row r="21" spans="2:10" ht="15.75" customHeight="1">
      <c r="B21" s="8"/>
      <c r="C21" s="11">
        <v>9</v>
      </c>
      <c r="D21" s="3" t="s">
        <v>27</v>
      </c>
      <c r="E21" s="11" t="str">
        <f>IF(COUNTIF($D$13:$D21, $D21) = 1, "1 st Entry", IF(COUNTIF($D$13:$D21,$D21) = 2, "2 nd Entry", IF(COUNTIF($D$13:$D21,$D21) = 3, "3 rd Entry", COUNTIF($D$13:$D21,$D21) &amp; " th Entry")))</f>
        <v>1 st Entry</v>
      </c>
      <c r="F21" s="9"/>
      <c r="G21" s="9"/>
    </row>
    <row r="22" spans="2:10" ht="15.75" customHeight="1">
      <c r="B22" s="8"/>
      <c r="C22" s="11">
        <v>10</v>
      </c>
      <c r="D22" s="3" t="s">
        <v>16</v>
      </c>
      <c r="E22" s="11" t="str">
        <f>IF(COUNTIF($D$13:$D22, $D22) = 1, "1 st Entry", IF(COUNTIF($D$13:$D22,$D22) = 2, "2 nd Entry", IF(COUNTIF($D$13:$D22,$D22) = 3, "3 rd Entry", COUNTIF($D$13:$D22,$D22) &amp; " th Entry")))</f>
        <v>2 nd Entry</v>
      </c>
      <c r="F22" s="9"/>
      <c r="G22" s="9"/>
    </row>
    <row r="23" spans="2:10" ht="15.75" customHeight="1">
      <c r="B23" s="8"/>
      <c r="C23" s="11">
        <v>11</v>
      </c>
      <c r="D23" s="3" t="s">
        <v>18</v>
      </c>
      <c r="E23" s="11" t="str">
        <f>IF(COUNTIF($D$13:$D23, $D23) = 1, "1 st Entry", IF(COUNTIF($D$13:$D23,$D23) = 2, "2 nd Entry", IF(COUNTIF($D$13:$D23,$D23) = 3, "3 rd Entry", COUNTIF($D$13:$D23,$D23) &amp; " th Entry")))</f>
        <v>2 nd Entry</v>
      </c>
      <c r="F23" s="9"/>
      <c r="G23" s="9"/>
    </row>
    <row r="24" spans="2:10" ht="15.75" customHeight="1">
      <c r="B24" s="8"/>
      <c r="C24" s="11">
        <v>12</v>
      </c>
      <c r="D24" s="3" t="s">
        <v>19</v>
      </c>
      <c r="E24" s="11" t="str">
        <f>IF(COUNTIF($D$13:$D24, $D24) = 1, "1 st Entry", IF(COUNTIF($D$13:$D24,$D24) = 2, "2 nd Entry", IF(COUNTIF($D$13:$D24,$D24) = 3, "3 rd Entry", COUNTIF($D$13:$D24,$D24) &amp; " th Entry")))</f>
        <v>2 nd Entry</v>
      </c>
      <c r="F24" s="9"/>
      <c r="G24" s="9"/>
    </row>
    <row r="25" spans="2:10" ht="15.75" customHeight="1">
      <c r="B25" s="8"/>
      <c r="C25" s="11">
        <v>13</v>
      </c>
      <c r="D25" s="3" t="s">
        <v>21</v>
      </c>
      <c r="E25" s="11" t="str">
        <f>IF(COUNTIF($D$13:$D25, $D25) = 1, "1 st Entry", IF(COUNTIF($D$13:$D25,$D25) = 2, "2 nd Entry", IF(COUNTIF($D$13:$D25,$D25) = 3, "3 rd Entry", COUNTIF($D$13:$D25,$D25) &amp; " th Entry")))</f>
        <v>2 nd Entry</v>
      </c>
      <c r="F25" s="9"/>
      <c r="G25" s="9"/>
    </row>
    <row r="26" spans="2:10" ht="15.75" customHeight="1">
      <c r="B26" s="8"/>
      <c r="C26" s="11">
        <v>14</v>
      </c>
      <c r="D26" s="3" t="s">
        <v>28</v>
      </c>
      <c r="E26" s="11" t="str">
        <f>IF(COUNTIF($D$13:$D26, $D26) = 1, "1 st Entry", IF(COUNTIF($D$13:$D26,$D26) = 2, "2 nd Entry", IF(COUNTIF($D$13:$D26,$D26) = 3, "3 rd Entry", COUNTIF($D$13:$D26,$D26) &amp; " th Entry")))</f>
        <v>1 st Entry</v>
      </c>
      <c r="F26" s="9"/>
      <c r="G26" s="9"/>
      <c r="H26" s="36" t="s">
        <v>4</v>
      </c>
      <c r="I26" s="37"/>
      <c r="J26" s="38"/>
    </row>
    <row r="27" spans="2:10" ht="15.75" customHeight="1">
      <c r="B27" s="8"/>
      <c r="C27" s="11">
        <v>15</v>
      </c>
      <c r="D27" s="3" t="s">
        <v>29</v>
      </c>
      <c r="E27" s="11" t="str">
        <f>IF(COUNTIF($D$13:$D27, $D27) = 1, "1 st Entry", IF(COUNTIF($D$13:$D27,$D27) = 2, "2 nd Entry", IF(COUNTIF($D$13:$D27,$D27) = 3, "3 rd Entry", COUNTIF($D$13:$D27,$D27) &amp; " th Entry")))</f>
        <v>1 st Entry</v>
      </c>
      <c r="F27" s="9"/>
      <c r="G27" s="9"/>
      <c r="H27" s="5" t="s">
        <v>5</v>
      </c>
      <c r="I27" s="5" t="s">
        <v>6</v>
      </c>
      <c r="J27" s="5" t="s">
        <v>7</v>
      </c>
    </row>
    <row r="28" spans="2:10" ht="15.75" customHeight="1">
      <c r="B28" s="8"/>
      <c r="C28" s="11">
        <v>16</v>
      </c>
      <c r="D28" s="3" t="s">
        <v>30</v>
      </c>
      <c r="E28" s="11" t="str">
        <f>IF(COUNTIF($D$13:$D28, $D28) = 1, "1 st Entry", IF(COUNTIF($D$13:$D28,$D28) = 2, "2 nd Entry", IF(COUNTIF($D$13:$D28,$D28) = 3, "3 rd Entry", COUNTIF($D$13:$D28,$D28) &amp; " th Entry")))</f>
        <v>1 st Entry</v>
      </c>
      <c r="F28" s="9"/>
      <c r="G28" s="9"/>
      <c r="H28" s="3"/>
      <c r="I28" s="3"/>
      <c r="J28" s="3"/>
    </row>
    <row r="29" spans="2:10" ht="15.75" customHeight="1">
      <c r="B29" s="8"/>
      <c r="C29" s="11">
        <v>17</v>
      </c>
      <c r="D29" s="3" t="s">
        <v>31</v>
      </c>
      <c r="E29" s="11" t="str">
        <f>IF(COUNTIF($D$13:$D29, $D29) = 1, "1 st Entry", IF(COUNTIF($D$13:$D29,$D29) = 2, "2 nd Entry", IF(COUNTIF($D$13:$D29,$D29) = 3, "3 rd Entry", COUNTIF($D$13:$D29,$D29) &amp; " th Entry")))</f>
        <v>1 st Entry</v>
      </c>
      <c r="F29" s="9"/>
      <c r="G29" s="9"/>
    </row>
    <row r="30" spans="2:10" ht="15.75" customHeight="1">
      <c r="B30" s="8"/>
      <c r="C30" s="11">
        <v>18</v>
      </c>
      <c r="D30" s="3" t="s">
        <v>22</v>
      </c>
      <c r="E30" s="11" t="str">
        <f>IF(COUNTIF($D$13:$D30, $D30) = 1, "1 st Entry", IF(COUNTIF($D$13:$D30,$D30) = 2, "2 nd Entry", IF(COUNTIF($D$13:$D30,$D30) = 3, "3 rd Entry", COUNTIF($D$13:$D30,$D30) &amp; " th Entry")))</f>
        <v>2 nd Entry</v>
      </c>
      <c r="F30" s="9"/>
      <c r="G30" s="9"/>
    </row>
    <row r="31" spans="2:10" ht="15.75" customHeight="1">
      <c r="B31" s="8"/>
      <c r="C31" s="11">
        <v>19</v>
      </c>
      <c r="D31" s="3" t="s">
        <v>24</v>
      </c>
      <c r="E31" s="11" t="str">
        <f>IF(COUNTIF($D$13:$D31, $D31) = 1, "1 st Entry", IF(COUNTIF($D$13:$D31,$D31) = 2, "2 nd Entry", IF(COUNTIF($D$13:$D31,$D31) = 3, "3 rd Entry", COUNTIF($D$13:$D31,$D31) &amp; " th Entry")))</f>
        <v>2 nd Entry</v>
      </c>
      <c r="F31" s="9"/>
      <c r="G31" s="9"/>
    </row>
    <row r="32" spans="2:10" ht="15.75" customHeight="1">
      <c r="B32" s="8"/>
      <c r="C32" s="11">
        <v>20</v>
      </c>
      <c r="D32" s="3" t="s">
        <v>25</v>
      </c>
      <c r="E32" s="11" t="str">
        <f>IF(COUNTIF($D$13:$D32, $D32) = 1, "1 st Entry", IF(COUNTIF($D$13:$D32,$D32) = 2, "2 nd Entry", IF(COUNTIF($D$13:$D32,$D32) = 3, "3 rd Entry", COUNTIF($D$13:$D32,$D32) &amp; " th Entry")))</f>
        <v>2 nd Entry</v>
      </c>
      <c r="F32" s="9"/>
      <c r="G32" s="9"/>
    </row>
    <row r="33" spans="2:7" ht="15.75" customHeight="1">
      <c r="B33" s="8"/>
      <c r="C33" s="11">
        <v>21</v>
      </c>
      <c r="D33" s="3" t="s">
        <v>23</v>
      </c>
      <c r="E33" s="11" t="str">
        <f>IF(COUNTIF($D$13:$D33, $D33) = 1, "1 st Entry", IF(COUNTIF($D$13:$D33,$D33) = 2, "2 nd Entry", IF(COUNTIF($D$13:$D33,$D33) = 3, "3 rd Entry", COUNTIF($D$13:$D33,$D33) &amp; " th Entry")))</f>
        <v>2 nd Entry</v>
      </c>
      <c r="F33" s="9"/>
      <c r="G33" s="9"/>
    </row>
    <row r="34" spans="2:7" ht="15.75" customHeight="1">
      <c r="B34" s="8"/>
      <c r="C34" s="11">
        <v>22</v>
      </c>
      <c r="D34" s="3" t="s">
        <v>27</v>
      </c>
      <c r="E34" s="11" t="str">
        <f>IF(COUNTIF($D$13:$D34, $D34) = 1, "1 st Entry", IF(COUNTIF($D$13:$D34,$D34) = 2, "2 nd Entry", IF(COUNTIF($D$13:$D34,$D34) = 3, "3 rd Entry", COUNTIF($D$13:$D34,$D34) &amp; " th Entry")))</f>
        <v>2 nd Entry</v>
      </c>
      <c r="F34" s="9"/>
      <c r="G34" s="9"/>
    </row>
    <row r="35" spans="2:7" ht="15.75" customHeight="1">
      <c r="B35" s="8"/>
      <c r="C35" s="11">
        <v>23</v>
      </c>
      <c r="D35" s="3" t="s">
        <v>16</v>
      </c>
      <c r="E35" s="11" t="str">
        <f>IF(COUNTIF($D$13:$D35, $D35) = 1, "1 st Entry", IF(COUNTIF($D$13:$D35,$D35) = 2, "2 nd Entry", IF(COUNTIF($D$13:$D35,$D35) = 3, "3 rd Entry", COUNTIF($D$13:$D35,$D35) &amp; " th Entry")))</f>
        <v>3 rd Entry</v>
      </c>
      <c r="F35" s="9"/>
      <c r="G35" s="9"/>
    </row>
    <row r="36" spans="2:7" ht="15.75" customHeight="1">
      <c r="B36" s="8"/>
      <c r="C36" s="11">
        <v>24</v>
      </c>
      <c r="D36" s="3" t="s">
        <v>18</v>
      </c>
      <c r="E36" s="11" t="str">
        <f>IF(COUNTIF($D$13:$D36, $D36) = 1, "1 st Entry", IF(COUNTIF($D$13:$D36,$D36) = 2, "2 nd Entry", IF(COUNTIF($D$13:$D36,$D36) = 3, "3 rd Entry", COUNTIF($D$13:$D36,$D36) &amp; " th Entry")))</f>
        <v>3 rd Entry</v>
      </c>
      <c r="F36" s="9"/>
      <c r="G36" s="9"/>
    </row>
    <row r="37" spans="2:7" ht="15.75" customHeight="1">
      <c r="B37" s="8"/>
      <c r="C37" s="11">
        <v>25</v>
      </c>
      <c r="D37" s="3" t="s">
        <v>19</v>
      </c>
      <c r="E37" s="11" t="str">
        <f>IF(COUNTIF($D$13:$D37, $D37) = 1, "1 st Entry", IF(COUNTIF($D$13:$D37,$D37) = 2, "2 nd Entry", IF(COUNTIF($D$13:$D37,$D37) = 3, "3 rd Entry", COUNTIF($D$13:$D37,$D37) &amp; " th Entry")))</f>
        <v>3 rd Entry</v>
      </c>
      <c r="F37" s="9"/>
      <c r="G37" s="9"/>
    </row>
    <row r="38" spans="2:7" ht="15.75" customHeight="1">
      <c r="B38" s="8"/>
      <c r="C38" s="11">
        <v>26</v>
      </c>
      <c r="D38" s="3" t="s">
        <v>32</v>
      </c>
      <c r="E38" s="11" t="str">
        <f>IF(COUNTIF($D$13:$D38, $D38) = 1, "1 st Entry", IF(COUNTIF($D$13:$D38,$D38) = 2, "2 nd Entry", IF(COUNTIF($D$13:$D38,$D38) = 3, "3 rd Entry", COUNTIF($D$13:$D38,$D38) &amp; " th Entry")))</f>
        <v>1 st Entry</v>
      </c>
      <c r="F38" s="9"/>
      <c r="G38" s="9"/>
    </row>
    <row r="39" spans="2:7" ht="15.75" customHeight="1">
      <c r="B39" s="8"/>
      <c r="C39" s="11">
        <v>27</v>
      </c>
      <c r="D39" s="3" t="s">
        <v>33</v>
      </c>
      <c r="E39" s="11" t="str">
        <f>IF(COUNTIF($D$13:$D39, $D39) = 1, "1 st Entry", IF(COUNTIF($D$13:$D39,$D39) = 2, "2 nd Entry", IF(COUNTIF($D$13:$D39,$D39) = 3, "3 rd Entry", COUNTIF($D$13:$D39,$D39) &amp; " th Entry")))</f>
        <v>1 st Entry</v>
      </c>
      <c r="F39" s="9"/>
      <c r="G39" s="9"/>
    </row>
    <row r="40" spans="2:7" ht="15.75" customHeight="1">
      <c r="B40" s="8"/>
      <c r="C40" s="11">
        <v>28</v>
      </c>
      <c r="D40" s="3" t="s">
        <v>34</v>
      </c>
      <c r="E40" s="11" t="str">
        <f>IF(COUNTIF($D$13:$D40, $D40) = 1, "1 st Entry", IF(COUNTIF($D$13:$D40,$D40) = 2, "2 nd Entry", IF(COUNTIF($D$13:$D40,$D40) = 3, "3 rd Entry", COUNTIF($D$13:$D40,$D40) &amp; " th Entry")))</f>
        <v>1 st Entry</v>
      </c>
      <c r="F40" s="9"/>
      <c r="G40" s="9"/>
    </row>
    <row r="41" spans="2:7" ht="15.75" customHeight="1">
      <c r="B41" s="8"/>
      <c r="C41" s="11">
        <v>29</v>
      </c>
      <c r="D41" s="3" t="s">
        <v>35</v>
      </c>
      <c r="E41" s="11" t="str">
        <f>IF(COUNTIF($D$13:$D41, $D41) = 1, "1 st Entry", IF(COUNTIF($D$13:$D41,$D41) = 2, "2 nd Entry", IF(COUNTIF($D$13:$D41,$D41) = 3, "3 rd Entry", COUNTIF($D$13:$D41,$D41) &amp; " th Entry")))</f>
        <v>1 st Entry</v>
      </c>
      <c r="F41" s="9"/>
      <c r="G41" s="9"/>
    </row>
    <row r="42" spans="2:7" ht="15.75" customHeight="1">
      <c r="B42" s="8"/>
      <c r="C42" s="11">
        <v>30</v>
      </c>
      <c r="D42" s="3" t="s">
        <v>36</v>
      </c>
      <c r="E42" s="11" t="str">
        <f>IF(COUNTIF($D$13:$D42, $D42) = 1, "1 st Entry", IF(COUNTIF($D$13:$D42,$D42) = 2, "2 nd Entry", IF(COUNTIF($D$13:$D42,$D42) = 3, "3 rd Entry", COUNTIF($D$13:$D42,$D42) &amp; " th Entry")))</f>
        <v>1 st Entry</v>
      </c>
      <c r="F42" s="9"/>
      <c r="G42" s="9"/>
    </row>
    <row r="43" spans="2:7" ht="15.75" customHeight="1">
      <c r="B43" s="8"/>
      <c r="C43" s="11">
        <v>31</v>
      </c>
      <c r="D43" s="3" t="s">
        <v>37</v>
      </c>
      <c r="E43" s="11" t="str">
        <f>IF(COUNTIF($D$13:$D43, $D43) = 1, "1 st Entry", IF(COUNTIF($D$13:$D43,$D43) = 2, "2 nd Entry", IF(COUNTIF($D$13:$D43,$D43) = 3, "3 rd Entry", COUNTIF($D$13:$D43,$D43) &amp; " th Entry")))</f>
        <v>1 st Entry</v>
      </c>
      <c r="F43" s="9"/>
      <c r="G43" s="9"/>
    </row>
    <row r="44" spans="2:7" ht="15.75" customHeight="1">
      <c r="B44" s="8"/>
      <c r="C44" s="11">
        <v>32</v>
      </c>
      <c r="D44" s="3" t="s">
        <v>38</v>
      </c>
      <c r="E44" s="11" t="str">
        <f>IF(COUNTIF($D$13:$D44, $D44) = 1, "1 st Entry", IF(COUNTIF($D$13:$D44,$D44) = 2, "2 nd Entry", IF(COUNTIF($D$13:$D44,$D44) = 3, "3 rd Entry", COUNTIF($D$13:$D44,$D44) &amp; " th Entry")))</f>
        <v>1 st Entry</v>
      </c>
      <c r="F44" s="9"/>
      <c r="G44" s="9"/>
    </row>
    <row r="45" spans="2:7" ht="15.75" customHeight="1">
      <c r="B45" s="8"/>
      <c r="C45" s="11">
        <v>33</v>
      </c>
      <c r="D45" s="3" t="s">
        <v>39</v>
      </c>
      <c r="E45" s="11" t="str">
        <f>IF(COUNTIF($D$13:$D45, $D45) = 1, "1 st Entry", IF(COUNTIF($D$13:$D45,$D45) = 2, "2 nd Entry", IF(COUNTIF($D$13:$D45,$D45) = 3, "3 rd Entry", COUNTIF($D$13:$D45,$D45) &amp; " th Entry")))</f>
        <v>1 st Entry</v>
      </c>
      <c r="F45" s="9"/>
      <c r="G45" s="9"/>
    </row>
    <row r="46" spans="2:7" ht="15.75" customHeight="1">
      <c r="B46" s="8"/>
      <c r="C46" s="11">
        <v>34</v>
      </c>
      <c r="D46" s="3" t="s">
        <v>40</v>
      </c>
      <c r="E46" s="11" t="str">
        <f>IF(COUNTIF($D$13:$D46, $D46) = 1, "1 st Entry", IF(COUNTIF($D$13:$D46,$D46) = 2, "2 nd Entry", IF(COUNTIF($D$13:$D46,$D46) = 3, "3 rd Entry", COUNTIF($D$13:$D46,$D46) &amp; " th Entry")))</f>
        <v>1 st Entry</v>
      </c>
      <c r="F46" s="9"/>
      <c r="G46" s="9"/>
    </row>
    <row r="47" spans="2:7" ht="15.75" customHeight="1">
      <c r="B47" s="8"/>
      <c r="C47" s="11">
        <v>35</v>
      </c>
      <c r="D47" s="3" t="s">
        <v>41</v>
      </c>
      <c r="E47" s="11" t="str">
        <f>IF(COUNTIF($D$13:$D47, $D47) = 1, "1 st Entry", IF(COUNTIF($D$13:$D47,$D47) = 2, "2 nd Entry", IF(COUNTIF($D$13:$D47,$D47) = 3, "3 rd Entry", COUNTIF($D$13:$D47,$D47) &amp; " th Entry")))</f>
        <v>1 st Entry</v>
      </c>
      <c r="F47" s="9"/>
      <c r="G47" s="9"/>
    </row>
    <row r="48" spans="2:7" ht="15.75" customHeight="1">
      <c r="B48" s="8"/>
      <c r="C48" s="11">
        <v>36</v>
      </c>
      <c r="D48" s="3" t="s">
        <v>42</v>
      </c>
      <c r="E48" s="11" t="str">
        <f>IF(COUNTIF($D$13:$D48, $D48) = 1, "1 st Entry", IF(COUNTIF($D$13:$D48,$D48) = 2, "2 nd Entry", IF(COUNTIF($D$13:$D48,$D48) = 3, "3 rd Entry", COUNTIF($D$13:$D48,$D48) &amp; " th Entry")))</f>
        <v>1 st Entry</v>
      </c>
      <c r="F48" s="9"/>
      <c r="G48" s="9"/>
    </row>
    <row r="49" spans="2:7" ht="15.75" customHeight="1">
      <c r="B49" s="8"/>
      <c r="C49" s="11">
        <v>37</v>
      </c>
      <c r="D49" s="3" t="s">
        <v>43</v>
      </c>
      <c r="E49" s="11" t="str">
        <f>IF(COUNTIF($D$13:$D49, $D49) = 1, "1 st Entry", IF(COUNTIF($D$13:$D49,$D49) = 2, "2 nd Entry", IF(COUNTIF($D$13:$D49,$D49) = 3, "3 rd Entry", COUNTIF($D$13:$D49,$D49) &amp; " th Entry")))</f>
        <v>1 st Entry</v>
      </c>
      <c r="F49" s="9"/>
      <c r="G49" s="9"/>
    </row>
    <row r="50" spans="2:7" ht="15.75" customHeight="1">
      <c r="B50" s="8"/>
      <c r="C50" s="11">
        <v>38</v>
      </c>
      <c r="D50" s="3" t="s">
        <v>44</v>
      </c>
      <c r="E50" s="11" t="str">
        <f>IF(COUNTIF($D$13:$D50, $D50) = 1, "1 st Entry", IF(COUNTIF($D$13:$D50,$D50) = 2, "2 nd Entry", IF(COUNTIF($D$13:$D50,$D50) = 3, "3 rd Entry", COUNTIF($D$13:$D50,$D50) &amp; " th Entry")))</f>
        <v>1 st Entry</v>
      </c>
      <c r="F50" s="9"/>
      <c r="G50" s="9"/>
    </row>
    <row r="51" spans="2:7" ht="15.75" customHeight="1">
      <c r="B51" s="8"/>
      <c r="C51" s="11">
        <v>39</v>
      </c>
      <c r="D51" s="3" t="s">
        <v>45</v>
      </c>
      <c r="E51" s="11" t="str">
        <f>IF(COUNTIF($D$13:$D51, $D51) = 1, "1 st Entry", IF(COUNTIF($D$13:$D51,$D51) = 2, "2 nd Entry", IF(COUNTIF($D$13:$D51,$D51) = 3, "3 rd Entry", COUNTIF($D$13:$D51,$D51) &amp; " th Entry")))</f>
        <v>1 st Entry</v>
      </c>
      <c r="F51" s="9"/>
      <c r="G51" s="9"/>
    </row>
    <row r="52" spans="2:7" ht="15.75" customHeight="1">
      <c r="B52" s="8"/>
      <c r="C52" s="11">
        <v>40</v>
      </c>
      <c r="D52" s="3" t="s">
        <v>46</v>
      </c>
      <c r="E52" s="11" t="str">
        <f>IF(COUNTIF($D$13:$D52, $D52) = 1, "1 st Entry", IF(COUNTIF($D$13:$D52,$D52) = 2, "2 nd Entry", IF(COUNTIF($D$13:$D52,$D52) = 3, "3 rd Entry", COUNTIF($D$13:$D52,$D52) &amp; " th Entry")))</f>
        <v>1 st Entry</v>
      </c>
      <c r="F52" s="9"/>
      <c r="G52" s="9"/>
    </row>
    <row r="53" spans="2:7" ht="15.75" customHeight="1">
      <c r="B53" s="8"/>
      <c r="C53" s="11">
        <v>41</v>
      </c>
      <c r="D53" s="3" t="s">
        <v>47</v>
      </c>
      <c r="E53" s="11" t="str">
        <f>IF(COUNTIF($D$13:$D53, $D53) = 1, "1 st Entry", IF(COUNTIF($D$13:$D53,$D53) = 2, "2 nd Entry", IF(COUNTIF($D$13:$D53,$D53) = 3, "3 rd Entry", COUNTIF($D$13:$D53,$D53) &amp; " th Entry")))</f>
        <v>1 st Entry</v>
      </c>
      <c r="F53" s="9"/>
      <c r="G53" s="9"/>
    </row>
    <row r="54" spans="2:7" ht="15.75" customHeight="1">
      <c r="B54" s="8"/>
      <c r="C54" s="11">
        <v>42</v>
      </c>
      <c r="D54" s="3" t="s">
        <v>48</v>
      </c>
      <c r="E54" s="11" t="str">
        <f>IF(COUNTIF($D$13:$D54, $D54) = 1, "1 st Entry", IF(COUNTIF($D$13:$D54,$D54) = 2, "2 nd Entry", IF(COUNTIF($D$13:$D54,$D54) = 3, "3 rd Entry", COUNTIF($D$13:$D54,$D54) &amp; " th Entry")))</f>
        <v>1 st Entry</v>
      </c>
      <c r="F54" s="9"/>
      <c r="G54" s="9"/>
    </row>
    <row r="55" spans="2:7" ht="15.75" customHeight="1">
      <c r="B55" s="8"/>
      <c r="C55" s="11">
        <v>43</v>
      </c>
      <c r="D55" s="3" t="s">
        <v>49</v>
      </c>
      <c r="E55" s="11" t="str">
        <f>IF(COUNTIF($D$13:$D55, $D55) = 1, "1 st Entry", IF(COUNTIF($D$13:$D55,$D55) = 2, "2 nd Entry", IF(COUNTIF($D$13:$D55,$D55) = 3, "3 rd Entry", COUNTIF($D$13:$D55,$D55) &amp; " th Entry")))</f>
        <v>1 st Entry</v>
      </c>
      <c r="F55" s="9"/>
      <c r="G55" s="9"/>
    </row>
    <row r="56" spans="2:7" ht="15.75" customHeight="1">
      <c r="B56" s="8"/>
      <c r="C56" s="11">
        <v>44</v>
      </c>
      <c r="D56" s="3" t="s">
        <v>42</v>
      </c>
      <c r="E56" s="11" t="str">
        <f>IF(COUNTIF($D$13:$D56, $D56) = 1, "1 st Entry", IF(COUNTIF($D$13:$D56,$D56) = 2, "2 nd Entry", IF(COUNTIF($D$13:$D56,$D56) = 3, "3 rd Entry", COUNTIF($D$13:$D56,$D56) &amp; " th Entry")))</f>
        <v>2 nd Entry</v>
      </c>
      <c r="F56" s="9"/>
      <c r="G56" s="9"/>
    </row>
    <row r="57" spans="2:7" ht="15.75" customHeight="1">
      <c r="B57" s="8"/>
      <c r="C57" s="11">
        <v>45</v>
      </c>
      <c r="D57" s="3" t="s">
        <v>43</v>
      </c>
      <c r="E57" s="11" t="str">
        <f>IF(COUNTIF($D$13:$D57, $D57) = 1, "1 st Entry", IF(COUNTIF($D$13:$D57,$D57) = 2, "2 nd Entry", IF(COUNTIF($D$13:$D57,$D57) = 3, "3 rd Entry", COUNTIF($D$13:$D57,$D57) &amp; " th Entry")))</f>
        <v>2 nd Entry</v>
      </c>
      <c r="F57" s="9"/>
      <c r="G57" s="9"/>
    </row>
    <row r="58" spans="2:7" ht="15.75" customHeight="1">
      <c r="B58" s="8"/>
      <c r="C58" s="11">
        <v>46</v>
      </c>
      <c r="D58" s="3" t="s">
        <v>44</v>
      </c>
      <c r="E58" s="11" t="str">
        <f>IF(COUNTIF($D$13:$D58, $D58) = 1, "1 st Entry", IF(COUNTIF($D$13:$D58,$D58) = 2, "2 nd Entry", IF(COUNTIF($D$13:$D58,$D58) = 3, "3 rd Entry", COUNTIF($D$13:$D58,$D58) &amp; " th Entry")))</f>
        <v>2 nd Entry</v>
      </c>
      <c r="F58" s="9"/>
      <c r="G58" s="9"/>
    </row>
    <row r="59" spans="2:7" ht="15.75" customHeight="1">
      <c r="B59" s="8"/>
      <c r="C59" s="11">
        <v>47</v>
      </c>
      <c r="D59" s="3" t="s">
        <v>45</v>
      </c>
      <c r="E59" s="11" t="str">
        <f>IF(COUNTIF($D$13:$D59, $D59) = 1, "1 st Entry", IF(COUNTIF($D$13:$D59,$D59) = 2, "2 nd Entry", IF(COUNTIF($D$13:$D59,$D59) = 3, "3 rd Entry", COUNTIF($D$13:$D59,$D59) &amp; " th Entry")))</f>
        <v>2 nd Entry</v>
      </c>
      <c r="F59" s="9"/>
      <c r="G59" s="9"/>
    </row>
    <row r="60" spans="2:7" ht="15.75" customHeight="1">
      <c r="B60" s="8"/>
      <c r="C60" s="11">
        <v>48</v>
      </c>
      <c r="D60" s="3" t="s">
        <v>46</v>
      </c>
      <c r="E60" s="11" t="str">
        <f>IF(COUNTIF($D$13:$D60, $D60) = 1, "1 st Entry", IF(COUNTIF($D$13:$D60,$D60) = 2, "2 nd Entry", IF(COUNTIF($D$13:$D60,$D60) = 3, "3 rd Entry", COUNTIF($D$13:$D60,$D60) &amp; " th Entry")))</f>
        <v>2 nd Entry</v>
      </c>
      <c r="F60" s="9"/>
      <c r="G60" s="9"/>
    </row>
    <row r="61" spans="2:7" ht="15.75" customHeight="1">
      <c r="B61" s="8"/>
      <c r="C61" s="11">
        <v>49</v>
      </c>
      <c r="D61" s="3" t="s">
        <v>47</v>
      </c>
      <c r="E61" s="11" t="str">
        <f>IF(COUNTIF($D$13:$D61, $D61) = 1, "1 st Entry", IF(COUNTIF($D$13:$D61,$D61) = 2, "2 nd Entry", IF(COUNTIF($D$13:$D61,$D61) = 3, "3 rd Entry", COUNTIF($D$13:$D61,$D61) &amp; " th Entry")))</f>
        <v>2 nd Entry</v>
      </c>
      <c r="F61" s="9"/>
      <c r="G61" s="9"/>
    </row>
    <row r="62" spans="2:7" ht="15.75" customHeight="1">
      <c r="B62" s="8"/>
      <c r="C62" s="11">
        <v>50</v>
      </c>
      <c r="D62" s="3" t="s">
        <v>48</v>
      </c>
      <c r="E62" s="11" t="str">
        <f>IF(COUNTIF($D$13:$D62, $D62) = 1, "1 st Entry", IF(COUNTIF($D$13:$D62,$D62) = 2, "2 nd Entry", IF(COUNTIF($D$13:$D62,$D62) = 3, "3 rd Entry", COUNTIF($D$13:$D62,$D62) &amp; " th Entry")))</f>
        <v>2 nd Entry</v>
      </c>
      <c r="F62" s="9"/>
      <c r="G62" s="9"/>
    </row>
    <row r="63" spans="2:7" ht="15.75" customHeight="1">
      <c r="B63" s="8"/>
      <c r="C63" s="11">
        <v>51</v>
      </c>
      <c r="D63" s="3" t="s">
        <v>49</v>
      </c>
      <c r="E63" s="11" t="str">
        <f>IF(COUNTIF($D$13:$D63, $D63) = 1, "1 st Entry", IF(COUNTIF($D$13:$D63,$D63) = 2, "2 nd Entry", IF(COUNTIF($D$13:$D63,$D63) = 3, "3 rd Entry", COUNTIF($D$13:$D63,$D63) &amp; " th Entry")))</f>
        <v>2 nd Entry</v>
      </c>
      <c r="F63" s="9"/>
      <c r="G63" s="9"/>
    </row>
    <row r="64" spans="2:7" ht="15.75" customHeight="1">
      <c r="C64" s="11">
        <v>52</v>
      </c>
      <c r="D64" s="3" t="s">
        <v>50</v>
      </c>
      <c r="E64" s="11" t="str">
        <f>IF(COUNTIF($D$13:$D64, $D64) = 1, "1 st Entry", IF(COUNTIF($D$13:$D64,$D64) = 2, "2 nd Entry", IF(COUNTIF($D$13:$D64,$D64) = 3, "3 rd Entry", COUNTIF($D$13:$D64,$D64) &amp; " th Entry")))</f>
        <v>1 st Entry</v>
      </c>
    </row>
    <row r="65" spans="3:5" ht="15.75" customHeight="1">
      <c r="C65" s="11">
        <v>53</v>
      </c>
      <c r="D65" s="3" t="s">
        <v>51</v>
      </c>
      <c r="E65" s="11" t="str">
        <f>IF(COUNTIF($D$13:$D65, $D65) = 1, "1 st Entry", IF(COUNTIF($D$13:$D65,$D65) = 2, "2 nd Entry", IF(COUNTIF($D$13:$D65,$D65) = 3, "3 rd Entry", COUNTIF($D$13:$D65,$D65) &amp; " th Entry")))</f>
        <v>1 st Entry</v>
      </c>
    </row>
    <row r="66" spans="3:5" ht="15.75" customHeight="1">
      <c r="C66" s="11">
        <v>54</v>
      </c>
      <c r="D66" s="3" t="s">
        <v>52</v>
      </c>
      <c r="E66" s="11" t="str">
        <f>IF(COUNTIF($D$13:$D66, $D66) = 1, "1 st Entry", IF(COUNTIF($D$13:$D66,$D66) = 2, "2 nd Entry", IF(COUNTIF($D$13:$D66,$D66) = 3, "3 rd Entry", COUNTIF($D$13:$D66,$D66) &amp; " th Entry")))</f>
        <v>1 st Entry</v>
      </c>
    </row>
    <row r="67" spans="3:5" ht="15.75" customHeight="1">
      <c r="C67" s="11">
        <v>55</v>
      </c>
      <c r="D67" s="3" t="s">
        <v>53</v>
      </c>
      <c r="E67" s="11" t="str">
        <f>IF(COUNTIF($D$13:$D67, $D67) = 1, "1 st Entry", IF(COUNTIF($D$13:$D67,$D67) = 2, "2 nd Entry", IF(COUNTIF($D$13:$D67,$D67) = 3, "3 rd Entry", COUNTIF($D$13:$D67,$D67) &amp; " th Entry")))</f>
        <v>1 st Entry</v>
      </c>
    </row>
    <row r="68" spans="3:5" ht="15.75" customHeight="1">
      <c r="C68" s="11">
        <v>56</v>
      </c>
      <c r="D68" s="3" t="s">
        <v>54</v>
      </c>
      <c r="E68" s="11" t="str">
        <f>IF(COUNTIF($D$13:$D68, $D68) = 1, "1 st Entry", IF(COUNTIF($D$13:$D68,$D68) = 2, "2 nd Entry", IF(COUNTIF($D$13:$D68,$D68) = 3, "3 rd Entry", COUNTIF($D$13:$D68,$D68) &amp; " th Entry")))</f>
        <v>1 st Entry</v>
      </c>
    </row>
    <row r="69" spans="3:5" ht="15.75" customHeight="1">
      <c r="C69" s="11">
        <v>57</v>
      </c>
      <c r="D69" s="3" t="s">
        <v>55</v>
      </c>
      <c r="E69" s="11" t="str">
        <f>IF(COUNTIF($D$13:$D69, $D69) = 1, "1 st Entry", IF(COUNTIF($D$13:$D69,$D69) = 2, "2 nd Entry", IF(COUNTIF($D$13:$D69,$D69) = 3, "3 rd Entry", COUNTIF($D$13:$D69,$D69) &amp; " th Entry")))</f>
        <v>1 st Entry</v>
      </c>
    </row>
    <row r="70" spans="3:5" ht="15.75" customHeight="1">
      <c r="C70" s="11">
        <v>58</v>
      </c>
      <c r="D70" s="3" t="s">
        <v>56</v>
      </c>
      <c r="E70" s="11" t="str">
        <f>IF(COUNTIF($D$13:$D70, $D70) = 1, "1 st Entry", IF(COUNTIF($D$13:$D70,$D70) = 2, "2 nd Entry", IF(COUNTIF($D$13:$D70,$D70) = 3, "3 rd Entry", COUNTIF($D$13:$D70,$D70) &amp; " th Entry")))</f>
        <v>1 st Entry</v>
      </c>
    </row>
    <row r="71" spans="3:5" ht="15.75" customHeight="1">
      <c r="C71" s="11">
        <v>59</v>
      </c>
      <c r="D71" s="3" t="s">
        <v>47</v>
      </c>
      <c r="E71" s="11" t="str">
        <f>IF(COUNTIF($D$13:$D71, $D71) = 1, "1 st Entry", IF(COUNTIF($D$13:$D71,$D71) = 2, "2 nd Entry", IF(COUNTIF($D$13:$D71,$D71) = 3, "3 rd Entry", COUNTIF($D$13:$D71,$D71) &amp; " th Entry")))</f>
        <v>3 rd Entry</v>
      </c>
    </row>
    <row r="72" spans="3:5" ht="15.75" customHeight="1">
      <c r="C72" s="11">
        <v>60</v>
      </c>
      <c r="D72" s="3" t="s">
        <v>48</v>
      </c>
      <c r="E72" s="11" t="str">
        <f>IF(COUNTIF($D$13:$D72, $D72) = 1, "1 st Entry", IF(COUNTIF($D$13:$D72,$D72) = 2, "2 nd Entry", IF(COUNTIF($D$13:$D72,$D72) = 3, "3 rd Entry", COUNTIF($D$13:$D72,$D72) &amp; " th Entry")))</f>
        <v>3 rd Entry</v>
      </c>
    </row>
    <row r="73" spans="3:5" ht="15.75" customHeight="1">
      <c r="C73" s="11">
        <v>61</v>
      </c>
      <c r="D73" s="3" t="s">
        <v>49</v>
      </c>
      <c r="E73" s="11" t="str">
        <f>IF(COUNTIF($D$13:$D73, $D73) = 1, "1 st Entry", IF(COUNTIF($D$13:$D73,$D73) = 2, "2 nd Entry", IF(COUNTIF($D$13:$D73,$D73) = 3, "3 rd Entry", COUNTIF($D$13:$D73,$D73) &amp; " th Entry")))</f>
        <v>3 rd Entry</v>
      </c>
    </row>
    <row r="74" spans="3:5" ht="15.75" customHeight="1">
      <c r="C74" s="11">
        <v>62</v>
      </c>
      <c r="D74" s="3" t="s">
        <v>42</v>
      </c>
      <c r="E74" s="11" t="str">
        <f>IF(COUNTIF($D$13:$D74, $D74) = 1, "1 st Entry", IF(COUNTIF($D$13:$D74,$D74) = 2, "2 nd Entry", IF(COUNTIF($D$13:$D74,$D74) = 3, "3 rd Entry", COUNTIF($D$13:$D74,$D74) &amp; " th Entry")))</f>
        <v>3 rd Entry</v>
      </c>
    </row>
    <row r="75" spans="3:5" ht="15.75" customHeight="1">
      <c r="C75" s="11">
        <v>63</v>
      </c>
      <c r="D75" s="3" t="s">
        <v>43</v>
      </c>
      <c r="E75" s="11" t="str">
        <f>IF(COUNTIF($D$13:$D75, $D75) = 1, "1 st Entry", IF(COUNTIF($D$13:$D75,$D75) = 2, "2 nd Entry", IF(COUNTIF($D$13:$D75,$D75) = 3, "3 rd Entry", COUNTIF($D$13:$D75,$D75) &amp; " th Entry")))</f>
        <v>3 rd Entry</v>
      </c>
    </row>
    <row r="76" spans="3:5" ht="15.75" customHeight="1">
      <c r="C76" s="11">
        <v>64</v>
      </c>
      <c r="D76" s="3" t="s">
        <v>44</v>
      </c>
      <c r="E76" s="11" t="str">
        <f>IF(COUNTIF($D$13:$D76, $D76) = 1, "1 st Entry", IF(COUNTIF($D$13:$D76,$D76) = 2, "2 nd Entry", IF(COUNTIF($D$13:$D76,$D76) = 3, "3 rd Entry", COUNTIF($D$13:$D76,$D76) &amp; " th Entry")))</f>
        <v>3 rd Entry</v>
      </c>
    </row>
    <row r="77" spans="3:5" ht="15.75" customHeight="1">
      <c r="C77" s="11">
        <v>65</v>
      </c>
      <c r="D77" s="3" t="s">
        <v>45</v>
      </c>
      <c r="E77" s="11" t="str">
        <f>IF(COUNTIF($D$13:$D77, $D77) = 1, "1 st Entry", IF(COUNTIF($D$13:$D77,$D77) = 2, "2 nd Entry", IF(COUNTIF($D$13:$D77,$D77) = 3, "3 rd Entry", COUNTIF($D$13:$D77,$D77) &amp; " th Entry")))</f>
        <v>3 rd Entry</v>
      </c>
    </row>
    <row r="78" spans="3:5" ht="15.75" customHeight="1">
      <c r="C78" s="11">
        <v>66</v>
      </c>
      <c r="D78" s="3" t="s">
        <v>46</v>
      </c>
      <c r="E78" s="11" t="str">
        <f>IF(COUNTIF($D$13:$D78, $D78) = 1, "1 st Entry", IF(COUNTIF($D$13:$D78,$D78) = 2, "2 nd Entry", IF(COUNTIF($D$13:$D78,$D78) = 3, "3 rd Entry", COUNTIF($D$13:$D78,$D78) &amp; " th Entry")))</f>
        <v>3 rd Entry</v>
      </c>
    </row>
    <row r="79" spans="3:5" ht="15.75" customHeight="1">
      <c r="C79" s="11">
        <v>67</v>
      </c>
      <c r="D79" s="3" t="s">
        <v>47</v>
      </c>
      <c r="E79" s="11" t="str">
        <f>IF(COUNTIF($D$13:$D79, $D79) = 1, "1 st Entry", IF(COUNTIF($D$13:$D79,$D79) = 2, "2 nd Entry", IF(COUNTIF($D$13:$D79,$D79) = 3, "3 rd Entry", COUNTIF($D$13:$D79,$D79) &amp; " th Entry")))</f>
        <v>4 th Entry</v>
      </c>
    </row>
    <row r="80" spans="3:5" ht="15.75" customHeight="1">
      <c r="C80" s="11">
        <v>68</v>
      </c>
      <c r="D80" s="3" t="s">
        <v>48</v>
      </c>
      <c r="E80" s="11" t="str">
        <f>IF(COUNTIF($D$13:$D80, $D80) = 1, "1 st Entry", IF(COUNTIF($D$13:$D80,$D80) = 2, "2 nd Entry", IF(COUNTIF($D$13:$D80,$D80) = 3, "3 rd Entry", COUNTIF($D$13:$D80,$D80) &amp; " th Entry")))</f>
        <v>4 th Entry</v>
      </c>
    </row>
    <row r="81" spans="3:5" ht="15.75" customHeight="1">
      <c r="C81" s="11">
        <v>69</v>
      </c>
      <c r="D81" s="3" t="s">
        <v>49</v>
      </c>
      <c r="E81" s="11" t="str">
        <f>IF(COUNTIF($D$13:$D81, $D81) = 1, "1 st Entry", IF(COUNTIF($D$13:$D81,$D81) = 2, "2 nd Entry", IF(COUNTIF($D$13:$D81,$D81) = 3, "3 rd Entry", COUNTIF($D$13:$D81,$D81) &amp; " th Entry")))</f>
        <v>4 th Entry</v>
      </c>
    </row>
    <row r="82" spans="3:5" ht="15.75" customHeight="1">
      <c r="C82" s="11">
        <v>70</v>
      </c>
      <c r="D82" s="3" t="s">
        <v>50</v>
      </c>
      <c r="E82" s="11" t="str">
        <f>IF(COUNTIF($D$13:$D82, $D82) = 1, "1 st Entry", IF(COUNTIF($D$13:$D82,$D82) = 2, "2 nd Entry", IF(COUNTIF($D$13:$D82,$D82) = 3, "3 rd Entry", COUNTIF($D$13:$D82,$D82) &amp; " th Entry")))</f>
        <v>2 nd Entry</v>
      </c>
    </row>
    <row r="83" spans="3:5" ht="15.75" customHeight="1">
      <c r="C83" s="11">
        <v>71</v>
      </c>
      <c r="D83" s="3" t="s">
        <v>51</v>
      </c>
      <c r="E83" s="11" t="str">
        <f>IF(COUNTIF($D$13:$D83, $D83) = 1, "1 st Entry", IF(COUNTIF($D$13:$D83,$D83) = 2, "2 nd Entry", IF(COUNTIF($D$13:$D83,$D83) = 3, "3 rd Entry", COUNTIF($D$13:$D83,$D83) &amp; " th Entry")))</f>
        <v>2 nd Entry</v>
      </c>
    </row>
    <row r="84" spans="3:5" ht="15.75" customHeight="1">
      <c r="C84" s="11">
        <v>72</v>
      </c>
      <c r="D84" s="3" t="s">
        <v>52</v>
      </c>
      <c r="E84" s="11" t="str">
        <f>IF(COUNTIF($D$13:$D84, $D84) = 1, "1 st Entry", IF(COUNTIF($D$13:$D84,$D84) = 2, "2 nd Entry", IF(COUNTIF($D$13:$D84,$D84) = 3, "3 rd Entry", COUNTIF($D$13:$D84,$D84) &amp; " th Entry")))</f>
        <v>2 nd Entry</v>
      </c>
    </row>
    <row r="85" spans="3:5" ht="15.75" customHeight="1">
      <c r="C85" s="11">
        <v>73</v>
      </c>
      <c r="D85" s="3" t="s">
        <v>53</v>
      </c>
      <c r="E85" s="11" t="str">
        <f>IF(COUNTIF($D$13:$D85, $D85) = 1, "1 st Entry", IF(COUNTIF($D$13:$D85,$D85) = 2, "2 nd Entry", IF(COUNTIF($D$13:$D85,$D85) = 3, "3 rd Entry", COUNTIF($D$13:$D85,$D85) &amp; " th Entry")))</f>
        <v>2 nd Entry</v>
      </c>
    </row>
    <row r="86" spans="3:5" ht="15.75" customHeight="1">
      <c r="C86" s="11">
        <v>74</v>
      </c>
      <c r="D86" s="3" t="s">
        <v>54</v>
      </c>
      <c r="E86" s="11" t="str">
        <f>IF(COUNTIF($D$13:$D86, $D86) = 1, "1 st Entry", IF(COUNTIF($D$13:$D86,$D86) = 2, "2 nd Entry", IF(COUNTIF($D$13:$D86,$D86) = 3, "3 rd Entry", COUNTIF($D$13:$D86,$D86) &amp; " th Entry")))</f>
        <v>2 nd Entry</v>
      </c>
    </row>
    <row r="87" spans="3:5" ht="15.75" customHeight="1">
      <c r="C87" s="11">
        <v>75</v>
      </c>
      <c r="D87" s="3" t="s">
        <v>55</v>
      </c>
      <c r="E87" s="11" t="str">
        <f>IF(COUNTIF($D$13:$D87, $D87) = 1, "1 st Entry", IF(COUNTIF($D$13:$D87,$D87) = 2, "2 nd Entry", IF(COUNTIF($D$13:$D87,$D87) = 3, "3 rd Entry", COUNTIF($D$13:$D87,$D87) &amp; " th Entry")))</f>
        <v>2 nd Entry</v>
      </c>
    </row>
    <row r="88" spans="3:5" ht="15.75" customHeight="1">
      <c r="C88" s="11">
        <v>76</v>
      </c>
      <c r="D88" s="3" t="s">
        <v>56</v>
      </c>
      <c r="E88" s="11" t="str">
        <f>IF(COUNTIF($D$13:$D88, $D88) = 1, "1 st Entry", IF(COUNTIF($D$13:$D88,$D88) = 2, "2 nd Entry", IF(COUNTIF($D$13:$D88,$D88) = 3, "3 rd Entry", COUNTIF($D$13:$D88,$D88) &amp; " th Entry")))</f>
        <v>2 nd Entry</v>
      </c>
    </row>
    <row r="89" spans="3:5" ht="15.75" customHeight="1">
      <c r="C89" s="11">
        <v>77</v>
      </c>
      <c r="D89" s="3" t="s">
        <v>57</v>
      </c>
      <c r="E89" s="11" t="str">
        <f>IF(COUNTIF($D$13:$D89, $D89) = 1, "1 st Entry", IF(COUNTIF($D$13:$D89,$D89) = 2, "2 nd Entry", IF(COUNTIF($D$13:$D89,$D89) = 3, "3 rd Entry", COUNTIF($D$13:$D89,$D89) &amp; " th Entry")))</f>
        <v>1 st Entry</v>
      </c>
    </row>
    <row r="90" spans="3:5" ht="15.75" customHeight="1">
      <c r="C90" s="11">
        <v>78</v>
      </c>
      <c r="D90" s="3" t="s">
        <v>58</v>
      </c>
      <c r="E90" s="11" t="str">
        <f>IF(COUNTIF($D$13:$D90, $D90) = 1, "1 st Entry", IF(COUNTIF($D$13:$D90,$D90) = 2, "2 nd Entry", IF(COUNTIF($D$13:$D90,$D90) = 3, "3 rd Entry", COUNTIF($D$13:$D90,$D90) &amp; " th Entry")))</f>
        <v>1 st Entry</v>
      </c>
    </row>
    <row r="91" spans="3:5" ht="15.75" customHeight="1">
      <c r="C91" s="11">
        <v>79</v>
      </c>
      <c r="D91" s="3" t="s">
        <v>59</v>
      </c>
      <c r="E91" s="11" t="str">
        <f>IF(COUNTIF($D$13:$D91, $D91) = 1, "1 st Entry", IF(COUNTIF($D$13:$D91,$D91) = 2, "2 nd Entry", IF(COUNTIF($D$13:$D91,$D91) = 3, "3 rd Entry", COUNTIF($D$13:$D91,$D91) &amp; " th Entry")))</f>
        <v>1 st Entry</v>
      </c>
    </row>
    <row r="92" spans="3:5" ht="15.75" customHeight="1">
      <c r="C92" s="11">
        <v>80</v>
      </c>
      <c r="D92" s="3" t="s">
        <v>60</v>
      </c>
      <c r="E92" s="11" t="str">
        <f>IF(COUNTIF($D$13:$D92, $D92) = 1, "1 st Entry", IF(COUNTIF($D$13:$D92,$D92) = 2, "2 nd Entry", IF(COUNTIF($D$13:$D92,$D92) = 3, "3 rd Entry", COUNTIF($D$13:$D92,$D92) &amp; " th Entry")))</f>
        <v>1 st Entry</v>
      </c>
    </row>
    <row r="93" spans="3:5" ht="15.75" customHeight="1">
      <c r="C93" s="11">
        <v>81</v>
      </c>
      <c r="D93" s="3" t="s">
        <v>61</v>
      </c>
      <c r="E93" s="11" t="str">
        <f>IF(COUNTIF($D$13:$D93, $D93) = 1, "1 st Entry", IF(COUNTIF($D$13:$D93,$D93) = 2, "2 nd Entry", IF(COUNTIF($D$13:$D93,$D93) = 3, "3 rd Entry", COUNTIF($D$13:$D93,$D93) &amp; " th Entry")))</f>
        <v>1 st Entry</v>
      </c>
    </row>
    <row r="94" spans="3:5" ht="15.75" customHeight="1">
      <c r="C94" s="11">
        <v>82</v>
      </c>
      <c r="D94" s="3" t="s">
        <v>62</v>
      </c>
      <c r="E94" s="11" t="str">
        <f>IF(COUNTIF($D$13:$D94, $D94) = 1, "1 st Entry", IF(COUNTIF($D$13:$D94,$D94) = 2, "2 nd Entry", IF(COUNTIF($D$13:$D94,$D94) = 3, "3 rd Entry", COUNTIF($D$13:$D94,$D94) &amp; " th Entry")))</f>
        <v>1 st Entry</v>
      </c>
    </row>
    <row r="95" spans="3:5" ht="15.75" customHeight="1">
      <c r="C95" s="11">
        <v>83</v>
      </c>
      <c r="D95" s="3" t="s">
        <v>63</v>
      </c>
      <c r="E95" s="11" t="str">
        <f>IF(COUNTIF($D$13:$D95, $D95) = 1, "1 st Entry", IF(COUNTIF($D$13:$D95,$D95) = 2, "2 nd Entry", IF(COUNTIF($D$13:$D95,$D95) = 3, "3 rd Entry", COUNTIF($D$13:$D95,$D95) &amp; " th Entry")))</f>
        <v>1 st Entry</v>
      </c>
    </row>
    <row r="96" spans="3:5" ht="15.75" customHeight="1">
      <c r="C96" s="11">
        <v>84</v>
      </c>
      <c r="D96" s="3" t="s">
        <v>64</v>
      </c>
      <c r="E96" s="11" t="str">
        <f>IF(COUNTIF($D$13:$D96, $D96) = 1, "1 st Entry", IF(COUNTIF($D$13:$D96,$D96) = 2, "2 nd Entry", IF(COUNTIF($D$13:$D96,$D96) = 3, "3 rd Entry", COUNTIF($D$13:$D96,$D96) &amp; " th Entry")))</f>
        <v>1 st Entry</v>
      </c>
    </row>
    <row r="97" spans="3:5" ht="15.75" customHeight="1">
      <c r="C97" s="11">
        <v>85</v>
      </c>
      <c r="D97" s="3" t="s">
        <v>65</v>
      </c>
      <c r="E97" s="11" t="str">
        <f>IF(COUNTIF($D$13:$D97, $D97) = 1, "1 st Entry", IF(COUNTIF($D$13:$D97,$D97) = 2, "2 nd Entry", IF(COUNTIF($D$13:$D97,$D97) = 3, "3 rd Entry", COUNTIF($D$13:$D97,$D97) &amp; " th Entry")))</f>
        <v>1 st Entry</v>
      </c>
    </row>
    <row r="98" spans="3:5" ht="15.75" customHeight="1">
      <c r="C98" s="11">
        <v>86</v>
      </c>
      <c r="D98" s="3" t="s">
        <v>66</v>
      </c>
      <c r="E98" s="11" t="str">
        <f>IF(COUNTIF($D$13:$D98, $D98) = 1, "1 st Entry", IF(COUNTIF($D$13:$D98,$D98) = 2, "2 nd Entry", IF(COUNTIF($D$13:$D98,$D98) = 3, "3 rd Entry", COUNTIF($D$13:$D98,$D98) &amp; " th Entry")))</f>
        <v>1 st Entry</v>
      </c>
    </row>
    <row r="99" spans="3:5" ht="15.75" customHeight="1">
      <c r="C99" s="11">
        <v>87</v>
      </c>
      <c r="D99" s="3" t="s">
        <v>67</v>
      </c>
      <c r="E99" s="11" t="str">
        <f>IF(COUNTIF($D$13:$D99, $D99) = 1, "1 st Entry", IF(COUNTIF($D$13:$D99,$D99) = 2, "2 nd Entry", IF(COUNTIF($D$13:$D99,$D99) = 3, "3 rd Entry", COUNTIF($D$13:$D99,$D99) &amp; " th Entry")))</f>
        <v>1 st Entry</v>
      </c>
    </row>
    <row r="100" spans="3:5" ht="15.75" customHeight="1">
      <c r="C100" s="11">
        <v>88</v>
      </c>
      <c r="D100" s="3" t="s">
        <v>68</v>
      </c>
      <c r="E100" s="11" t="str">
        <f>IF(COUNTIF($D$13:$D100, $D100) = 1, "1 st Entry", IF(COUNTIF($D$13:$D100,$D100) = 2, "2 nd Entry", IF(COUNTIF($D$13:$D100,$D100) = 3, "3 rd Entry", COUNTIF($D$13:$D100,$D100) &amp; " th Entry")))</f>
        <v>1 st Entry</v>
      </c>
    </row>
    <row r="101" spans="3:5" ht="15.75" customHeight="1">
      <c r="C101" s="11">
        <v>89</v>
      </c>
      <c r="D101" s="3" t="s">
        <v>69</v>
      </c>
      <c r="E101" s="11" t="str">
        <f>IF(COUNTIF($D$13:$D101, $D101) = 1, "1 st Entry", IF(COUNTIF($D$13:$D101,$D101) = 2, "2 nd Entry", IF(COUNTIF($D$13:$D101,$D101) = 3, "3 rd Entry", COUNTIF($D$13:$D101,$D101) &amp; " th Entry")))</f>
        <v>1 st Entry</v>
      </c>
    </row>
    <row r="102" spans="3:5" ht="15.75" customHeight="1">
      <c r="C102" s="11">
        <v>90</v>
      </c>
      <c r="D102" s="3" t="s">
        <v>70</v>
      </c>
      <c r="E102" s="11" t="str">
        <f>IF(COUNTIF($D$13:$D102, $D102) = 1, "1 st Entry", IF(COUNTIF($D$13:$D102,$D102) = 2, "2 nd Entry", IF(COUNTIF($D$13:$D102,$D102) = 3, "3 rd Entry", COUNTIF($D$13:$D102,$D102) &amp; " th Entry")))</f>
        <v>1 st Entry</v>
      </c>
    </row>
    <row r="103" spans="3:5" ht="15.75" customHeight="1">
      <c r="C103" s="11">
        <v>91</v>
      </c>
      <c r="D103" s="3" t="s">
        <v>71</v>
      </c>
      <c r="E103" s="11" t="str">
        <f>IF(COUNTIF($D$13:$D103, $D103) = 1, "1 st Entry", IF(COUNTIF($D$13:$D103,$D103) = 2, "2 nd Entry", IF(COUNTIF($D$13:$D103,$D103) = 3, "3 rd Entry", COUNTIF($D$13:$D103,$D103) &amp; " th Entry")))</f>
        <v>1 st Entry</v>
      </c>
    </row>
    <row r="104" spans="3:5" ht="15.75" customHeight="1">
      <c r="C104" s="11">
        <v>92</v>
      </c>
      <c r="D104" s="3" t="s">
        <v>72</v>
      </c>
      <c r="E104" s="11" t="str">
        <f>IF(COUNTIF($D$13:$D104, $D104) = 1, "1 st Entry", IF(COUNTIF($D$13:$D104,$D104) = 2, "2 nd Entry", IF(COUNTIF($D$13:$D104,$D104) = 3, "3 rd Entry", COUNTIF($D$13:$D104,$D104) &amp; " th Entry")))</f>
        <v>1 st Entry</v>
      </c>
    </row>
    <row r="105" spans="3:5" ht="15.75" customHeight="1">
      <c r="C105" s="11">
        <v>93</v>
      </c>
      <c r="D105" s="3" t="s">
        <v>73</v>
      </c>
      <c r="E105" s="11" t="str">
        <f>IF(COUNTIF($D$13:$D105, $D105) = 1, "1 st Entry", IF(COUNTIF($D$13:$D105,$D105) = 2, "2 nd Entry", IF(COUNTIF($D$13:$D105,$D105) = 3, "3 rd Entry", COUNTIF($D$13:$D105,$D105) &amp; " th Entry")))</f>
        <v>1 st Entry</v>
      </c>
    </row>
    <row r="106" spans="3:5" ht="15.75" customHeight="1">
      <c r="C106" s="11">
        <v>94</v>
      </c>
      <c r="D106" s="3" t="s">
        <v>74</v>
      </c>
      <c r="E106" s="11" t="str">
        <f>IF(COUNTIF($D$13:$D106, $D106) = 1, "1 st Entry", IF(COUNTIF($D$13:$D106,$D106) = 2, "2 nd Entry", IF(COUNTIF($D$13:$D106,$D106) = 3, "3 rd Entry", COUNTIF($D$13:$D106,$D106) &amp; " th Entry")))</f>
        <v>1 st Entry</v>
      </c>
    </row>
    <row r="107" spans="3:5" ht="15.75" customHeight="1">
      <c r="C107" s="11">
        <v>95</v>
      </c>
      <c r="D107" s="3" t="s">
        <v>75</v>
      </c>
      <c r="E107" s="11" t="str">
        <f>IF(COUNTIF($D$13:$D107, $D107) = 1, "1 st Entry", IF(COUNTIF($D$13:$D107,$D107) = 2, "2 nd Entry", IF(COUNTIF($D$13:$D107,$D107) = 3, "3 rd Entry", COUNTIF($D$13:$D107,$D107) &amp; " th Entry")))</f>
        <v>1 st Entry</v>
      </c>
    </row>
    <row r="108" spans="3:5" ht="15.75" customHeight="1">
      <c r="C108" s="11">
        <v>96</v>
      </c>
      <c r="D108" s="3" t="s">
        <v>76</v>
      </c>
      <c r="E108" s="11" t="str">
        <f>IF(COUNTIF($D$13:$D108, $D108) = 1, "1 st Entry", IF(COUNTIF($D$13:$D108,$D108) = 2, "2 nd Entry", IF(COUNTIF($D$13:$D108,$D108) = 3, "3 rd Entry", COUNTIF($D$13:$D108,$D108) &amp; " th Entry")))</f>
        <v>1 st Entry</v>
      </c>
    </row>
    <row r="109" spans="3:5" ht="15.75" customHeight="1">
      <c r="C109" s="11">
        <v>97</v>
      </c>
      <c r="D109" s="3" t="s">
        <v>77</v>
      </c>
      <c r="E109" s="11" t="str">
        <f>IF(COUNTIF($D$13:$D109, $D109) = 1, "1 st Entry", IF(COUNTIF($D$13:$D109,$D109) = 2, "2 nd Entry", IF(COUNTIF($D$13:$D109,$D109) = 3, "3 rd Entry", COUNTIF($D$13:$D109,$D109) &amp; " th Entry")))</f>
        <v>1 st Entry</v>
      </c>
    </row>
    <row r="110" spans="3:5" ht="15.75" customHeight="1">
      <c r="C110" s="11">
        <v>98</v>
      </c>
      <c r="D110" s="3" t="s">
        <v>78</v>
      </c>
      <c r="E110" s="11" t="str">
        <f>IF(COUNTIF($D$13:$D110, $D110) = 1, "1 st Entry", IF(COUNTIF($D$13:$D110,$D110) = 2, "2 nd Entry", IF(COUNTIF($D$13:$D110,$D110) = 3, "3 rd Entry", COUNTIF($D$13:$D110,$D110) &amp; " th Entry")))</f>
        <v>1 st Entry</v>
      </c>
    </row>
    <row r="111" spans="3:5" ht="15.75" customHeight="1">
      <c r="C111" s="11">
        <v>99</v>
      </c>
      <c r="D111" s="3" t="s">
        <v>79</v>
      </c>
      <c r="E111" s="11" t="str">
        <f>IF(COUNTIF($D$13:$D111, $D111) = 1, "1 st Entry", IF(COUNTIF($D$13:$D111,$D111) = 2, "2 nd Entry", IF(COUNTIF($D$13:$D111,$D111) = 3, "3 rd Entry", COUNTIF($D$13:$D111,$D111) &amp; " th Entry")))</f>
        <v>1 st Entry</v>
      </c>
    </row>
    <row r="112" spans="3:5" ht="15.75" customHeight="1">
      <c r="C112" s="11">
        <v>100</v>
      </c>
      <c r="D112" s="3" t="s">
        <v>80</v>
      </c>
      <c r="E112" s="11" t="str">
        <f>IF(COUNTIF($D$13:$D112, $D112) = 1, "1 st Entry", IF(COUNTIF($D$13:$D112,$D112) = 2, "2 nd Entry", IF(COUNTIF($D$13:$D112,$D112) = 3, "3 rd Entry", COUNTIF($D$13:$D112,$D112) &amp; " th Entry")))</f>
        <v>1 st Entry</v>
      </c>
    </row>
    <row r="113" spans="3:5" ht="15.75" customHeight="1">
      <c r="C113" s="11">
        <v>101</v>
      </c>
      <c r="D113" s="3" t="s">
        <v>81</v>
      </c>
      <c r="E113" s="11" t="str">
        <f>IF(COUNTIF($D$13:$D113, $D113) = 1, "1 st Entry", IF(COUNTIF($D$13:$D113,$D113) = 2, "2 nd Entry", IF(COUNTIF($D$13:$D113,$D113) = 3, "3 rd Entry", COUNTIF($D$13:$D113,$D113) &amp; " th Entry")))</f>
        <v>1 st Entry</v>
      </c>
    </row>
    <row r="114" spans="3:5" ht="15.75" customHeight="1">
      <c r="C114" s="11">
        <v>102</v>
      </c>
      <c r="D114" s="3" t="s">
        <v>82</v>
      </c>
      <c r="E114" s="11" t="str">
        <f>IF(COUNTIF($D$13:$D114, $D114) = 1, "1 st Entry", IF(COUNTIF($D$13:$D114,$D114) = 2, "2 nd Entry", IF(COUNTIF($D$13:$D114,$D114) = 3, "3 rd Entry", COUNTIF($D$13:$D114,$D114) &amp; " th Entry")))</f>
        <v>1 st Entry</v>
      </c>
    </row>
    <row r="115" spans="3:5" ht="15.75" customHeight="1">
      <c r="C115" s="11">
        <v>103</v>
      </c>
      <c r="D115" s="3" t="s">
        <v>83</v>
      </c>
      <c r="E115" s="11" t="str">
        <f>IF(COUNTIF($D$13:$D115, $D115) = 1, "1 st Entry", IF(COUNTIF($D$13:$D115,$D115) = 2, "2 nd Entry", IF(COUNTIF($D$13:$D115,$D115) = 3, "3 rd Entry", COUNTIF($D$13:$D115,$D115) &amp; " th Entry")))</f>
        <v>1 st Entry</v>
      </c>
    </row>
    <row r="116" spans="3:5" ht="15.75" customHeight="1">
      <c r="C116" s="11">
        <v>104</v>
      </c>
      <c r="D116" s="3" t="s">
        <v>84</v>
      </c>
      <c r="E116" s="11" t="str">
        <f>IF(COUNTIF($D$13:$D116, $D116) = 1, "1 st Entry", IF(COUNTIF($D$13:$D116,$D116) = 2, "2 nd Entry", IF(COUNTIF($D$13:$D116,$D116) = 3, "3 rd Entry", COUNTIF($D$13:$D116,$D116) &amp; " th Entry")))</f>
        <v>1 st Entry</v>
      </c>
    </row>
    <row r="117" spans="3:5" ht="15.75" customHeight="1">
      <c r="C117" s="11">
        <v>105</v>
      </c>
      <c r="D117" s="3" t="s">
        <v>85</v>
      </c>
      <c r="E117" s="11" t="str">
        <f>IF(COUNTIF($D$13:$D117, $D117) = 1, "1 st Entry", IF(COUNTIF($D$13:$D117,$D117) = 2, "2 nd Entry", IF(COUNTIF($D$13:$D117,$D117) = 3, "3 rd Entry", COUNTIF($D$13:$D117,$D117) &amp; " th Entry")))</f>
        <v>1 st Entry</v>
      </c>
    </row>
    <row r="118" spans="3:5" ht="15.75" customHeight="1">
      <c r="C118" s="11">
        <v>106</v>
      </c>
      <c r="D118" s="3" t="s">
        <v>86</v>
      </c>
      <c r="E118" s="11" t="str">
        <f>IF(COUNTIF($D$13:$D118, $D118) = 1, "1 st Entry", IF(COUNTIF($D$13:$D118,$D118) = 2, "2 nd Entry", IF(COUNTIF($D$13:$D118,$D118) = 3, "3 rd Entry", COUNTIF($D$13:$D118,$D118) &amp; " th Entry")))</f>
        <v>1 st Entry</v>
      </c>
    </row>
    <row r="119" spans="3:5" ht="15.75" customHeight="1">
      <c r="C119" s="11">
        <v>107</v>
      </c>
      <c r="D119" s="3" t="s">
        <v>87</v>
      </c>
      <c r="E119" s="11" t="str">
        <f>IF(COUNTIF($D$13:$D119, $D119) = 1, "1 st Entry", IF(COUNTIF($D$13:$D119,$D119) = 2, "2 nd Entry", IF(COUNTIF($D$13:$D119,$D119) = 3, "3 rd Entry", COUNTIF($D$13:$D119,$D119) &amp; " th Entry")))</f>
        <v>1 st Entry</v>
      </c>
    </row>
    <row r="120" spans="3:5" ht="15.75" customHeight="1">
      <c r="C120" s="11">
        <v>108</v>
      </c>
      <c r="D120" s="3" t="s">
        <v>88</v>
      </c>
      <c r="E120" s="11" t="str">
        <f>IF(COUNTIF($D$13:$D120, $D120) = 1, "1 st Entry", IF(COUNTIF($D$13:$D120,$D120) = 2, "2 nd Entry", IF(COUNTIF($D$13:$D120,$D120) = 3, "3 rd Entry", COUNTIF($D$13:$D120,$D120) &amp; " th Entry")))</f>
        <v>1 st Entry</v>
      </c>
    </row>
    <row r="121" spans="3:5" ht="15.75" customHeight="1">
      <c r="C121" s="11">
        <v>109</v>
      </c>
      <c r="D121" s="3" t="s">
        <v>89</v>
      </c>
      <c r="E121" s="11" t="str">
        <f>IF(COUNTIF($D$13:$D121, $D121) = 1, "1 st Entry", IF(COUNTIF($D$13:$D121,$D121) = 2, "2 nd Entry", IF(COUNTIF($D$13:$D121,$D121) = 3, "3 rd Entry", COUNTIF($D$13:$D121,$D121) &amp; " th Entry")))</f>
        <v>1 st Entry</v>
      </c>
    </row>
    <row r="122" spans="3:5" ht="15.75" customHeight="1">
      <c r="C122" s="11">
        <v>110</v>
      </c>
      <c r="D122" s="3" t="s">
        <v>90</v>
      </c>
      <c r="E122" s="11" t="str">
        <f>IF(COUNTIF($D$13:$D122, $D122) = 1, "1 st Entry", IF(COUNTIF($D$13:$D122,$D122) = 2, "2 nd Entry", IF(COUNTIF($D$13:$D122,$D122) = 3, "3 rd Entry", COUNTIF($D$13:$D122,$D122) &amp; " th Entry")))</f>
        <v>1 st Entry</v>
      </c>
    </row>
    <row r="123" spans="3:5" ht="15.75" customHeight="1">
      <c r="C123" s="11">
        <v>111</v>
      </c>
      <c r="D123" s="3" t="s">
        <v>91</v>
      </c>
      <c r="E123" s="11" t="str">
        <f>IF(COUNTIF($D$13:$D123, $D123) = 1, "1 st Entry", IF(COUNTIF($D$13:$D123,$D123) = 2, "2 nd Entry", IF(COUNTIF($D$13:$D123,$D123) = 3, "3 rd Entry", COUNTIF($D$13:$D123,$D123) &amp; " th Entry")))</f>
        <v>1 st Entry</v>
      </c>
    </row>
    <row r="124" spans="3:5" ht="15.75" customHeight="1">
      <c r="C124" s="11">
        <v>112</v>
      </c>
      <c r="D124" s="3" t="s">
        <v>92</v>
      </c>
      <c r="E124" s="11" t="str">
        <f>IF(COUNTIF($D$13:$D124, $D124) = 1, "1 st Entry", IF(COUNTIF($D$13:$D124,$D124) = 2, "2 nd Entry", IF(COUNTIF($D$13:$D124,$D124) = 3, "3 rd Entry", COUNTIF($D$13:$D124,$D124) &amp; " th Entry")))</f>
        <v>1 st Entry</v>
      </c>
    </row>
    <row r="125" spans="3:5" ht="15.75" customHeight="1">
      <c r="C125" s="11">
        <v>113</v>
      </c>
      <c r="D125" s="3" t="s">
        <v>93</v>
      </c>
      <c r="E125" s="11" t="str">
        <f>IF(COUNTIF($D$13:$D125, $D125) = 1, "1 st Entry", IF(COUNTIF($D$13:$D125,$D125) = 2, "2 nd Entry", IF(COUNTIF($D$13:$D125,$D125) = 3, "3 rd Entry", COUNTIF($D$13:$D125,$D125) &amp; " th Entry")))</f>
        <v>1 st Entry</v>
      </c>
    </row>
    <row r="126" spans="3:5" ht="15.75" customHeight="1">
      <c r="C126" s="11">
        <v>114</v>
      </c>
      <c r="D126" s="3" t="s">
        <v>94</v>
      </c>
      <c r="E126" s="11" t="str">
        <f>IF(COUNTIF($D$13:$D126, $D126) = 1, "1 st Entry", IF(COUNTIF($D$13:$D126,$D126) = 2, "2 nd Entry", IF(COUNTIF($D$13:$D126,$D126) = 3, "3 rd Entry", COUNTIF($D$13:$D126,$D126) &amp; " th Entry")))</f>
        <v>1 st Entry</v>
      </c>
    </row>
    <row r="127" spans="3:5" ht="15.75" customHeight="1">
      <c r="C127" s="11">
        <v>115</v>
      </c>
      <c r="D127" s="3" t="s">
        <v>95</v>
      </c>
      <c r="E127" s="11" t="str">
        <f>IF(COUNTIF($D$13:$D127, $D127) = 1, "1 st Entry", IF(COUNTIF($D$13:$D127,$D127) = 2, "2 nd Entry", IF(COUNTIF($D$13:$D127,$D127) = 3, "3 rd Entry", COUNTIF($D$13:$D127,$D127) &amp; " th Entry")))</f>
        <v>1 st Entry</v>
      </c>
    </row>
    <row r="128" spans="3:5" ht="15.75" customHeight="1">
      <c r="C128" s="11">
        <v>116</v>
      </c>
      <c r="D128" s="3" t="s">
        <v>96</v>
      </c>
      <c r="E128" s="11" t="str">
        <f>IF(COUNTIF($D$13:$D128, $D128) = 1, "1 st Entry", IF(COUNTIF($D$13:$D128,$D128) = 2, "2 nd Entry", IF(COUNTIF($D$13:$D128,$D128) = 3, "3 rd Entry", COUNTIF($D$13:$D128,$D128) &amp; " th Entry")))</f>
        <v>1 st Entry</v>
      </c>
    </row>
    <row r="129" spans="3:5" ht="15.75" customHeight="1">
      <c r="C129" s="11">
        <v>117</v>
      </c>
      <c r="D129" s="3" t="s">
        <v>97</v>
      </c>
      <c r="E129" s="11" t="str">
        <f>IF(COUNTIF($D$13:$D129, $D129) = 1, "1 st Entry", IF(COUNTIF($D$13:$D129,$D129) = 2, "2 nd Entry", IF(COUNTIF($D$13:$D129,$D129) = 3, "3 rd Entry", COUNTIF($D$13:$D129,$D129) &amp; " th Entry")))</f>
        <v>1 st Entry</v>
      </c>
    </row>
    <row r="130" spans="3:5" ht="15.75" customHeight="1">
      <c r="C130" s="11">
        <v>118</v>
      </c>
      <c r="D130" s="3" t="s">
        <v>74</v>
      </c>
      <c r="E130" s="11" t="str">
        <f>IF(COUNTIF($D$13:$D130, $D130) = 1, "1 st Entry", IF(COUNTIF($D$13:$D130,$D130) = 2, "2 nd Entry", IF(COUNTIF($D$13:$D130,$D130) = 3, "3 rd Entry", COUNTIF($D$13:$D130,$D130) &amp; " th Entry")))</f>
        <v>2 nd Entry</v>
      </c>
    </row>
    <row r="131" spans="3:5" ht="15.75" customHeight="1">
      <c r="C131" s="11">
        <v>119</v>
      </c>
      <c r="D131" s="3" t="s">
        <v>75</v>
      </c>
      <c r="E131" s="11" t="str">
        <f>IF(COUNTIF($D$13:$D131, $D131) = 1, "1 st Entry", IF(COUNTIF($D$13:$D131,$D131) = 2, "2 nd Entry", IF(COUNTIF($D$13:$D131,$D131) = 3, "3 rd Entry", COUNTIF($D$13:$D131,$D131) &amp; " th Entry")))</f>
        <v>2 nd Entry</v>
      </c>
    </row>
    <row r="132" spans="3:5" ht="15.75" customHeight="1">
      <c r="C132" s="11">
        <v>120</v>
      </c>
      <c r="D132" s="3" t="s">
        <v>76</v>
      </c>
      <c r="E132" s="11" t="str">
        <f>IF(COUNTIF($D$13:$D132, $D132) = 1, "1 st Entry", IF(COUNTIF($D$13:$D132,$D132) = 2, "2 nd Entry", IF(COUNTIF($D$13:$D132,$D132) = 3, "3 rd Entry", COUNTIF($D$13:$D132,$D132) &amp; " th Entry")))</f>
        <v>2 nd Entry</v>
      </c>
    </row>
    <row r="133" spans="3:5" ht="15.75" customHeight="1">
      <c r="C133" s="11">
        <v>121</v>
      </c>
      <c r="D133" s="3" t="s">
        <v>77</v>
      </c>
      <c r="E133" s="11" t="str">
        <f>IF(COUNTIF($D$13:$D133, $D133) = 1, "1 st Entry", IF(COUNTIF($D$13:$D133,$D133) = 2, "2 nd Entry", IF(COUNTIF($D$13:$D133,$D133) = 3, "3 rd Entry", COUNTIF($D$13:$D133,$D133) &amp; " th Entry")))</f>
        <v>2 nd Entry</v>
      </c>
    </row>
    <row r="134" spans="3:5" ht="15.75" customHeight="1">
      <c r="C134" s="11">
        <v>122</v>
      </c>
      <c r="D134" s="3" t="s">
        <v>78</v>
      </c>
      <c r="E134" s="11" t="str">
        <f>IF(COUNTIF($D$13:$D134, $D134) = 1, "1 st Entry", IF(COUNTIF($D$13:$D134,$D134) = 2, "2 nd Entry", IF(COUNTIF($D$13:$D134,$D134) = 3, "3 rd Entry", COUNTIF($D$13:$D134,$D134) &amp; " th Entry")))</f>
        <v>2 nd Entry</v>
      </c>
    </row>
    <row r="135" spans="3:5" ht="15.75" customHeight="1">
      <c r="C135" s="11">
        <v>123</v>
      </c>
      <c r="D135" s="3" t="s">
        <v>79</v>
      </c>
      <c r="E135" s="11" t="str">
        <f>IF(COUNTIF($D$13:$D135, $D135) = 1, "1 st Entry", IF(COUNTIF($D$13:$D135,$D135) = 2, "2 nd Entry", IF(COUNTIF($D$13:$D135,$D135) = 3, "3 rd Entry", COUNTIF($D$13:$D135,$D135) &amp; " th Entry")))</f>
        <v>2 nd Entry</v>
      </c>
    </row>
    <row r="136" spans="3:5" ht="15.75" customHeight="1">
      <c r="C136" s="11">
        <v>124</v>
      </c>
      <c r="D136" s="3" t="s">
        <v>80</v>
      </c>
      <c r="E136" s="11" t="str">
        <f>IF(COUNTIF($D$13:$D136, $D136) = 1, "1 st Entry", IF(COUNTIF($D$13:$D136,$D136) = 2, "2 nd Entry", IF(COUNTIF($D$13:$D136,$D136) = 3, "3 rd Entry", COUNTIF($D$13:$D136,$D136) &amp; " th Entry")))</f>
        <v>2 nd Entry</v>
      </c>
    </row>
    <row r="137" spans="3:5" ht="15.75" customHeight="1">
      <c r="C137" s="11">
        <v>125</v>
      </c>
      <c r="D137" s="3" t="s">
        <v>81</v>
      </c>
      <c r="E137" s="11" t="str">
        <f>IF(COUNTIF($D$13:$D137, $D137) = 1, "1 st Entry", IF(COUNTIF($D$13:$D137,$D137) = 2, "2 nd Entry", IF(COUNTIF($D$13:$D137,$D137) = 3, "3 rd Entry", COUNTIF($D$13:$D137,$D137) &amp; " th Entry")))</f>
        <v>2 nd Entry</v>
      </c>
    </row>
    <row r="138" spans="3:5" ht="15.75" customHeight="1">
      <c r="C138" s="11">
        <v>126</v>
      </c>
      <c r="D138" s="3" t="s">
        <v>82</v>
      </c>
      <c r="E138" s="11" t="str">
        <f>IF(COUNTIF($D$13:$D138, $D138) = 1, "1 st Entry", IF(COUNTIF($D$13:$D138,$D138) = 2, "2 nd Entry", IF(COUNTIF($D$13:$D138,$D138) = 3, "3 rd Entry", COUNTIF($D$13:$D138,$D138) &amp; " th Entry")))</f>
        <v>2 nd Entry</v>
      </c>
    </row>
    <row r="139" spans="3:5" ht="15.75" customHeight="1">
      <c r="C139" s="11">
        <v>127</v>
      </c>
      <c r="D139" s="3" t="s">
        <v>83</v>
      </c>
      <c r="E139" s="11" t="str">
        <f>IF(COUNTIF($D$13:$D139, $D139) = 1, "1 st Entry", IF(COUNTIF($D$13:$D139,$D139) = 2, "2 nd Entry", IF(COUNTIF($D$13:$D139,$D139) = 3, "3 rd Entry", COUNTIF($D$13:$D139,$D139) &amp; " th Entry")))</f>
        <v>2 nd Entry</v>
      </c>
    </row>
    <row r="140" spans="3:5" ht="15.75" customHeight="1">
      <c r="C140" s="11">
        <v>128</v>
      </c>
      <c r="D140" s="3" t="s">
        <v>84</v>
      </c>
      <c r="E140" s="11" t="str">
        <f>IF(COUNTIF($D$13:$D140, $D140) = 1, "1 st Entry", IF(COUNTIF($D$13:$D140,$D140) = 2, "2 nd Entry", IF(COUNTIF($D$13:$D140,$D140) = 3, "3 rd Entry", COUNTIF($D$13:$D140,$D140) &amp; " th Entry")))</f>
        <v>2 nd Entry</v>
      </c>
    </row>
    <row r="141" spans="3:5" ht="15.75" customHeight="1">
      <c r="C141" s="11">
        <v>129</v>
      </c>
      <c r="D141" s="3" t="s">
        <v>85</v>
      </c>
      <c r="E141" s="11" t="str">
        <f>IF(COUNTIF($D$13:$D141, $D141) = 1, "1 st Entry", IF(COUNTIF($D$13:$D141,$D141) = 2, "2 nd Entry", IF(COUNTIF($D$13:$D141,$D141) = 3, "3 rd Entry", COUNTIF($D$13:$D141,$D141) &amp; " th Entry")))</f>
        <v>2 nd Entry</v>
      </c>
    </row>
    <row r="142" spans="3:5" ht="15.75" customHeight="1">
      <c r="C142" s="11">
        <v>130</v>
      </c>
      <c r="D142" s="3" t="s">
        <v>86</v>
      </c>
      <c r="E142" s="11" t="str">
        <f>IF(COUNTIF($D$13:$D142, $D142) = 1, "1 st Entry", IF(COUNTIF($D$13:$D142,$D142) = 2, "2 nd Entry", IF(COUNTIF($D$13:$D142,$D142) = 3, "3 rd Entry", COUNTIF($D$13:$D142,$D142) &amp; " th Entry")))</f>
        <v>2 nd Entry</v>
      </c>
    </row>
    <row r="143" spans="3:5" ht="15.75" customHeight="1">
      <c r="C143" s="11">
        <v>131</v>
      </c>
      <c r="D143" s="3" t="s">
        <v>87</v>
      </c>
      <c r="E143" s="11" t="str">
        <f>IF(COUNTIF($D$13:$D143, $D143) = 1, "1 st Entry", IF(COUNTIF($D$13:$D143,$D143) = 2, "2 nd Entry", IF(COUNTIF($D$13:$D143,$D143) = 3, "3 rd Entry", COUNTIF($D$13:$D143,$D143) &amp; " th Entry")))</f>
        <v>2 nd Entry</v>
      </c>
    </row>
    <row r="144" spans="3:5" ht="15.75" customHeight="1">
      <c r="C144" s="11">
        <v>132</v>
      </c>
      <c r="D144" s="3" t="s">
        <v>88</v>
      </c>
      <c r="E144" s="11" t="str">
        <f>IF(COUNTIF($D$13:$D144, $D144) = 1, "1 st Entry", IF(COUNTIF($D$13:$D144,$D144) = 2, "2 nd Entry", IF(COUNTIF($D$13:$D144,$D144) = 3, "3 rd Entry", COUNTIF($D$13:$D144,$D144) &amp; " th Entry")))</f>
        <v>2 nd Entry</v>
      </c>
    </row>
    <row r="145" spans="3:5" ht="15.75" customHeight="1">
      <c r="C145" s="11">
        <v>133</v>
      </c>
      <c r="D145" s="3" t="s">
        <v>89</v>
      </c>
      <c r="E145" s="11" t="str">
        <f>IF(COUNTIF($D$13:$D145, $D145) = 1, "1 st Entry", IF(COUNTIF($D$13:$D145,$D145) = 2, "2 nd Entry", IF(COUNTIF($D$13:$D145,$D145) = 3, "3 rd Entry", COUNTIF($D$13:$D145,$D145) &amp; " th Entry")))</f>
        <v>2 nd Entry</v>
      </c>
    </row>
    <row r="146" spans="3:5" ht="15.75" customHeight="1">
      <c r="C146" s="11">
        <v>134</v>
      </c>
      <c r="D146" s="3" t="s">
        <v>90</v>
      </c>
      <c r="E146" s="11" t="str">
        <f>IF(COUNTIF($D$13:$D146, $D146) = 1, "1 st Entry", IF(COUNTIF($D$13:$D146,$D146) = 2, "2 nd Entry", IF(COUNTIF($D$13:$D146,$D146) = 3, "3 rd Entry", COUNTIF($D$13:$D146,$D146) &amp; " th Entry")))</f>
        <v>2 nd Entry</v>
      </c>
    </row>
    <row r="147" spans="3:5" ht="15.75" customHeight="1">
      <c r="C147" s="11">
        <v>135</v>
      </c>
      <c r="D147" s="3" t="s">
        <v>91</v>
      </c>
      <c r="E147" s="11" t="str">
        <f>IF(COUNTIF($D$13:$D147, $D147) = 1, "1 st Entry", IF(COUNTIF($D$13:$D147,$D147) = 2, "2 nd Entry", IF(COUNTIF($D$13:$D147,$D147) = 3, "3 rd Entry", COUNTIF($D$13:$D147,$D147) &amp; " th Entry")))</f>
        <v>2 nd Entry</v>
      </c>
    </row>
    <row r="148" spans="3:5" ht="15.75" customHeight="1">
      <c r="C148" s="11">
        <v>136</v>
      </c>
      <c r="D148" s="3" t="s">
        <v>92</v>
      </c>
      <c r="E148" s="11" t="str">
        <f>IF(COUNTIF($D$13:$D148, $D148) = 1, "1 st Entry", IF(COUNTIF($D$13:$D148,$D148) = 2, "2 nd Entry", IF(COUNTIF($D$13:$D148,$D148) = 3, "3 rd Entry", COUNTIF($D$13:$D148,$D148) &amp; " th Entry")))</f>
        <v>2 nd Entry</v>
      </c>
    </row>
    <row r="149" spans="3:5" ht="15.75" customHeight="1">
      <c r="C149" s="11">
        <v>137</v>
      </c>
      <c r="D149" s="3" t="s">
        <v>93</v>
      </c>
      <c r="E149" s="11" t="str">
        <f>IF(COUNTIF($D$13:$D149, $D149) = 1, "1 st Entry", IF(COUNTIF($D$13:$D149,$D149) = 2, "2 nd Entry", IF(COUNTIF($D$13:$D149,$D149) = 3, "3 rd Entry", COUNTIF($D$13:$D149,$D149) &amp; " th Entry")))</f>
        <v>2 nd Entry</v>
      </c>
    </row>
    <row r="150" spans="3:5" ht="15.75" customHeight="1">
      <c r="C150" s="11">
        <v>138</v>
      </c>
      <c r="D150" s="3" t="s">
        <v>94</v>
      </c>
      <c r="E150" s="11" t="str">
        <f>IF(COUNTIF($D$13:$D150, $D150) = 1, "1 st Entry", IF(COUNTIF($D$13:$D150,$D150) = 2, "2 nd Entry", IF(COUNTIF($D$13:$D150,$D150) = 3, "3 rd Entry", COUNTIF($D$13:$D150,$D150) &amp; " th Entry")))</f>
        <v>2 nd Entry</v>
      </c>
    </row>
    <row r="151" spans="3:5" ht="15.75" customHeight="1">
      <c r="C151" s="11">
        <v>139</v>
      </c>
      <c r="D151" s="3" t="s">
        <v>95</v>
      </c>
      <c r="E151" s="11" t="str">
        <f>IF(COUNTIF($D$13:$D151, $D151) = 1, "1 st Entry", IF(COUNTIF($D$13:$D151,$D151) = 2, "2 nd Entry", IF(COUNTIF($D$13:$D151,$D151) = 3, "3 rd Entry", COUNTIF($D$13:$D151,$D151) &amp; " th Entry")))</f>
        <v>2 nd Entry</v>
      </c>
    </row>
    <row r="152" spans="3:5" ht="15.75" customHeight="1">
      <c r="C152" s="11">
        <v>140</v>
      </c>
      <c r="D152" s="3" t="s">
        <v>96</v>
      </c>
      <c r="E152" s="11" t="str">
        <f>IF(COUNTIF($D$13:$D152, $D152) = 1, "1 st Entry", IF(COUNTIF($D$13:$D152,$D152) = 2, "2 nd Entry", IF(COUNTIF($D$13:$D152,$D152) = 3, "3 rd Entry", COUNTIF($D$13:$D152,$D152) &amp; " th Entry")))</f>
        <v>2 nd Entry</v>
      </c>
    </row>
    <row r="153" spans="3:5" ht="15.75" customHeight="1">
      <c r="C153" s="11">
        <v>141</v>
      </c>
      <c r="D153" s="3" t="s">
        <v>97</v>
      </c>
      <c r="E153" s="11" t="str">
        <f>IF(COUNTIF($D$13:$D153, $D153) = 1, "1 st Entry", IF(COUNTIF($D$13:$D153,$D153) = 2, "2 nd Entry", IF(COUNTIF($D$13:$D153,$D153) = 3, "3 rd Entry", COUNTIF($D$13:$D153,$D153) &amp; " th Entry")))</f>
        <v>2 nd Entry</v>
      </c>
    </row>
    <row r="154" spans="3:5" ht="15.75" customHeight="1">
      <c r="C154" s="11">
        <v>142</v>
      </c>
      <c r="D154" s="3" t="s">
        <v>98</v>
      </c>
      <c r="E154" s="11" t="str">
        <f>IF(COUNTIF($D$13:$D154, $D154) = 1, "1 st Entry", IF(COUNTIF($D$13:$D154,$D154) = 2, "2 nd Entry", IF(COUNTIF($D$13:$D154,$D154) = 3, "3 rd Entry", COUNTIF($D$13:$D154,$D154) &amp; " th Entry")))</f>
        <v>1 st Entry</v>
      </c>
    </row>
    <row r="155" spans="3:5" ht="15.75" customHeight="1">
      <c r="C155" s="11">
        <v>143</v>
      </c>
      <c r="D155" s="3" t="s">
        <v>98</v>
      </c>
      <c r="E155" s="11" t="str">
        <f>IF(COUNTIF($D$13:$D155, $D155) = 1, "1 st Entry", IF(COUNTIF($D$13:$D155,$D155) = 2, "2 nd Entry", IF(COUNTIF($D$13:$D155,$D155) = 3, "3 rd Entry", COUNTIF($D$13:$D155,$D155) &amp; " th Entry")))</f>
        <v>2 nd Entry</v>
      </c>
    </row>
    <row r="156" spans="3:5" ht="15.75" customHeight="1">
      <c r="C156" s="11">
        <v>144</v>
      </c>
      <c r="D156" s="3" t="s">
        <v>99</v>
      </c>
      <c r="E156" s="11" t="str">
        <f>IF(COUNTIF($D$13:$D156, $D156) = 1, "1 st Entry", IF(COUNTIF($D$13:$D156,$D156) = 2, "2 nd Entry", IF(COUNTIF($D$13:$D156,$D156) = 3, "3 rd Entry", COUNTIF($D$13:$D156,$D156) &amp; " th Entry")))</f>
        <v>1 st Entry</v>
      </c>
    </row>
    <row r="157" spans="3:5" ht="15.75" customHeight="1">
      <c r="C157" s="11">
        <v>145</v>
      </c>
      <c r="D157" s="3" t="s">
        <v>100</v>
      </c>
      <c r="E157" s="11" t="str">
        <f>IF(COUNTIF($D$13:$D157, $D157) = 1, "1 st Entry", IF(COUNTIF($D$13:$D157,$D157) = 2, "2 nd Entry", IF(COUNTIF($D$13:$D157,$D157) = 3, "3 rd Entry", COUNTIF($D$13:$D157,$D157) &amp; " th Entry")))</f>
        <v>1 st Entry</v>
      </c>
    </row>
    <row r="158" spans="3:5" ht="15.75" customHeight="1">
      <c r="C158" s="11">
        <v>146</v>
      </c>
      <c r="D158" s="3" t="s">
        <v>101</v>
      </c>
      <c r="E158" s="11" t="str">
        <f>IF(COUNTIF($D$13:$D158, $D158) = 1, "1 st Entry", IF(COUNTIF($D$13:$D158,$D158) = 2, "2 nd Entry", IF(COUNTIF($D$13:$D158,$D158) = 3, "3 rd Entry", COUNTIF($D$13:$D158,$D158) &amp; " th Entry")))</f>
        <v>1 st Entry</v>
      </c>
    </row>
    <row r="159" spans="3:5" ht="15.75" customHeight="1">
      <c r="C159" s="11">
        <v>147</v>
      </c>
      <c r="D159" s="3" t="s">
        <v>102</v>
      </c>
      <c r="E159" s="11" t="str">
        <f>IF(COUNTIF($D$13:$D159, $D159) = 1, "1 st Entry", IF(COUNTIF($D$13:$D159,$D159) = 2, "2 nd Entry", IF(COUNTIF($D$13:$D159,$D159) = 3, "3 rd Entry", COUNTIF($D$13:$D159,$D159) &amp; " th Entry")))</f>
        <v>1 st Entry</v>
      </c>
    </row>
    <row r="160" spans="3:5" ht="15.75" customHeight="1">
      <c r="C160" s="11">
        <v>148</v>
      </c>
      <c r="D160" s="3" t="s">
        <v>103</v>
      </c>
      <c r="E160" s="11" t="str">
        <f>IF(COUNTIF($D$13:$D160, $D160) = 1, "1 st Entry", IF(COUNTIF($D$13:$D160,$D160) = 2, "2 nd Entry", IF(COUNTIF($D$13:$D160,$D160) = 3, "3 rd Entry", COUNTIF($D$13:$D160,$D160) &amp; " th Entry")))</f>
        <v>1 st Entry</v>
      </c>
    </row>
    <row r="161" spans="3:5" ht="15.75" customHeight="1">
      <c r="C161" s="11">
        <v>149</v>
      </c>
      <c r="D161" s="3" t="s">
        <v>104</v>
      </c>
      <c r="E161" s="11" t="str">
        <f>IF(COUNTIF($D$13:$D161, $D161) = 1, "1 st Entry", IF(COUNTIF($D$13:$D161,$D161) = 2, "2 nd Entry", IF(COUNTIF($D$13:$D161,$D161) = 3, "3 rd Entry", COUNTIF($D$13:$D161,$D161) &amp; " th Entry")))</f>
        <v>1 st Entry</v>
      </c>
    </row>
    <row r="162" spans="3:5" ht="15.75" customHeight="1">
      <c r="C162" s="11">
        <v>150</v>
      </c>
      <c r="D162" s="3" t="s">
        <v>105</v>
      </c>
      <c r="E162" s="11" t="str">
        <f>IF(COUNTIF($D$13:$D162, $D162) = 1, "1 st Entry", IF(COUNTIF($D$13:$D162,$D162) = 2, "2 nd Entry", IF(COUNTIF($D$13:$D162,$D162) = 3, "3 rd Entry", COUNTIF($D$13:$D162,$D162) &amp; " th Entry")))</f>
        <v>1 st Entry</v>
      </c>
    </row>
    <row r="163" spans="3:5" ht="15.75" customHeight="1">
      <c r="C163" s="11">
        <v>151</v>
      </c>
      <c r="D163" s="3" t="s">
        <v>106</v>
      </c>
      <c r="E163" s="11" t="str">
        <f>IF(COUNTIF($D$13:$D163, $D163) = 1, "1 st Entry", IF(COUNTIF($D$13:$D163,$D163) = 2, "2 nd Entry", IF(COUNTIF($D$13:$D163,$D163) = 3, "3 rd Entry", COUNTIF($D$13:$D163,$D163) &amp; " th Entry")))</f>
        <v>1 st Entry</v>
      </c>
    </row>
    <row r="164" spans="3:5" ht="15.75" customHeight="1">
      <c r="C164" s="11">
        <v>152</v>
      </c>
      <c r="D164" s="3" t="s">
        <v>107</v>
      </c>
      <c r="E164" s="11" t="str">
        <f>IF(COUNTIF($D$13:$D164, $D164) = 1, "1 st Entry", IF(COUNTIF($D$13:$D164,$D164) = 2, "2 nd Entry", IF(COUNTIF($D$13:$D164,$D164) = 3, "3 rd Entry", COUNTIF($D$13:$D164,$D164) &amp; " th Entry")))</f>
        <v>1 st Entry</v>
      </c>
    </row>
    <row r="165" spans="3:5" ht="15.75" customHeight="1">
      <c r="C165" s="11">
        <v>153</v>
      </c>
      <c r="D165" s="3" t="s">
        <v>108</v>
      </c>
      <c r="E165" s="11" t="str">
        <f>IF(COUNTIF($D$13:$D165, $D165) = 1, "1 st Entry", IF(COUNTIF($D$13:$D165,$D165) = 2, "2 nd Entry", IF(COUNTIF($D$13:$D165,$D165) = 3, "3 rd Entry", COUNTIF($D$13:$D165,$D165) &amp; " th Entry")))</f>
        <v>1 st Entry</v>
      </c>
    </row>
    <row r="166" spans="3:5" ht="15.75" customHeight="1">
      <c r="C166" s="11">
        <v>154</v>
      </c>
      <c r="D166" s="3" t="s">
        <v>109</v>
      </c>
      <c r="E166" s="11" t="str">
        <f>IF(COUNTIF($D$13:$D166, $D166) = 1, "1 st Entry", IF(COUNTIF($D$13:$D166,$D166) = 2, "2 nd Entry", IF(COUNTIF($D$13:$D166,$D166) = 3, "3 rd Entry", COUNTIF($D$13:$D166,$D166) &amp; " th Entry")))</f>
        <v>1 st Entry</v>
      </c>
    </row>
    <row r="167" spans="3:5" ht="15.75" customHeight="1">
      <c r="C167" s="11">
        <v>155</v>
      </c>
      <c r="D167" s="3" t="s">
        <v>110</v>
      </c>
      <c r="E167" s="11" t="str">
        <f>IF(COUNTIF($D$13:$D167, $D167) = 1, "1 st Entry", IF(COUNTIF($D$13:$D167,$D167) = 2, "2 nd Entry", IF(COUNTIF($D$13:$D167,$D167) = 3, "3 rd Entry", COUNTIF($D$13:$D167,$D167) &amp; " th Entry")))</f>
        <v>1 st Entry</v>
      </c>
    </row>
    <row r="168" spans="3:5" ht="15.75" customHeight="1">
      <c r="C168" s="11">
        <v>156</v>
      </c>
      <c r="D168" s="3" t="s">
        <v>111</v>
      </c>
      <c r="E168" s="11" t="str">
        <f>IF(COUNTIF($D$13:$D168, $D168) = 1, "1 st Entry", IF(COUNTIF($D$13:$D168,$D168) = 2, "2 nd Entry", IF(COUNTIF($D$13:$D168,$D168) = 3, "3 rd Entry", COUNTIF($D$13:$D168,$D168) &amp; " th Entry")))</f>
        <v>1 st Entry</v>
      </c>
    </row>
    <row r="169" spans="3:5" ht="15.75" customHeight="1">
      <c r="C169" s="11">
        <v>157</v>
      </c>
      <c r="D169" s="3" t="s">
        <v>112</v>
      </c>
      <c r="E169" s="11" t="str">
        <f>IF(COUNTIF($D$13:$D169, $D169) = 1, "1 st Entry", IF(COUNTIF($D$13:$D169,$D169) = 2, "2 nd Entry", IF(COUNTIF($D$13:$D169,$D169) = 3, "3 rd Entry", COUNTIF($D$13:$D169,$D169) &amp; " th Entry")))</f>
        <v>1 st Entry</v>
      </c>
    </row>
    <row r="170" spans="3:5" ht="15.75" customHeight="1">
      <c r="C170" s="11">
        <v>158</v>
      </c>
      <c r="D170" s="3" t="s">
        <v>113</v>
      </c>
      <c r="E170" s="11" t="str">
        <f>IF(COUNTIF($D$13:$D170, $D170) = 1, "1 st Entry", IF(COUNTIF($D$13:$D170,$D170) = 2, "2 nd Entry", IF(COUNTIF($D$13:$D170,$D170) = 3, "3 rd Entry", COUNTIF($D$13:$D170,$D170) &amp; " th Entry")))</f>
        <v>1 st Entry</v>
      </c>
    </row>
    <row r="171" spans="3:5" ht="15.75" customHeight="1">
      <c r="C171" s="11">
        <v>159</v>
      </c>
      <c r="D171" s="3" t="s">
        <v>114</v>
      </c>
      <c r="E171" s="11" t="str">
        <f>IF(COUNTIF($D$13:$D171, $D171) = 1, "1 st Entry", IF(COUNTIF($D$13:$D171,$D171) = 2, "2 nd Entry", IF(COUNTIF($D$13:$D171,$D171) = 3, "3 rd Entry", COUNTIF($D$13:$D171,$D171) &amp; " th Entry")))</f>
        <v>1 st Entry</v>
      </c>
    </row>
    <row r="172" spans="3:5" ht="15.75" customHeight="1">
      <c r="C172" s="11">
        <v>160</v>
      </c>
      <c r="D172" s="3" t="s">
        <v>115</v>
      </c>
      <c r="E172" s="11" t="str">
        <f>IF(COUNTIF($D$13:$D172, $D172) = 1, "1 st Entry", IF(COUNTIF($D$13:$D172,$D172) = 2, "2 nd Entry", IF(COUNTIF($D$13:$D172,$D172) = 3, "3 rd Entry", COUNTIF($D$13:$D172,$D172) &amp; " th Entry")))</f>
        <v>1 st Entry</v>
      </c>
    </row>
    <row r="173" spans="3:5" ht="15.75" customHeight="1">
      <c r="C173" s="11">
        <v>161</v>
      </c>
      <c r="D173" s="3" t="s">
        <v>116</v>
      </c>
      <c r="E173" s="11" t="str">
        <f>IF(COUNTIF($D$13:$D173, $D173) = 1, "1 st Entry", IF(COUNTIF($D$13:$D173,$D173) = 2, "2 nd Entry", IF(COUNTIF($D$13:$D173,$D173) = 3, "3 rd Entry", COUNTIF($D$13:$D173,$D173) &amp; " th Entry")))</f>
        <v>1 st Entry</v>
      </c>
    </row>
    <row r="174" spans="3:5" ht="15.75" customHeight="1">
      <c r="C174" s="11">
        <v>162</v>
      </c>
      <c r="D174" s="3" t="s">
        <v>117</v>
      </c>
      <c r="E174" s="11" t="str">
        <f>IF(COUNTIF($D$13:$D174, $D174) = 1, "1 st Entry", IF(COUNTIF($D$13:$D174,$D174) = 2, "2 nd Entry", IF(COUNTIF($D$13:$D174,$D174) = 3, "3 rd Entry", COUNTIF($D$13:$D174,$D174) &amp; " th Entry")))</f>
        <v>1 st Entry</v>
      </c>
    </row>
    <row r="175" spans="3:5" ht="15.75" customHeight="1">
      <c r="C175" s="11">
        <v>163</v>
      </c>
      <c r="D175" s="3" t="s">
        <v>118</v>
      </c>
      <c r="E175" s="11" t="str">
        <f>IF(COUNTIF($D$13:$D175, $D175) = 1, "1 st Entry", IF(COUNTIF($D$13:$D175,$D175) = 2, "2 nd Entry", IF(COUNTIF($D$13:$D175,$D175) = 3, "3 rd Entry", COUNTIF($D$13:$D175,$D175) &amp; " th Entry")))</f>
        <v>1 st Entry</v>
      </c>
    </row>
    <row r="176" spans="3:5" ht="15.75" customHeight="1">
      <c r="C176" s="11">
        <v>164</v>
      </c>
      <c r="D176" s="3" t="s">
        <v>119</v>
      </c>
      <c r="E176" s="11" t="str">
        <f>IF(COUNTIF($D$13:$D176, $D176) = 1, "1 st Entry", IF(COUNTIF($D$13:$D176,$D176) = 2, "2 nd Entry", IF(COUNTIF($D$13:$D176,$D176) = 3, "3 rd Entry", COUNTIF($D$13:$D176,$D176) &amp; " th Entry")))</f>
        <v>1 st Entry</v>
      </c>
    </row>
    <row r="177" spans="3:5" ht="15.75" customHeight="1">
      <c r="C177" s="11">
        <v>165</v>
      </c>
      <c r="D177" s="3" t="s">
        <v>120</v>
      </c>
      <c r="E177" s="11" t="str">
        <f>IF(COUNTIF($D$13:$D177, $D177) = 1, "1 st Entry", IF(COUNTIF($D$13:$D177,$D177) = 2, "2 nd Entry", IF(COUNTIF($D$13:$D177,$D177) = 3, "3 rd Entry", COUNTIF($D$13:$D177,$D177) &amp; " th Entry")))</f>
        <v>1 st Entry</v>
      </c>
    </row>
    <row r="178" spans="3:5" ht="15.75" customHeight="1">
      <c r="C178" s="11">
        <v>166</v>
      </c>
      <c r="D178" s="3" t="s">
        <v>121</v>
      </c>
      <c r="E178" s="11" t="str">
        <f>IF(COUNTIF($D$13:$D178, $D178) = 1, "1 st Entry", IF(COUNTIF($D$13:$D178,$D178) = 2, "2 nd Entry", IF(COUNTIF($D$13:$D178,$D178) = 3, "3 rd Entry", COUNTIF($D$13:$D178,$D178) &amp; " th Entry")))</f>
        <v>1 st Entry</v>
      </c>
    </row>
    <row r="179" spans="3:5" ht="15.75" customHeight="1">
      <c r="C179" s="11">
        <v>167</v>
      </c>
      <c r="D179" s="3" t="s">
        <v>122</v>
      </c>
      <c r="E179" s="11" t="str">
        <f>IF(COUNTIF($D$13:$D179, $D179) = 1, "1 st Entry", IF(COUNTIF($D$13:$D179,$D179) = 2, "2 nd Entry", IF(COUNTIF($D$13:$D179,$D179) = 3, "3 rd Entry", COUNTIF($D$13:$D179,$D179) &amp; " th Entry")))</f>
        <v>1 st Entry</v>
      </c>
    </row>
    <row r="180" spans="3:5" ht="15.75" customHeight="1">
      <c r="C180" s="11">
        <v>168</v>
      </c>
      <c r="D180" s="3" t="s">
        <v>123</v>
      </c>
      <c r="E180" s="11" t="str">
        <f>IF(COUNTIF($D$13:$D180, $D180) = 1, "1 st Entry", IF(COUNTIF($D$13:$D180,$D180) = 2, "2 nd Entry", IF(COUNTIF($D$13:$D180,$D180) = 3, "3 rd Entry", COUNTIF($D$13:$D180,$D180) &amp; " th Entry")))</f>
        <v>1 st Entry</v>
      </c>
    </row>
    <row r="181" spans="3:5" ht="15.75" customHeight="1">
      <c r="C181" s="11">
        <v>169</v>
      </c>
      <c r="D181" s="3" t="s">
        <v>124</v>
      </c>
      <c r="E181" s="11" t="str">
        <f>IF(COUNTIF($D$13:$D181, $D181) = 1, "1 st Entry", IF(COUNTIF($D$13:$D181,$D181) = 2, "2 nd Entry", IF(COUNTIF($D$13:$D181,$D181) = 3, "3 rd Entry", COUNTIF($D$13:$D181,$D181) &amp; " th Entry")))</f>
        <v>1 st Entry</v>
      </c>
    </row>
    <row r="182" spans="3:5" ht="15.75" customHeight="1">
      <c r="C182" s="11">
        <v>170</v>
      </c>
      <c r="D182" s="3" t="s">
        <v>125</v>
      </c>
      <c r="E182" s="11" t="str">
        <f>IF(COUNTIF($D$13:$D182, $D182) = 1, "1 st Entry", IF(COUNTIF($D$13:$D182,$D182) = 2, "2 nd Entry", IF(COUNTIF($D$13:$D182,$D182) = 3, "3 rd Entry", COUNTIF($D$13:$D182,$D182) &amp; " th Entry")))</f>
        <v>1 st Entry</v>
      </c>
    </row>
    <row r="183" spans="3:5" ht="15.75" customHeight="1">
      <c r="C183" s="11">
        <v>171</v>
      </c>
      <c r="D183" s="3" t="s">
        <v>126</v>
      </c>
      <c r="E183" s="11" t="str">
        <f>IF(COUNTIF($D$13:$D183, $D183) = 1, "1 st Entry", IF(COUNTIF($D$13:$D183,$D183) = 2, "2 nd Entry", IF(COUNTIF($D$13:$D183,$D183) = 3, "3 rd Entry", COUNTIF($D$13:$D183,$D183) &amp; " th Entry")))</f>
        <v>1 st Entry</v>
      </c>
    </row>
    <row r="184" spans="3:5" ht="15.75" customHeight="1">
      <c r="C184" s="11">
        <v>172</v>
      </c>
      <c r="D184" s="3" t="s">
        <v>127</v>
      </c>
      <c r="E184" s="11" t="str">
        <f>IF(COUNTIF($D$13:$D184, $D184) = 1, "1 st Entry", IF(COUNTIF($D$13:$D184,$D184) = 2, "2 nd Entry", IF(COUNTIF($D$13:$D184,$D184) = 3, "3 rd Entry", COUNTIF($D$13:$D184,$D184) &amp; " th Entry")))</f>
        <v>1 st Entry</v>
      </c>
    </row>
    <row r="185" spans="3:5" ht="15.75" customHeight="1">
      <c r="C185" s="11">
        <v>173</v>
      </c>
      <c r="D185" s="3" t="s">
        <v>128</v>
      </c>
      <c r="E185" s="11" t="str">
        <f>IF(COUNTIF($D$13:$D185, $D185) = 1, "1 st Entry", IF(COUNTIF($D$13:$D185,$D185) = 2, "2 nd Entry", IF(COUNTIF($D$13:$D185,$D185) = 3, "3 rd Entry", COUNTIF($D$13:$D185,$D185) &amp; " th Entry")))</f>
        <v>1 st Entry</v>
      </c>
    </row>
    <row r="186" spans="3:5" ht="15.75" customHeight="1">
      <c r="C186" s="11">
        <v>174</v>
      </c>
      <c r="D186" s="3" t="s">
        <v>129</v>
      </c>
      <c r="E186" s="11" t="str">
        <f>IF(COUNTIF($D$13:$D186, $D186) = 1, "1 st Entry", IF(COUNTIF($D$13:$D186,$D186) = 2, "2 nd Entry", IF(COUNTIF($D$13:$D186,$D186) = 3, "3 rd Entry", COUNTIF($D$13:$D186,$D186) &amp; " th Entry")))</f>
        <v>1 st Entry</v>
      </c>
    </row>
    <row r="187" spans="3:5" ht="15.75" customHeight="1">
      <c r="C187" s="11">
        <v>175</v>
      </c>
      <c r="D187" s="3" t="s">
        <v>130</v>
      </c>
      <c r="E187" s="11" t="str">
        <f>IF(COUNTIF($D$13:$D187, $D187) = 1, "1 st Entry", IF(COUNTIF($D$13:$D187,$D187) = 2, "2 nd Entry", IF(COUNTIF($D$13:$D187,$D187) = 3, "3 rd Entry", COUNTIF($D$13:$D187,$D187) &amp; " th Entry")))</f>
        <v>1 st Entry</v>
      </c>
    </row>
    <row r="188" spans="3:5" ht="15.75" customHeight="1">
      <c r="C188" s="11">
        <v>176</v>
      </c>
      <c r="D188" s="3" t="s">
        <v>131</v>
      </c>
      <c r="E188" s="11" t="str">
        <f>IF(COUNTIF($D$13:$D188, $D188) = 1, "1 st Entry", IF(COUNTIF($D$13:$D188,$D188) = 2, "2 nd Entry", IF(COUNTIF($D$13:$D188,$D188) = 3, "3 rd Entry", COUNTIF($D$13:$D188,$D188) &amp; " th Entry")))</f>
        <v>1 st Entry</v>
      </c>
    </row>
    <row r="189" spans="3:5" ht="15.75" customHeight="1">
      <c r="C189" s="11">
        <v>177</v>
      </c>
      <c r="D189" s="3" t="s">
        <v>132</v>
      </c>
      <c r="E189" s="11" t="str">
        <f>IF(COUNTIF($D$13:$D189, $D189) = 1, "1 st Entry", IF(COUNTIF($D$13:$D189,$D189) = 2, "2 nd Entry", IF(COUNTIF($D$13:$D189,$D189) = 3, "3 rd Entry", COUNTIF($D$13:$D189,$D189) &amp; " th Entry")))</f>
        <v>1 st Entry</v>
      </c>
    </row>
    <row r="190" spans="3:5" ht="15.75" customHeight="1">
      <c r="C190" s="11">
        <v>178</v>
      </c>
      <c r="D190" s="3" t="s">
        <v>133</v>
      </c>
      <c r="E190" s="11" t="str">
        <f>IF(COUNTIF($D$13:$D190, $D190) = 1, "1 st Entry", IF(COUNTIF($D$13:$D190,$D190) = 2, "2 nd Entry", IF(COUNTIF($D$13:$D190,$D190) = 3, "3 rd Entry", COUNTIF($D$13:$D190,$D190) &amp; " th Entry")))</f>
        <v>1 st Entry</v>
      </c>
    </row>
    <row r="191" spans="3:5" ht="15.75" customHeight="1">
      <c r="C191" s="11">
        <v>179</v>
      </c>
      <c r="D191" s="3" t="s">
        <v>134</v>
      </c>
      <c r="E191" s="11" t="str">
        <f>IF(COUNTIF($D$13:$D191, $D191) = 1, "1 st Entry", IF(COUNTIF($D$13:$D191,$D191) = 2, "2 nd Entry", IF(COUNTIF($D$13:$D191,$D191) = 3, "3 rd Entry", COUNTIF($D$13:$D191,$D191) &amp; " th Entry")))</f>
        <v>1 st Entry</v>
      </c>
    </row>
    <row r="192" spans="3:5" ht="15.75" customHeight="1">
      <c r="C192" s="11">
        <v>180</v>
      </c>
      <c r="D192" s="3" t="s">
        <v>135</v>
      </c>
      <c r="E192" s="11" t="str">
        <f>IF(COUNTIF($D$13:$D192, $D192) = 1, "1 st Entry", IF(COUNTIF($D$13:$D192,$D192) = 2, "2 nd Entry", IF(COUNTIF($D$13:$D192,$D192) = 3, "3 rd Entry", COUNTIF($D$13:$D192,$D192) &amp; " th Entry")))</f>
        <v>1 st Entry</v>
      </c>
    </row>
    <row r="193" spans="3:5" ht="15.75" customHeight="1">
      <c r="C193" s="11">
        <v>181</v>
      </c>
      <c r="D193" s="3" t="s">
        <v>136</v>
      </c>
      <c r="E193" s="11" t="str">
        <f>IF(COUNTIF($D$13:$D193, $D193) = 1, "1 st Entry", IF(COUNTIF($D$13:$D193,$D193) = 2, "2 nd Entry", IF(COUNTIF($D$13:$D193,$D193) = 3, "3 rd Entry", COUNTIF($D$13:$D193,$D193) &amp; " th Entry")))</f>
        <v>1 st Entry</v>
      </c>
    </row>
    <row r="194" spans="3:5" ht="15.75" customHeight="1">
      <c r="C194" s="11">
        <v>182</v>
      </c>
      <c r="D194" s="3" t="s">
        <v>137</v>
      </c>
      <c r="E194" s="11" t="str">
        <f>IF(COUNTIF($D$13:$D194, $D194) = 1, "1 st Entry", IF(COUNTIF($D$13:$D194,$D194) = 2, "2 nd Entry", IF(COUNTIF($D$13:$D194,$D194) = 3, "3 rd Entry", COUNTIF($D$13:$D194,$D194) &amp; " th Entry")))</f>
        <v>1 st Entry</v>
      </c>
    </row>
    <row r="195" spans="3:5" ht="15.75" customHeight="1">
      <c r="C195" s="11">
        <v>183</v>
      </c>
      <c r="D195" s="3" t="s">
        <v>138</v>
      </c>
      <c r="E195" s="11" t="str">
        <f>IF(COUNTIF($D$13:$D195, $D195) = 1, "1 st Entry", IF(COUNTIF($D$13:$D195,$D195) = 2, "2 nd Entry", IF(COUNTIF($D$13:$D195,$D195) = 3, "3 rd Entry", COUNTIF($D$13:$D195,$D195) &amp; " th Entry")))</f>
        <v>1 st Entry</v>
      </c>
    </row>
    <row r="196" spans="3:5" ht="15.75" customHeight="1">
      <c r="C196" s="11">
        <v>184</v>
      </c>
      <c r="D196" s="3" t="s">
        <v>139</v>
      </c>
      <c r="E196" s="11" t="str">
        <f>IF(COUNTIF($D$13:$D196, $D196) = 1, "1 st Entry", IF(COUNTIF($D$13:$D196,$D196) = 2, "2 nd Entry", IF(COUNTIF($D$13:$D196,$D196) = 3, "3 rd Entry", COUNTIF($D$13:$D196,$D196) &amp; " th Entry")))</f>
        <v>1 st Entry</v>
      </c>
    </row>
    <row r="197" spans="3:5" ht="15.75" customHeight="1">
      <c r="C197" s="11">
        <v>185</v>
      </c>
      <c r="D197" s="3" t="s">
        <v>140</v>
      </c>
      <c r="E197" s="11" t="str">
        <f>IF(COUNTIF($D$13:$D197, $D197) = 1, "1 st Entry", IF(COUNTIF($D$13:$D197,$D197) = 2, "2 nd Entry", IF(COUNTIF($D$13:$D197,$D197) = 3, "3 rd Entry", COUNTIF($D$13:$D197,$D197) &amp; " th Entry")))</f>
        <v>1 st Entry</v>
      </c>
    </row>
    <row r="198" spans="3:5" ht="15.75" customHeight="1">
      <c r="C198" s="11">
        <v>186</v>
      </c>
      <c r="D198" s="3" t="s">
        <v>141</v>
      </c>
      <c r="E198" s="11" t="str">
        <f>IF(COUNTIF($D$13:$D198, $D198) = 1, "1 st Entry", IF(COUNTIF($D$13:$D198,$D198) = 2, "2 nd Entry", IF(COUNTIF($D$13:$D198,$D198) = 3, "3 rd Entry", COUNTIF($D$13:$D198,$D198) &amp; " th Entry")))</f>
        <v>1 st Entry</v>
      </c>
    </row>
    <row r="199" spans="3:5" ht="15.75" customHeight="1">
      <c r="C199" s="11">
        <v>187</v>
      </c>
      <c r="D199" s="3" t="s">
        <v>142</v>
      </c>
      <c r="E199" s="11" t="str">
        <f>IF(COUNTIF($D$13:$D199, $D199) = 1, "1 st Entry", IF(COUNTIF($D$13:$D199,$D199) = 2, "2 nd Entry", IF(COUNTIF($D$13:$D199,$D199) = 3, "3 rd Entry", COUNTIF($D$13:$D199,$D199) &amp; " th Entry")))</f>
        <v>1 st Entry</v>
      </c>
    </row>
    <row r="200" spans="3:5" ht="15.75" customHeight="1">
      <c r="C200" s="11">
        <v>188</v>
      </c>
      <c r="D200" s="3" t="s">
        <v>143</v>
      </c>
      <c r="E200" s="11" t="str">
        <f>IF(COUNTIF($D$13:$D200, $D200) = 1, "1 st Entry", IF(COUNTIF($D$13:$D200,$D200) = 2, "2 nd Entry", IF(COUNTIF($D$13:$D200,$D200) = 3, "3 rd Entry", COUNTIF($D$13:$D200,$D200) &amp; " th Entry")))</f>
        <v>1 st Entry</v>
      </c>
    </row>
    <row r="201" spans="3:5" ht="15.75" customHeight="1">
      <c r="C201" s="11">
        <v>189</v>
      </c>
      <c r="D201" s="3" t="s">
        <v>144</v>
      </c>
      <c r="E201" s="11" t="str">
        <f>IF(COUNTIF($D$13:$D201, $D201) = 1, "1 st Entry", IF(COUNTIF($D$13:$D201,$D201) = 2, "2 nd Entry", IF(COUNTIF($D$13:$D201,$D201) = 3, "3 rd Entry", COUNTIF($D$13:$D201,$D201) &amp; " th Entry")))</f>
        <v>1 st Entry</v>
      </c>
    </row>
    <row r="202" spans="3:5" ht="15.75" customHeight="1">
      <c r="C202" s="11">
        <v>190</v>
      </c>
      <c r="D202" s="3" t="s">
        <v>145</v>
      </c>
      <c r="E202" s="11" t="str">
        <f>IF(COUNTIF($D$13:$D202, $D202) = 1, "1 st Entry", IF(COUNTIF($D$13:$D202,$D202) = 2, "2 nd Entry", IF(COUNTIF($D$13:$D202,$D202) = 3, "3 rd Entry", COUNTIF($D$13:$D202,$D202) &amp; " th Entry")))</f>
        <v>1 st Entry</v>
      </c>
    </row>
    <row r="203" spans="3:5" ht="15.75" customHeight="1">
      <c r="C203" s="11">
        <v>191</v>
      </c>
      <c r="D203" s="3" t="s">
        <v>146</v>
      </c>
      <c r="E203" s="11" t="str">
        <f>IF(COUNTIF($D$13:$D203, $D203) = 1, "1 st Entry", IF(COUNTIF($D$13:$D203,$D203) = 2, "2 nd Entry", IF(COUNTIF($D$13:$D203,$D203) = 3, "3 rd Entry", COUNTIF($D$13:$D203,$D203) &amp; " th Entry")))</f>
        <v>1 st Entry</v>
      </c>
    </row>
    <row r="204" spans="3:5" ht="15.75" customHeight="1">
      <c r="C204" s="11">
        <v>192</v>
      </c>
      <c r="D204" s="3" t="s">
        <v>147</v>
      </c>
      <c r="E204" s="11" t="str">
        <f>IF(COUNTIF($D$13:$D204, $D204) = 1, "1 st Entry", IF(COUNTIF($D$13:$D204,$D204) = 2, "2 nd Entry", IF(COUNTIF($D$13:$D204,$D204) = 3, "3 rd Entry", COUNTIF($D$13:$D204,$D204) &amp; " th Entry")))</f>
        <v>1 st Entry</v>
      </c>
    </row>
    <row r="205" spans="3:5" ht="15.75" customHeight="1">
      <c r="C205" s="11">
        <v>193</v>
      </c>
      <c r="D205" s="3" t="s">
        <v>148</v>
      </c>
      <c r="E205" s="11" t="str">
        <f>IF(COUNTIF($D$13:$D205, $D205) = 1, "1 st Entry", IF(COUNTIF($D$13:$D205,$D205) = 2, "2 nd Entry", IF(COUNTIF($D$13:$D205,$D205) = 3, "3 rd Entry", COUNTIF($D$13:$D205,$D205) &amp; " th Entry")))</f>
        <v>1 st Entry</v>
      </c>
    </row>
    <row r="206" spans="3:5" ht="15.75" customHeight="1">
      <c r="C206" s="11">
        <v>194</v>
      </c>
      <c r="D206" s="3" t="s">
        <v>149</v>
      </c>
      <c r="E206" s="11" t="str">
        <f>IF(COUNTIF($D$13:$D206, $D206) = 1, "1 st Entry", IF(COUNTIF($D$13:$D206,$D206) = 2, "2 nd Entry", IF(COUNTIF($D$13:$D206,$D206) = 3, "3 rd Entry", COUNTIF($D$13:$D206,$D206) &amp; " th Entry")))</f>
        <v>1 st Entry</v>
      </c>
    </row>
    <row r="207" spans="3:5" ht="15.75" customHeight="1">
      <c r="C207" s="11">
        <v>195</v>
      </c>
      <c r="D207" s="3" t="s">
        <v>150</v>
      </c>
      <c r="E207" s="11" t="str">
        <f>IF(COUNTIF($D$13:$D207, $D207) = 1, "1 st Entry", IF(COUNTIF($D$13:$D207,$D207) = 2, "2 nd Entry", IF(COUNTIF($D$13:$D207,$D207) = 3, "3 rd Entry", COUNTIF($D$13:$D207,$D207) &amp; " th Entry")))</f>
        <v>1 st Entry</v>
      </c>
    </row>
    <row r="208" spans="3:5" ht="15.75" customHeight="1">
      <c r="C208" s="11">
        <v>196</v>
      </c>
      <c r="D208" s="3" t="s">
        <v>151</v>
      </c>
      <c r="E208" s="11" t="str">
        <f>IF(COUNTIF($D$13:$D208, $D208) = 1, "1 st Entry", IF(COUNTIF($D$13:$D208,$D208) = 2, "2 nd Entry", IF(COUNTIF($D$13:$D208,$D208) = 3, "3 rd Entry", COUNTIF($D$13:$D208,$D208) &amp; " th Entry")))</f>
        <v>1 st Entry</v>
      </c>
    </row>
    <row r="209" spans="3:5" ht="15.75" customHeight="1">
      <c r="C209" s="11">
        <v>197</v>
      </c>
      <c r="D209" s="3" t="s">
        <v>152</v>
      </c>
      <c r="E209" s="11" t="str">
        <f>IF(COUNTIF($D$13:$D209, $D209) = 1, "1 st Entry", IF(COUNTIF($D$13:$D209,$D209) = 2, "2 nd Entry", IF(COUNTIF($D$13:$D209,$D209) = 3, "3 rd Entry", COUNTIF($D$13:$D209,$D209) &amp; " th Entry")))</f>
        <v>1 st Entry</v>
      </c>
    </row>
    <row r="210" spans="3:5" ht="15.75" customHeight="1">
      <c r="C210" s="11">
        <v>198</v>
      </c>
      <c r="D210" s="3" t="s">
        <v>153</v>
      </c>
      <c r="E210" s="11" t="str">
        <f>IF(COUNTIF($D$13:$D210, $D210) = 1, "1 st Entry", IF(COUNTIF($D$13:$D210,$D210) = 2, "2 nd Entry", IF(COUNTIF($D$13:$D210,$D210) = 3, "3 rd Entry", COUNTIF($D$13:$D210,$D210) &amp; " th Entry")))</f>
        <v>1 st Entry</v>
      </c>
    </row>
    <row r="211" spans="3:5" ht="15.75" customHeight="1">
      <c r="C211" s="11">
        <v>199</v>
      </c>
      <c r="D211" s="3" t="s">
        <v>154</v>
      </c>
      <c r="E211" s="11" t="str">
        <f>IF(COUNTIF($D$13:$D211, $D211) = 1, "1 st Entry", IF(COUNTIF($D$13:$D211,$D211) = 2, "2 nd Entry", IF(COUNTIF($D$13:$D211,$D211) = 3, "3 rd Entry", COUNTIF($D$13:$D211,$D211) &amp; " th Entry")))</f>
        <v>1 st Entry</v>
      </c>
    </row>
    <row r="212" spans="3:5" ht="15.75" customHeight="1">
      <c r="C212" s="11">
        <v>200</v>
      </c>
      <c r="D212" s="3" t="s">
        <v>155</v>
      </c>
      <c r="E212" s="11" t="str">
        <f>IF(COUNTIF($D$13:$D212, $D212) = 1, "1 st Entry", IF(COUNTIF($D$13:$D212,$D212) = 2, "2 nd Entry", IF(COUNTIF($D$13:$D212,$D212) = 3, "3 rd Entry", COUNTIF($D$13:$D212,$D212) &amp; " th Entry")))</f>
        <v>1 st Entry</v>
      </c>
    </row>
    <row r="213" spans="3:5" ht="15.75" customHeight="1">
      <c r="C213" s="11">
        <v>201</v>
      </c>
      <c r="D213" s="3" t="s">
        <v>156</v>
      </c>
      <c r="E213" s="11" t="str">
        <f>IF(COUNTIF($D$13:$D213, $D213) = 1, "1 st Entry", IF(COUNTIF($D$13:$D213,$D213) = 2, "2 nd Entry", IF(COUNTIF($D$13:$D213,$D213) = 3, "3 rd Entry", COUNTIF($D$13:$D213,$D213) &amp; " th Entry")))</f>
        <v>1 st Entry</v>
      </c>
    </row>
    <row r="214" spans="3:5" ht="15.75" customHeight="1">
      <c r="C214" s="11">
        <v>202</v>
      </c>
      <c r="D214" s="3" t="s">
        <v>157</v>
      </c>
      <c r="E214" s="11" t="str">
        <f>IF(COUNTIF($D$13:$D214, $D214) = 1, "1 st Entry", IF(COUNTIF($D$13:$D214,$D214) = 2, "2 nd Entry", IF(COUNTIF($D$13:$D214,$D214) = 3, "3 rd Entry", COUNTIF($D$13:$D214,$D214) &amp; " th Entry")))</f>
        <v>1 st Entry</v>
      </c>
    </row>
    <row r="215" spans="3:5" ht="15.75" customHeight="1">
      <c r="C215" s="11">
        <v>203</v>
      </c>
      <c r="D215" s="3" t="s">
        <v>158</v>
      </c>
      <c r="E215" s="11" t="str">
        <f>IF(COUNTIF($D$13:$D215, $D215) = 1, "1 st Entry", IF(COUNTIF($D$13:$D215,$D215) = 2, "2 nd Entry", IF(COUNTIF($D$13:$D215,$D215) = 3, "3 rd Entry", COUNTIF($D$13:$D215,$D215) &amp; " th Entry")))</f>
        <v>1 st Entry</v>
      </c>
    </row>
    <row r="216" spans="3:5" ht="15.75" customHeight="1">
      <c r="C216" s="11">
        <v>204</v>
      </c>
      <c r="D216" s="3" t="s">
        <v>159</v>
      </c>
      <c r="E216" s="11" t="str">
        <f>IF(COUNTIF($D$13:$D216, $D216) = 1, "1 st Entry", IF(COUNTIF($D$13:$D216,$D216) = 2, "2 nd Entry", IF(COUNTIF($D$13:$D216,$D216) = 3, "3 rd Entry", COUNTIF($D$13:$D216,$D216) &amp; " th Entry")))</f>
        <v>1 st Entry</v>
      </c>
    </row>
    <row r="217" spans="3:5" ht="15.75" customHeight="1">
      <c r="C217" s="11">
        <v>205</v>
      </c>
      <c r="D217" s="3" t="s">
        <v>160</v>
      </c>
      <c r="E217" s="11" t="str">
        <f>IF(COUNTIF($D$13:$D217, $D217) = 1, "1 st Entry", IF(COUNTIF($D$13:$D217,$D217) = 2, "2 nd Entry", IF(COUNTIF($D$13:$D217,$D217) = 3, "3 rd Entry", COUNTIF($D$13:$D217,$D217) &amp; " th Entry")))</f>
        <v>1 st Entry</v>
      </c>
    </row>
    <row r="218" spans="3:5" ht="15.75" customHeight="1">
      <c r="C218" s="11">
        <v>206</v>
      </c>
      <c r="D218" s="3" t="s">
        <v>161</v>
      </c>
      <c r="E218" s="11" t="str">
        <f>IF(COUNTIF($D$13:$D218, $D218) = 1, "1 st Entry", IF(COUNTIF($D$13:$D218,$D218) = 2, "2 nd Entry", IF(COUNTIF($D$13:$D218,$D218) = 3, "3 rd Entry", COUNTIF($D$13:$D218,$D218) &amp; " th Entry")))</f>
        <v>1 st Entry</v>
      </c>
    </row>
    <row r="219" spans="3:5" ht="15.75" customHeight="1">
      <c r="C219" s="11">
        <v>207</v>
      </c>
      <c r="D219" s="3" t="s">
        <v>162</v>
      </c>
      <c r="E219" s="11" t="str">
        <f>IF(COUNTIF($D$13:$D219, $D219) = 1, "1 st Entry", IF(COUNTIF($D$13:$D219,$D219) = 2, "2 nd Entry", IF(COUNTIF($D$13:$D219,$D219) = 3, "3 rd Entry", COUNTIF($D$13:$D219,$D219) &amp; " th Entry")))</f>
        <v>1 st Entry</v>
      </c>
    </row>
    <row r="220" spans="3:5" ht="15.75" customHeight="1">
      <c r="C220" s="11">
        <v>208</v>
      </c>
      <c r="D220" s="3" t="s">
        <v>163</v>
      </c>
      <c r="E220" s="11" t="str">
        <f>IF(COUNTIF($D$13:$D220, $D220) = 1, "1 st Entry", IF(COUNTIF($D$13:$D220,$D220) = 2, "2 nd Entry", IF(COUNTIF($D$13:$D220,$D220) = 3, "3 rd Entry", COUNTIF($D$13:$D220,$D220) &amp; " th Entry")))</f>
        <v>1 st Entry</v>
      </c>
    </row>
    <row r="221" spans="3:5" ht="15.75" customHeight="1">
      <c r="C221" s="11">
        <v>209</v>
      </c>
      <c r="D221" s="3" t="s">
        <v>164</v>
      </c>
      <c r="E221" s="11" t="str">
        <f>IF(COUNTIF($D$13:$D221, $D221) = 1, "1 st Entry", IF(COUNTIF($D$13:$D221,$D221) = 2, "2 nd Entry", IF(COUNTIF($D$13:$D221,$D221) = 3, "3 rd Entry", COUNTIF($D$13:$D221,$D221) &amp; " th Entry")))</f>
        <v>1 st Entry</v>
      </c>
    </row>
    <row r="222" spans="3:5" ht="15.75" customHeight="1">
      <c r="C222" s="11">
        <v>210</v>
      </c>
      <c r="D222" s="3" t="s">
        <v>165</v>
      </c>
      <c r="E222" s="11" t="str">
        <f>IF(COUNTIF($D$13:$D222, $D222) = 1, "1 st Entry", IF(COUNTIF($D$13:$D222,$D222) = 2, "2 nd Entry", IF(COUNTIF($D$13:$D222,$D222) = 3, "3 rd Entry", COUNTIF($D$13:$D222,$D222) &amp; " th Entry")))</f>
        <v>1 st Entry</v>
      </c>
    </row>
    <row r="223" spans="3:5" ht="15.75" customHeight="1">
      <c r="C223" s="11">
        <v>211</v>
      </c>
      <c r="D223" s="3" t="s">
        <v>166</v>
      </c>
      <c r="E223" s="11" t="str">
        <f>IF(COUNTIF($D$13:$D223, $D223) = 1, "1 st Entry", IF(COUNTIF($D$13:$D223,$D223) = 2, "2 nd Entry", IF(COUNTIF($D$13:$D223,$D223) = 3, "3 rd Entry", COUNTIF($D$13:$D223,$D223) &amp; " th Entry")))</f>
        <v>1 st Entry</v>
      </c>
    </row>
    <row r="224" spans="3:5" ht="15.75" customHeight="1">
      <c r="C224" s="11">
        <v>212</v>
      </c>
      <c r="D224" s="3" t="s">
        <v>167</v>
      </c>
      <c r="E224" s="11" t="str">
        <f>IF(COUNTIF($D$13:$D224, $D224) = 1, "1 st Entry", IF(COUNTIF($D$13:$D224,$D224) = 2, "2 nd Entry", IF(COUNTIF($D$13:$D224,$D224) = 3, "3 rd Entry", COUNTIF($D$13:$D224,$D224) &amp; " th Entry")))</f>
        <v>1 st Entry</v>
      </c>
    </row>
    <row r="225" spans="3:5" ht="15.75" customHeight="1">
      <c r="C225" s="11">
        <v>213</v>
      </c>
      <c r="D225" s="3" t="s">
        <v>168</v>
      </c>
      <c r="E225" s="11" t="str">
        <f>IF(COUNTIF($D$13:$D225, $D225) = 1, "1 st Entry", IF(COUNTIF($D$13:$D225,$D225) = 2, "2 nd Entry", IF(COUNTIF($D$13:$D225,$D225) = 3, "3 rd Entry", COUNTIF($D$13:$D225,$D225) &amp; " th Entry")))</f>
        <v>1 st Entry</v>
      </c>
    </row>
    <row r="226" spans="3:5" ht="15.75" customHeight="1">
      <c r="C226" s="11">
        <v>214</v>
      </c>
      <c r="D226" s="3" t="s">
        <v>169</v>
      </c>
      <c r="E226" s="11" t="str">
        <f>IF(COUNTIF($D$13:$D226, $D226) = 1, "1 st Entry", IF(COUNTIF($D$13:$D226,$D226) = 2, "2 nd Entry", IF(COUNTIF($D$13:$D226,$D226) = 3, "3 rd Entry", COUNTIF($D$13:$D226,$D226) &amp; " th Entry")))</f>
        <v>1 st Entry</v>
      </c>
    </row>
    <row r="227" spans="3:5" ht="15.75" customHeight="1">
      <c r="C227" s="11">
        <v>215</v>
      </c>
      <c r="D227" s="3" t="s">
        <v>170</v>
      </c>
      <c r="E227" s="11" t="str">
        <f>IF(COUNTIF($D$13:$D227, $D227) = 1, "1 st Entry", IF(COUNTIF($D$13:$D227,$D227) = 2, "2 nd Entry", IF(COUNTIF($D$13:$D227,$D227) = 3, "3 rd Entry", COUNTIF($D$13:$D227,$D227) &amp; " th Entry")))</f>
        <v>1 st Entry</v>
      </c>
    </row>
    <row r="228" spans="3:5" ht="15.75" customHeight="1">
      <c r="C228" s="11">
        <v>216</v>
      </c>
      <c r="D228" s="3" t="s">
        <v>171</v>
      </c>
      <c r="E228" s="11" t="str">
        <f>IF(COUNTIF($D$13:$D228, $D228) = 1, "1 st Entry", IF(COUNTIF($D$13:$D228,$D228) = 2, "2 nd Entry", IF(COUNTIF($D$13:$D228,$D228) = 3, "3 rd Entry", COUNTIF($D$13:$D228,$D228) &amp; " th Entry")))</f>
        <v>1 st Entry</v>
      </c>
    </row>
    <row r="229" spans="3:5" ht="15.75" customHeight="1">
      <c r="C229" s="11">
        <v>217</v>
      </c>
      <c r="D229" s="3" t="s">
        <v>172</v>
      </c>
      <c r="E229" s="11" t="str">
        <f>IF(COUNTIF($D$13:$D229, $D229) = 1, "1 st Entry", IF(COUNTIF($D$13:$D229,$D229) = 2, "2 nd Entry", IF(COUNTIF($D$13:$D229,$D229) = 3, "3 rd Entry", COUNTIF($D$13:$D229,$D229) &amp; " th Entry")))</f>
        <v>1 st Entry</v>
      </c>
    </row>
    <row r="230" spans="3:5" ht="15.75" customHeight="1">
      <c r="C230" s="11">
        <v>218</v>
      </c>
      <c r="D230" s="3" t="s">
        <v>173</v>
      </c>
      <c r="E230" s="11" t="str">
        <f>IF(COUNTIF($D$13:$D230, $D230) = 1, "1 st Entry", IF(COUNTIF($D$13:$D230,$D230) = 2, "2 nd Entry", IF(COUNTIF($D$13:$D230,$D230) = 3, "3 rd Entry", COUNTIF($D$13:$D230,$D230) &amp; " th Entry")))</f>
        <v>1 st Entry</v>
      </c>
    </row>
    <row r="231" spans="3:5" ht="15.75" customHeight="1">
      <c r="C231" s="11">
        <v>219</v>
      </c>
      <c r="D231" s="3" t="s">
        <v>174</v>
      </c>
      <c r="E231" s="11" t="str">
        <f>IF(COUNTIF($D$13:$D231, $D231) = 1, "1 st Entry", IF(COUNTIF($D$13:$D231,$D231) = 2, "2 nd Entry", IF(COUNTIF($D$13:$D231,$D231) = 3, "3 rd Entry", COUNTIF($D$13:$D231,$D231) &amp; " th Entry")))</f>
        <v>1 st Entry</v>
      </c>
    </row>
    <row r="232" spans="3:5" ht="15.75" customHeight="1">
      <c r="C232" s="11">
        <v>220</v>
      </c>
      <c r="D232" s="3" t="s">
        <v>175</v>
      </c>
      <c r="E232" s="11" t="str">
        <f>IF(COUNTIF($D$13:$D232, $D232) = 1, "1 st Entry", IF(COUNTIF($D$13:$D232,$D232) = 2, "2 nd Entry", IF(COUNTIF($D$13:$D232,$D232) = 3, "3 rd Entry", COUNTIF($D$13:$D232,$D232) &amp; " th Entry")))</f>
        <v>1 st Entry</v>
      </c>
    </row>
    <row r="233" spans="3:5" ht="15.75" customHeight="1">
      <c r="C233" s="11">
        <v>221</v>
      </c>
      <c r="D233" s="3" t="s">
        <v>176</v>
      </c>
      <c r="E233" s="11" t="str">
        <f>IF(COUNTIF($D$13:$D233, $D233) = 1, "1 st Entry", IF(COUNTIF($D$13:$D233,$D233) = 2, "2 nd Entry", IF(COUNTIF($D$13:$D233,$D233) = 3, "3 rd Entry", COUNTIF($D$13:$D233,$D233) &amp; " th Entry")))</f>
        <v>1 st Entry</v>
      </c>
    </row>
    <row r="234" spans="3:5" ht="15.75" customHeight="1">
      <c r="C234" s="11">
        <v>222</v>
      </c>
      <c r="D234" s="3" t="s">
        <v>177</v>
      </c>
      <c r="E234" s="11" t="str">
        <f>IF(COUNTIF($D$13:$D234, $D234) = 1, "1 st Entry", IF(COUNTIF($D$13:$D234,$D234) = 2, "2 nd Entry", IF(COUNTIF($D$13:$D234,$D234) = 3, "3 rd Entry", COUNTIF($D$13:$D234,$D234) &amp; " th Entry")))</f>
        <v>1 st Entry</v>
      </c>
    </row>
    <row r="235" spans="3:5" ht="15.75" customHeight="1">
      <c r="C235" s="11">
        <v>223</v>
      </c>
      <c r="D235" s="3" t="s">
        <v>178</v>
      </c>
      <c r="E235" s="11" t="str">
        <f>IF(COUNTIF($D$13:$D235, $D235) = 1, "1 st Entry", IF(COUNTIF($D$13:$D235,$D235) = 2, "2 nd Entry", IF(COUNTIF($D$13:$D235,$D235) = 3, "3 rd Entry", COUNTIF($D$13:$D235,$D235) &amp; " th Entry")))</f>
        <v>1 st Entry</v>
      </c>
    </row>
    <row r="236" spans="3:5" ht="15.75" customHeight="1">
      <c r="C236" s="11">
        <v>224</v>
      </c>
      <c r="D236" s="3" t="s">
        <v>179</v>
      </c>
      <c r="E236" s="11" t="str">
        <f>IF(COUNTIF($D$13:$D236, $D236) = 1, "1 st Entry", IF(COUNTIF($D$13:$D236,$D236) = 2, "2 nd Entry", IF(COUNTIF($D$13:$D236,$D236) = 3, "3 rd Entry", COUNTIF($D$13:$D236,$D236) &amp; " th Entry")))</f>
        <v>1 st Entry</v>
      </c>
    </row>
    <row r="237" spans="3:5" ht="15.75" customHeight="1">
      <c r="C237" s="11">
        <v>225</v>
      </c>
      <c r="D237" s="3" t="s">
        <v>180</v>
      </c>
      <c r="E237" s="11" t="str">
        <f>IF(COUNTIF($D$13:$D237, $D237) = 1, "1 st Entry", IF(COUNTIF($D$13:$D237,$D237) = 2, "2 nd Entry", IF(COUNTIF($D$13:$D237,$D237) = 3, "3 rd Entry", COUNTIF($D$13:$D237,$D237) &amp; " th Entry")))</f>
        <v>1 st Entry</v>
      </c>
    </row>
    <row r="238" spans="3:5" ht="15.75" customHeight="1">
      <c r="C238" s="11">
        <v>226</v>
      </c>
      <c r="D238" s="3" t="s">
        <v>181</v>
      </c>
      <c r="E238" s="11" t="str">
        <f>IF(COUNTIF($D$13:$D238, $D238) = 1, "1 st Entry", IF(COUNTIF($D$13:$D238,$D238) = 2, "2 nd Entry", IF(COUNTIF($D$13:$D238,$D238) = 3, "3 rd Entry", COUNTIF($D$13:$D238,$D238) &amp; " th Entry")))</f>
        <v>1 st Entry</v>
      </c>
    </row>
    <row r="239" spans="3:5" ht="15.75" customHeight="1">
      <c r="C239" s="11">
        <v>227</v>
      </c>
      <c r="D239" s="3" t="s">
        <v>182</v>
      </c>
      <c r="E239" s="11" t="str">
        <f>IF(COUNTIF($D$13:$D239, $D239) = 1, "1 st Entry", IF(COUNTIF($D$13:$D239,$D239) = 2, "2 nd Entry", IF(COUNTIF($D$13:$D239,$D239) = 3, "3 rd Entry", COUNTIF($D$13:$D239,$D239) &amp; " th Entry")))</f>
        <v>1 st Entry</v>
      </c>
    </row>
    <row r="240" spans="3:5" ht="15.75" customHeight="1">
      <c r="C240" s="11">
        <v>228</v>
      </c>
      <c r="D240" s="3" t="s">
        <v>183</v>
      </c>
      <c r="E240" s="11" t="str">
        <f>IF(COUNTIF($D$13:$D240, $D240) = 1, "1 st Entry", IF(COUNTIF($D$13:$D240,$D240) = 2, "2 nd Entry", IF(COUNTIF($D$13:$D240,$D240) = 3, "3 rd Entry", COUNTIF($D$13:$D240,$D240) &amp; " th Entry")))</f>
        <v>1 st Entry</v>
      </c>
    </row>
    <row r="241" spans="3:5" ht="15.75" customHeight="1">
      <c r="C241" s="11">
        <v>229</v>
      </c>
      <c r="D241" s="3" t="s">
        <v>184</v>
      </c>
      <c r="E241" s="11" t="str">
        <f>IF(COUNTIF($D$13:$D241, $D241) = 1, "1 st Entry", IF(COUNTIF($D$13:$D241,$D241) = 2, "2 nd Entry", IF(COUNTIF($D$13:$D241,$D241) = 3, "3 rd Entry", COUNTIF($D$13:$D241,$D241) &amp; " th Entry")))</f>
        <v>1 st Entry</v>
      </c>
    </row>
    <row r="242" spans="3:5" ht="15.75" customHeight="1">
      <c r="C242" s="11">
        <v>230</v>
      </c>
      <c r="D242" s="3" t="s">
        <v>185</v>
      </c>
      <c r="E242" s="11" t="str">
        <f>IF(COUNTIF($D$13:$D242, $D242) = 1, "1 st Entry", IF(COUNTIF($D$13:$D242,$D242) = 2, "2 nd Entry", IF(COUNTIF($D$13:$D242,$D242) = 3, "3 rd Entry", COUNTIF($D$13:$D242,$D242) &amp; " th Entry")))</f>
        <v>1 st Entry</v>
      </c>
    </row>
    <row r="243" spans="3:5" ht="15.75" customHeight="1">
      <c r="C243" s="11">
        <v>231</v>
      </c>
      <c r="D243" s="3" t="s">
        <v>186</v>
      </c>
      <c r="E243" s="11" t="str">
        <f>IF(COUNTIF($D$13:$D243, $D243) = 1, "1 st Entry", IF(COUNTIF($D$13:$D243,$D243) = 2, "2 nd Entry", IF(COUNTIF($D$13:$D243,$D243) = 3, "3 rd Entry", COUNTIF($D$13:$D243,$D243) &amp; " th Entry")))</f>
        <v>1 st Entry</v>
      </c>
    </row>
    <row r="244" spans="3:5" ht="15.75" customHeight="1">
      <c r="C244" s="11">
        <v>232</v>
      </c>
      <c r="D244" s="3" t="s">
        <v>187</v>
      </c>
      <c r="E244" s="11" t="str">
        <f>IF(COUNTIF($D$13:$D244, $D244) = 1, "1 st Entry", IF(COUNTIF($D$13:$D244,$D244) = 2, "2 nd Entry", IF(COUNTIF($D$13:$D244,$D244) = 3, "3 rd Entry", COUNTIF($D$13:$D244,$D244) &amp; " th Entry")))</f>
        <v>1 st Entry</v>
      </c>
    </row>
    <row r="245" spans="3:5" ht="15.75" customHeight="1">
      <c r="C245" s="11">
        <v>233</v>
      </c>
      <c r="D245" s="3" t="s">
        <v>188</v>
      </c>
      <c r="E245" s="11" t="str">
        <f>IF(COUNTIF($D$13:$D245, $D245) = 1, "1 st Entry", IF(COUNTIF($D$13:$D245,$D245) = 2, "2 nd Entry", IF(COUNTIF($D$13:$D245,$D245) = 3, "3 rd Entry", COUNTIF($D$13:$D245,$D245) &amp; " th Entry")))</f>
        <v>1 st Entry</v>
      </c>
    </row>
    <row r="246" spans="3:5" ht="15.75" customHeight="1">
      <c r="C246" s="11">
        <v>234</v>
      </c>
      <c r="D246" s="3" t="s">
        <v>189</v>
      </c>
      <c r="E246" s="11" t="str">
        <f>IF(COUNTIF($D$13:$D246, $D246) = 1, "1 st Entry", IF(COUNTIF($D$13:$D246,$D246) = 2, "2 nd Entry", IF(COUNTIF($D$13:$D246,$D246) = 3, "3 rd Entry", COUNTIF($D$13:$D246,$D246) &amp; " th Entry")))</f>
        <v>1 st Entry</v>
      </c>
    </row>
    <row r="247" spans="3:5" ht="15.75" customHeight="1">
      <c r="C247" s="11">
        <v>235</v>
      </c>
      <c r="D247" s="3" t="s">
        <v>190</v>
      </c>
      <c r="E247" s="11" t="str">
        <f>IF(COUNTIF($D$13:$D247, $D247) = 1, "1 st Entry", IF(COUNTIF($D$13:$D247,$D247) = 2, "2 nd Entry", IF(COUNTIF($D$13:$D247,$D247) = 3, "3 rd Entry", COUNTIF($D$13:$D247,$D247) &amp; " th Entry")))</f>
        <v>1 st Entry</v>
      </c>
    </row>
    <row r="248" spans="3:5" ht="15.75" customHeight="1">
      <c r="C248" s="11">
        <v>236</v>
      </c>
      <c r="D248" s="3" t="s">
        <v>191</v>
      </c>
      <c r="E248" s="11" t="str">
        <f>IF(COUNTIF($D$13:$D248, $D248) = 1, "1 st Entry", IF(COUNTIF($D$13:$D248,$D248) = 2, "2 nd Entry", IF(COUNTIF($D$13:$D248,$D248) = 3, "3 rd Entry", COUNTIF($D$13:$D248,$D248) &amp; " th Entry")))</f>
        <v>1 st Entry</v>
      </c>
    </row>
    <row r="249" spans="3:5" ht="15.75" customHeight="1">
      <c r="C249" s="11">
        <v>237</v>
      </c>
      <c r="D249" s="3" t="s">
        <v>192</v>
      </c>
      <c r="E249" s="11" t="str">
        <f>IF(COUNTIF($D$13:$D249, $D249) = 1, "1 st Entry", IF(COUNTIF($D$13:$D249,$D249) = 2, "2 nd Entry", IF(COUNTIF($D$13:$D249,$D249) = 3, "3 rd Entry", COUNTIF($D$13:$D249,$D249) &amp; " th Entry")))</f>
        <v>1 st Entry</v>
      </c>
    </row>
    <row r="250" spans="3:5" ht="15.75" customHeight="1">
      <c r="C250" s="11">
        <v>238</v>
      </c>
      <c r="D250" s="3" t="s">
        <v>193</v>
      </c>
      <c r="E250" s="11" t="str">
        <f>IF(COUNTIF($D$13:$D250, $D250) = 1, "1 st Entry", IF(COUNTIF($D$13:$D250,$D250) = 2, "2 nd Entry", IF(COUNTIF($D$13:$D250,$D250) = 3, "3 rd Entry", COUNTIF($D$13:$D250,$D250) &amp; " th Entry")))</f>
        <v>1 st Entry</v>
      </c>
    </row>
    <row r="251" spans="3:5" ht="15.75" customHeight="1">
      <c r="C251" s="11">
        <v>239</v>
      </c>
      <c r="D251" s="3" t="s">
        <v>194</v>
      </c>
      <c r="E251" s="11" t="str">
        <f>IF(COUNTIF($D$13:$D251, $D251) = 1, "1 st Entry", IF(COUNTIF($D$13:$D251,$D251) = 2, "2 nd Entry", IF(COUNTIF($D$13:$D251,$D251) = 3, "3 rd Entry", COUNTIF($D$13:$D251,$D251) &amp; " th Entry")))</f>
        <v>1 st Entry</v>
      </c>
    </row>
    <row r="252" spans="3:5" ht="15.75" customHeight="1">
      <c r="C252" s="11">
        <v>240</v>
      </c>
      <c r="D252" s="3" t="s">
        <v>195</v>
      </c>
      <c r="E252" s="11" t="str">
        <f>IF(COUNTIF($D$13:$D252, $D252) = 1, "1 st Entry", IF(COUNTIF($D$13:$D252,$D252) = 2, "2 nd Entry", IF(COUNTIF($D$13:$D252,$D252) = 3, "3 rd Entry", COUNTIF($D$13:$D252,$D252) &amp; " th Entry")))</f>
        <v>1 st Entry</v>
      </c>
    </row>
    <row r="253" spans="3:5" ht="15.75" customHeight="1">
      <c r="C253" s="11">
        <v>241</v>
      </c>
      <c r="D253" s="3" t="s">
        <v>196</v>
      </c>
      <c r="E253" s="11" t="str">
        <f>IF(COUNTIF($D$13:$D253, $D253) = 1, "1 st Entry", IF(COUNTIF($D$13:$D253,$D253) = 2, "2 nd Entry", IF(COUNTIF($D$13:$D253,$D253) = 3, "3 rd Entry", COUNTIF($D$13:$D253,$D253) &amp; " th Entry")))</f>
        <v>1 st Entry</v>
      </c>
    </row>
    <row r="254" spans="3:5" ht="15.75" customHeight="1">
      <c r="C254" s="11">
        <v>242</v>
      </c>
      <c r="D254" s="3" t="s">
        <v>197</v>
      </c>
      <c r="E254" s="11" t="str">
        <f>IF(COUNTIF($D$13:$D254, $D254) = 1, "1 st Entry", IF(COUNTIF($D$13:$D254,$D254) = 2, "2 nd Entry", IF(COUNTIF($D$13:$D254,$D254) = 3, "3 rd Entry", COUNTIF($D$13:$D254,$D254) &amp; " th Entry")))</f>
        <v>1 st Entry</v>
      </c>
    </row>
    <row r="255" spans="3:5" ht="15.75" customHeight="1">
      <c r="C255" s="11">
        <v>243</v>
      </c>
      <c r="D255" s="3" t="s">
        <v>198</v>
      </c>
      <c r="E255" s="11" t="str">
        <f>IF(COUNTIF($D$13:$D255, $D255) = 1, "1 st Entry", IF(COUNTIF($D$13:$D255,$D255) = 2, "2 nd Entry", IF(COUNTIF($D$13:$D255,$D255) = 3, "3 rd Entry", COUNTIF($D$13:$D255,$D255) &amp; " th Entry")))</f>
        <v>1 st Entry</v>
      </c>
    </row>
    <row r="256" spans="3:5" ht="15.75" customHeight="1">
      <c r="C256" s="11">
        <v>244</v>
      </c>
      <c r="D256" s="3" t="s">
        <v>199</v>
      </c>
      <c r="E256" s="11" t="str">
        <f>IF(COUNTIF($D$13:$D256, $D256) = 1, "1 st Entry", IF(COUNTIF($D$13:$D256,$D256) = 2, "2 nd Entry", IF(COUNTIF($D$13:$D256,$D256) = 3, "3 rd Entry", COUNTIF($D$13:$D256,$D256) &amp; " th Entry")))</f>
        <v>1 st Entry</v>
      </c>
    </row>
    <row r="257" spans="3:5" ht="15.75" customHeight="1">
      <c r="C257" s="11">
        <v>245</v>
      </c>
      <c r="D257" s="3" t="s">
        <v>200</v>
      </c>
      <c r="E257" s="11" t="str">
        <f>IF(COUNTIF($D$13:$D257, $D257) = 1, "1 st Entry", IF(COUNTIF($D$13:$D257,$D257) = 2, "2 nd Entry", IF(COUNTIF($D$13:$D257,$D257) = 3, "3 rd Entry", COUNTIF($D$13:$D257,$D257) &amp; " th Entry")))</f>
        <v>1 st Entry</v>
      </c>
    </row>
    <row r="258" spans="3:5" ht="15.75" customHeight="1">
      <c r="C258" s="11">
        <v>246</v>
      </c>
      <c r="D258" s="3" t="s">
        <v>201</v>
      </c>
      <c r="E258" s="11" t="str">
        <f>IF(COUNTIF($D$13:$D258, $D258) = 1, "1 st Entry", IF(COUNTIF($D$13:$D258,$D258) = 2, "2 nd Entry", IF(COUNTIF($D$13:$D258,$D258) = 3, "3 rd Entry", COUNTIF($D$13:$D258,$D258) &amp; " th Entry")))</f>
        <v>1 st Entry</v>
      </c>
    </row>
    <row r="259" spans="3:5" ht="15.75" customHeight="1">
      <c r="C259" s="11">
        <v>247</v>
      </c>
      <c r="D259" s="3" t="s">
        <v>202</v>
      </c>
      <c r="E259" s="11" t="str">
        <f>IF(COUNTIF($D$13:$D259, $D259) = 1, "1 st Entry", IF(COUNTIF($D$13:$D259,$D259) = 2, "2 nd Entry", IF(COUNTIF($D$13:$D259,$D259) = 3, "3 rd Entry", COUNTIF($D$13:$D259,$D259) &amp; " th Entry")))</f>
        <v>1 st Entry</v>
      </c>
    </row>
    <row r="260" spans="3:5" ht="15.75" customHeight="1">
      <c r="C260" s="11">
        <v>248</v>
      </c>
      <c r="D260" s="3" t="s">
        <v>203</v>
      </c>
      <c r="E260" s="11" t="str">
        <f>IF(COUNTIF($D$13:$D260, $D260) = 1, "1 st Entry", IF(COUNTIF($D$13:$D260,$D260) = 2, "2 nd Entry", IF(COUNTIF($D$13:$D260,$D260) = 3, "3 rd Entry", COUNTIF($D$13:$D260,$D260) &amp; " th Entry")))</f>
        <v>1 st Entry</v>
      </c>
    </row>
    <row r="261" spans="3:5" ht="15.75" customHeight="1">
      <c r="C261" s="11">
        <v>249</v>
      </c>
      <c r="D261" s="3" t="s">
        <v>204</v>
      </c>
      <c r="E261" s="11" t="str">
        <f>IF(COUNTIF($D$13:$D261, $D261) = 1, "1 st Entry", IF(COUNTIF($D$13:$D261,$D261) = 2, "2 nd Entry", IF(COUNTIF($D$13:$D261,$D261) = 3, "3 rd Entry", COUNTIF($D$13:$D261,$D261) &amp; " th Entry")))</f>
        <v>1 st Entry</v>
      </c>
    </row>
    <row r="262" spans="3:5" ht="15.75" customHeight="1">
      <c r="C262" s="11">
        <v>250</v>
      </c>
      <c r="D262" s="3" t="s">
        <v>205</v>
      </c>
      <c r="E262" s="11" t="str">
        <f>IF(COUNTIF($D$13:$D262, $D262) = 1, "1 st Entry", IF(COUNTIF($D$13:$D262,$D262) = 2, "2 nd Entry", IF(COUNTIF($D$13:$D262,$D262) = 3, "3 rd Entry", COUNTIF($D$13:$D262,$D262) &amp; " th Entry")))</f>
        <v>1 st Entry</v>
      </c>
    </row>
    <row r="263" spans="3:5" ht="15.75" customHeight="1">
      <c r="C263" s="11">
        <v>251</v>
      </c>
      <c r="D263" s="3" t="s">
        <v>206</v>
      </c>
      <c r="E263" s="11" t="str">
        <f>IF(COUNTIF($D$13:$D263, $D263) = 1, "1 st Entry", IF(COUNTIF($D$13:$D263,$D263) = 2, "2 nd Entry", IF(COUNTIF($D$13:$D263,$D263) = 3, "3 rd Entry", COUNTIF($D$13:$D263,$D263) &amp; " th Entry")))</f>
        <v>1 st Entry</v>
      </c>
    </row>
    <row r="264" spans="3:5" ht="15.75" customHeight="1">
      <c r="C264" s="11">
        <v>252</v>
      </c>
      <c r="D264" s="3" t="s">
        <v>207</v>
      </c>
      <c r="E264" s="11" t="str">
        <f>IF(COUNTIF($D$13:$D264, $D264) = 1, "1 st Entry", IF(COUNTIF($D$13:$D264,$D264) = 2, "2 nd Entry", IF(COUNTIF($D$13:$D264,$D264) = 3, "3 rd Entry", COUNTIF($D$13:$D264,$D264) &amp; " th Entry")))</f>
        <v>1 st Entry</v>
      </c>
    </row>
    <row r="265" spans="3:5" ht="15.75" customHeight="1">
      <c r="C265" s="11">
        <v>253</v>
      </c>
      <c r="D265" s="3" t="s">
        <v>208</v>
      </c>
      <c r="E265" s="11" t="str">
        <f>IF(COUNTIF($D$13:$D265, $D265) = 1, "1 st Entry", IF(COUNTIF($D$13:$D265,$D265) = 2, "2 nd Entry", IF(COUNTIF($D$13:$D265,$D265) = 3, "3 rd Entry", COUNTIF($D$13:$D265,$D265) &amp; " th Entry")))</f>
        <v>1 st Entry</v>
      </c>
    </row>
    <row r="266" spans="3:5" ht="15.75" customHeight="1">
      <c r="C266" s="11">
        <v>254</v>
      </c>
      <c r="D266" s="3" t="s">
        <v>209</v>
      </c>
      <c r="E266" s="11" t="str">
        <f>IF(COUNTIF($D$13:$D266, $D266) = 1, "1 st Entry", IF(COUNTIF($D$13:$D266,$D266) = 2, "2 nd Entry", IF(COUNTIF($D$13:$D266,$D266) = 3, "3 rd Entry", COUNTIF($D$13:$D266,$D266) &amp; " th Entry")))</f>
        <v>1 st Entry</v>
      </c>
    </row>
    <row r="267" spans="3:5" ht="15.75" customHeight="1">
      <c r="C267" s="11">
        <v>255</v>
      </c>
      <c r="D267" s="3" t="s">
        <v>210</v>
      </c>
      <c r="E267" s="11" t="str">
        <f>IF(COUNTIF($D$13:$D267, $D267) = 1, "1 st Entry", IF(COUNTIF($D$13:$D267,$D267) = 2, "2 nd Entry", IF(COUNTIF($D$13:$D267,$D267) = 3, "3 rd Entry", COUNTIF($D$13:$D267,$D267) &amp; " th Entry")))</f>
        <v>1 st Entry</v>
      </c>
    </row>
    <row r="268" spans="3:5" ht="15.75" customHeight="1">
      <c r="C268" s="11">
        <v>256</v>
      </c>
      <c r="D268" s="3" t="s">
        <v>211</v>
      </c>
      <c r="E268" s="11" t="str">
        <f>IF(COUNTIF($D$13:$D268, $D268) = 1, "1 st Entry", IF(COUNTIF($D$13:$D268,$D268) = 2, "2 nd Entry", IF(COUNTIF($D$13:$D268,$D268) = 3, "3 rd Entry", COUNTIF($D$13:$D268,$D268) &amp; " th Entry")))</f>
        <v>1 st Entry</v>
      </c>
    </row>
    <row r="269" spans="3:5" ht="15.75" customHeight="1">
      <c r="C269" s="11">
        <v>257</v>
      </c>
      <c r="D269" s="3" t="s">
        <v>212</v>
      </c>
      <c r="E269" s="11" t="str">
        <f>IF(COUNTIF($D$13:$D269, $D269) = 1, "1 st Entry", IF(COUNTIF($D$13:$D269,$D269) = 2, "2 nd Entry", IF(COUNTIF($D$13:$D269,$D269) = 3, "3 rd Entry", COUNTIF($D$13:$D269,$D269) &amp; " th Entry")))</f>
        <v>1 st Entry</v>
      </c>
    </row>
    <row r="270" spans="3:5" ht="15.75" customHeight="1">
      <c r="C270" s="11">
        <v>258</v>
      </c>
      <c r="D270" s="3" t="s">
        <v>213</v>
      </c>
      <c r="E270" s="11" t="str">
        <f>IF(COUNTIF($D$13:$D270, $D270) = 1, "1 st Entry", IF(COUNTIF($D$13:$D270,$D270) = 2, "2 nd Entry", IF(COUNTIF($D$13:$D270,$D270) = 3, "3 rd Entry", COUNTIF($D$13:$D270,$D270) &amp; " th Entry")))</f>
        <v>1 st Entry</v>
      </c>
    </row>
    <row r="271" spans="3:5" ht="15.75" customHeight="1">
      <c r="C271" s="11">
        <v>259</v>
      </c>
      <c r="D271" s="3" t="s">
        <v>214</v>
      </c>
      <c r="E271" s="11" t="str">
        <f>IF(COUNTIF($D$13:$D271, $D271) = 1, "1 st Entry", IF(COUNTIF($D$13:$D271,$D271) = 2, "2 nd Entry", IF(COUNTIF($D$13:$D271,$D271) = 3, "3 rd Entry", COUNTIF($D$13:$D271,$D271) &amp; " th Entry")))</f>
        <v>1 st Entry</v>
      </c>
    </row>
    <row r="272" spans="3:5" ht="15.75" customHeight="1">
      <c r="C272" s="11">
        <v>260</v>
      </c>
      <c r="D272" s="3" t="s">
        <v>215</v>
      </c>
      <c r="E272" s="11" t="str">
        <f>IF(COUNTIF($D$13:$D272, $D272) = 1, "1 st Entry", IF(COUNTIF($D$13:$D272,$D272) = 2, "2 nd Entry", IF(COUNTIF($D$13:$D272,$D272) = 3, "3 rd Entry", COUNTIF($D$13:$D272,$D272) &amp; " th Entry")))</f>
        <v>1 st Entry</v>
      </c>
    </row>
    <row r="273" spans="3:5" ht="15.75" customHeight="1">
      <c r="C273" s="11">
        <v>261</v>
      </c>
      <c r="D273" s="3" t="s">
        <v>216</v>
      </c>
      <c r="E273" s="11" t="str">
        <f>IF(COUNTIF($D$13:$D273, $D273) = 1, "1 st Entry", IF(COUNTIF($D$13:$D273,$D273) = 2, "2 nd Entry", IF(COUNTIF($D$13:$D273,$D273) = 3, "3 rd Entry", COUNTIF($D$13:$D273,$D273) &amp; " th Entry")))</f>
        <v>1 st Entry</v>
      </c>
    </row>
    <row r="274" spans="3:5" ht="15.75" customHeight="1">
      <c r="C274" s="11">
        <v>262</v>
      </c>
      <c r="D274" s="3" t="s">
        <v>217</v>
      </c>
      <c r="E274" s="11" t="str">
        <f>IF(COUNTIF($D$13:$D274, $D274) = 1, "1 st Entry", IF(COUNTIF($D$13:$D274,$D274) = 2, "2 nd Entry", IF(COUNTIF($D$13:$D274,$D274) = 3, "3 rd Entry", COUNTIF($D$13:$D274,$D274) &amp; " th Entry")))</f>
        <v>1 st Entry</v>
      </c>
    </row>
    <row r="275" spans="3:5" ht="15.75" customHeight="1">
      <c r="C275" s="11">
        <v>263</v>
      </c>
      <c r="D275" s="3" t="s">
        <v>218</v>
      </c>
      <c r="E275" s="11" t="str">
        <f>IF(COUNTIF($D$13:$D275, $D275) = 1, "1 st Entry", IF(COUNTIF($D$13:$D275,$D275) = 2, "2 nd Entry", IF(COUNTIF($D$13:$D275,$D275) = 3, "3 rd Entry", COUNTIF($D$13:$D275,$D275) &amp; " th Entry")))</f>
        <v>1 st Entry</v>
      </c>
    </row>
    <row r="276" spans="3:5" ht="15.75" customHeight="1">
      <c r="C276" s="11">
        <v>264</v>
      </c>
      <c r="D276" s="3" t="s">
        <v>219</v>
      </c>
      <c r="E276" s="11" t="str">
        <f>IF(COUNTIF($D$13:$D276, $D276) = 1, "1 st Entry", IF(COUNTIF($D$13:$D276,$D276) = 2, "2 nd Entry", IF(COUNTIF($D$13:$D276,$D276) = 3, "3 rd Entry", COUNTIF($D$13:$D276,$D276) &amp; " th Entry")))</f>
        <v>1 st Entry</v>
      </c>
    </row>
    <row r="277" spans="3:5" ht="15.75" customHeight="1">
      <c r="C277" s="11">
        <v>265</v>
      </c>
      <c r="D277" s="3" t="s">
        <v>220</v>
      </c>
      <c r="E277" s="11" t="str">
        <f>IF(COUNTIF($D$13:$D277, $D277) = 1, "1 st Entry", IF(COUNTIF($D$13:$D277,$D277) = 2, "2 nd Entry", IF(COUNTIF($D$13:$D277,$D277) = 3, "3 rd Entry", COUNTIF($D$13:$D277,$D277) &amp; " th Entry")))</f>
        <v>1 st Entry</v>
      </c>
    </row>
    <row r="278" spans="3:5" ht="15.75" customHeight="1">
      <c r="C278" s="11">
        <v>266</v>
      </c>
      <c r="D278" s="3" t="s">
        <v>221</v>
      </c>
      <c r="E278" s="11" t="str">
        <f>IF(COUNTIF($D$13:$D278, $D278) = 1, "1 st Entry", IF(COUNTIF($D$13:$D278,$D278) = 2, "2 nd Entry", IF(COUNTIF($D$13:$D278,$D278) = 3, "3 rd Entry", COUNTIF($D$13:$D278,$D278) &amp; " th Entry")))</f>
        <v>1 st Entry</v>
      </c>
    </row>
    <row r="279" spans="3:5" ht="15.75" customHeight="1">
      <c r="C279" s="11">
        <v>267</v>
      </c>
      <c r="D279" s="3" t="s">
        <v>222</v>
      </c>
      <c r="E279" s="11" t="str">
        <f>IF(COUNTIF($D$13:$D279, $D279) = 1, "1 st Entry", IF(COUNTIF($D$13:$D279,$D279) = 2, "2 nd Entry", IF(COUNTIF($D$13:$D279,$D279) = 3, "3 rd Entry", COUNTIF($D$13:$D279,$D279) &amp; " th Entry")))</f>
        <v>1 st Entry</v>
      </c>
    </row>
    <row r="280" spans="3:5" ht="15.75" customHeight="1">
      <c r="C280" s="11">
        <v>268</v>
      </c>
      <c r="D280" s="3" t="s">
        <v>223</v>
      </c>
      <c r="E280" s="11" t="str">
        <f>IF(COUNTIF($D$13:$D280, $D280) = 1, "1 st Entry", IF(COUNTIF($D$13:$D280,$D280) = 2, "2 nd Entry", IF(COUNTIF($D$13:$D280,$D280) = 3, "3 rd Entry", COUNTIF($D$13:$D280,$D280) &amp; " th Entry")))</f>
        <v>1 st Entry</v>
      </c>
    </row>
    <row r="281" spans="3:5" ht="15.75" customHeight="1">
      <c r="C281" s="11">
        <v>269</v>
      </c>
      <c r="D281" s="3" t="s">
        <v>224</v>
      </c>
      <c r="E281" s="11" t="str">
        <f>IF(COUNTIF($D$13:$D281, $D281) = 1, "1 st Entry", IF(COUNTIF($D$13:$D281,$D281) = 2, "2 nd Entry", IF(COUNTIF($D$13:$D281,$D281) = 3, "3 rd Entry", COUNTIF($D$13:$D281,$D281) &amp; " th Entry")))</f>
        <v>1 st Entry</v>
      </c>
    </row>
    <row r="282" spans="3:5" ht="15.75" customHeight="1">
      <c r="C282" s="11">
        <v>270</v>
      </c>
      <c r="D282" s="3" t="s">
        <v>225</v>
      </c>
      <c r="E282" s="11" t="str">
        <f>IF(COUNTIF($D$13:$D282, $D282) = 1, "1 st Entry", IF(COUNTIF($D$13:$D282,$D282) = 2, "2 nd Entry", IF(COUNTIF($D$13:$D282,$D282) = 3, "3 rd Entry", COUNTIF($D$13:$D282,$D282) &amp; " th Entry")))</f>
        <v>1 st Entry</v>
      </c>
    </row>
    <row r="283" spans="3:5" ht="15.75" customHeight="1">
      <c r="C283" s="11">
        <v>271</v>
      </c>
      <c r="D283" s="3" t="s">
        <v>226</v>
      </c>
      <c r="E283" s="11" t="str">
        <f>IF(COUNTIF($D$13:$D283, $D283) = 1, "1 st Entry", IF(COUNTIF($D$13:$D283,$D283) = 2, "2 nd Entry", IF(COUNTIF($D$13:$D283,$D283) = 3, "3 rd Entry", COUNTIF($D$13:$D283,$D283) &amp; " th Entry")))</f>
        <v>1 st Entry</v>
      </c>
    </row>
    <row r="284" spans="3:5" ht="15.75" customHeight="1">
      <c r="C284" s="11">
        <v>272</v>
      </c>
      <c r="D284" s="3" t="s">
        <v>227</v>
      </c>
      <c r="E284" s="11" t="str">
        <f>IF(COUNTIF($D$13:$D284, $D284) = 1, "1 st Entry", IF(COUNTIF($D$13:$D284,$D284) = 2, "2 nd Entry", IF(COUNTIF($D$13:$D284,$D284) = 3, "3 rd Entry", COUNTIF($D$13:$D284,$D284) &amp; " th Entry")))</f>
        <v>1 st Entry</v>
      </c>
    </row>
    <row r="285" spans="3:5" ht="15.75" customHeight="1">
      <c r="C285" s="11">
        <v>273</v>
      </c>
      <c r="D285" s="3" t="s">
        <v>228</v>
      </c>
      <c r="E285" s="11" t="str">
        <f>IF(COUNTIF($D$13:$D285, $D285) = 1, "1 st Entry", IF(COUNTIF($D$13:$D285,$D285) = 2, "2 nd Entry", IF(COUNTIF($D$13:$D285,$D285) = 3, "3 rd Entry", COUNTIF($D$13:$D285,$D285) &amp; " th Entry")))</f>
        <v>1 st Entry</v>
      </c>
    </row>
    <row r="286" spans="3:5" ht="15.75" customHeight="1">
      <c r="C286" s="11">
        <v>274</v>
      </c>
      <c r="D286" s="3" t="s">
        <v>229</v>
      </c>
      <c r="E286" s="11" t="str">
        <f>IF(COUNTIF($D$13:$D286, $D286) = 1, "1 st Entry", IF(COUNTIF($D$13:$D286,$D286) = 2, "2 nd Entry", IF(COUNTIF($D$13:$D286,$D286) = 3, "3 rd Entry", COUNTIF($D$13:$D286,$D286) &amp; " th Entry")))</f>
        <v>1 st Entry</v>
      </c>
    </row>
    <row r="287" spans="3:5" ht="15.75" customHeight="1">
      <c r="C287" s="11">
        <v>275</v>
      </c>
      <c r="D287" s="3" t="s">
        <v>230</v>
      </c>
      <c r="E287" s="11" t="str">
        <f>IF(COUNTIF($D$13:$D287, $D287) = 1, "1 st Entry", IF(COUNTIF($D$13:$D287,$D287) = 2, "2 nd Entry", IF(COUNTIF($D$13:$D287,$D287) = 3, "3 rd Entry", COUNTIF($D$13:$D287,$D287) &amp; " th Entry")))</f>
        <v>1 st Entry</v>
      </c>
    </row>
    <row r="288" spans="3:5" ht="15.75" customHeight="1">
      <c r="C288" s="11">
        <v>276</v>
      </c>
      <c r="D288" s="3" t="s">
        <v>231</v>
      </c>
      <c r="E288" s="11" t="str">
        <f>IF(COUNTIF($D$13:$D288, $D288) = 1, "1 st Entry", IF(COUNTIF($D$13:$D288,$D288) = 2, "2 nd Entry", IF(COUNTIF($D$13:$D288,$D288) = 3, "3 rd Entry", COUNTIF($D$13:$D288,$D288) &amp; " th Entry")))</f>
        <v>1 st Entry</v>
      </c>
    </row>
    <row r="289" spans="3:5" ht="15.75" customHeight="1">
      <c r="C289" s="11">
        <v>277</v>
      </c>
      <c r="D289" s="3" t="s">
        <v>232</v>
      </c>
      <c r="E289" s="11" t="str">
        <f>IF(COUNTIF($D$13:$D289, $D289) = 1, "1 st Entry", IF(COUNTIF($D$13:$D289,$D289) = 2, "2 nd Entry", IF(COUNTIF($D$13:$D289,$D289) = 3, "3 rd Entry", COUNTIF($D$13:$D289,$D289) &amp; " th Entry")))</f>
        <v>1 st Entry</v>
      </c>
    </row>
    <row r="290" spans="3:5" ht="15.75" customHeight="1">
      <c r="C290" s="11">
        <v>278</v>
      </c>
      <c r="D290" s="3" t="s">
        <v>233</v>
      </c>
      <c r="E290" s="11" t="str">
        <f>IF(COUNTIF($D$13:$D290, $D290) = 1, "1 st Entry", IF(COUNTIF($D$13:$D290,$D290) = 2, "2 nd Entry", IF(COUNTIF($D$13:$D290,$D290) = 3, "3 rd Entry", COUNTIF($D$13:$D290,$D290) &amp; " th Entry")))</f>
        <v>1 st Entry</v>
      </c>
    </row>
    <row r="291" spans="3:5" ht="15.75" customHeight="1">
      <c r="C291" s="11">
        <v>279</v>
      </c>
      <c r="D291" s="3" t="s">
        <v>234</v>
      </c>
      <c r="E291" s="11" t="str">
        <f>IF(COUNTIF($D$13:$D291, $D291) = 1, "1 st Entry", IF(COUNTIF($D$13:$D291,$D291) = 2, "2 nd Entry", IF(COUNTIF($D$13:$D291,$D291) = 3, "3 rd Entry", COUNTIF($D$13:$D291,$D291) &amp; " th Entry")))</f>
        <v>1 st Entry</v>
      </c>
    </row>
    <row r="292" spans="3:5" ht="15.75" customHeight="1">
      <c r="C292" s="11">
        <v>280</v>
      </c>
      <c r="D292" s="3" t="s">
        <v>235</v>
      </c>
      <c r="E292" s="11" t="str">
        <f>IF(COUNTIF($D$13:$D292, $D292) = 1, "1 st Entry", IF(COUNTIF($D$13:$D292,$D292) = 2, "2 nd Entry", IF(COUNTIF($D$13:$D292,$D292) = 3, "3 rd Entry", COUNTIF($D$13:$D292,$D292) &amp; " th Entry")))</f>
        <v>1 st Entry</v>
      </c>
    </row>
    <row r="293" spans="3:5" ht="15.75" customHeight="1">
      <c r="C293" s="11">
        <v>281</v>
      </c>
      <c r="D293" s="3" t="s">
        <v>236</v>
      </c>
      <c r="E293" s="11" t="str">
        <f>IF(COUNTIF($D$13:$D293, $D293) = 1, "1 st Entry", IF(COUNTIF($D$13:$D293,$D293) = 2, "2 nd Entry", IF(COUNTIF($D$13:$D293,$D293) = 3, "3 rd Entry", COUNTIF($D$13:$D293,$D293) &amp; " th Entry")))</f>
        <v>1 st Entry</v>
      </c>
    </row>
    <row r="294" spans="3:5" ht="15.75" customHeight="1">
      <c r="C294" s="11">
        <v>282</v>
      </c>
      <c r="D294" s="3" t="s">
        <v>237</v>
      </c>
      <c r="E294" s="11" t="str">
        <f>IF(COUNTIF($D$13:$D294, $D294) = 1, "1 st Entry", IF(COUNTIF($D$13:$D294,$D294) = 2, "2 nd Entry", IF(COUNTIF($D$13:$D294,$D294) = 3, "3 rd Entry", COUNTIF($D$13:$D294,$D294) &amp; " th Entry")))</f>
        <v>1 st Entry</v>
      </c>
    </row>
    <row r="295" spans="3:5" ht="15.75" customHeight="1">
      <c r="C295" s="11">
        <v>283</v>
      </c>
      <c r="D295" s="3" t="s">
        <v>238</v>
      </c>
      <c r="E295" s="11" t="str">
        <f>IF(COUNTIF($D$13:$D295, $D295) = 1, "1 st Entry", IF(COUNTIF($D$13:$D295,$D295) = 2, "2 nd Entry", IF(COUNTIF($D$13:$D295,$D295) = 3, "3 rd Entry", COUNTIF($D$13:$D295,$D295) &amp; " th Entry")))</f>
        <v>1 st Entry</v>
      </c>
    </row>
    <row r="296" spans="3:5" ht="15.75" customHeight="1">
      <c r="C296" s="11">
        <v>284</v>
      </c>
      <c r="D296" s="3" t="s">
        <v>239</v>
      </c>
      <c r="E296" s="11" t="str">
        <f>IF(COUNTIF($D$13:$D296, $D296) = 1, "1 st Entry", IF(COUNTIF($D$13:$D296,$D296) = 2, "2 nd Entry", IF(COUNTIF($D$13:$D296,$D296) = 3, "3 rd Entry", COUNTIF($D$13:$D296,$D296) &amp; " th Entry")))</f>
        <v>1 st Entry</v>
      </c>
    </row>
    <row r="297" spans="3:5" ht="15.75" customHeight="1">
      <c r="C297" s="11">
        <v>285</v>
      </c>
      <c r="D297" s="3" t="s">
        <v>240</v>
      </c>
      <c r="E297" s="11" t="str">
        <f>IF(COUNTIF($D$13:$D297, $D297) = 1, "1 st Entry", IF(COUNTIF($D$13:$D297,$D297) = 2, "2 nd Entry", IF(COUNTIF($D$13:$D297,$D297) = 3, "3 rd Entry", COUNTIF($D$13:$D297,$D297) &amp; " th Entry")))</f>
        <v>1 st Entry</v>
      </c>
    </row>
    <row r="298" spans="3:5" ht="15.75" customHeight="1">
      <c r="C298" s="11">
        <v>286</v>
      </c>
      <c r="D298" s="3" t="s">
        <v>241</v>
      </c>
      <c r="E298" s="11" t="str">
        <f>IF(COUNTIF($D$13:$D298, $D298) = 1, "1 st Entry", IF(COUNTIF($D$13:$D298,$D298) = 2, "2 nd Entry", IF(COUNTIF($D$13:$D298,$D298) = 3, "3 rd Entry", COUNTIF($D$13:$D298,$D298) &amp; " th Entry")))</f>
        <v>1 st Entry</v>
      </c>
    </row>
    <row r="299" spans="3:5" ht="15.75" customHeight="1">
      <c r="C299" s="11">
        <v>287</v>
      </c>
      <c r="D299" s="3" t="s">
        <v>242</v>
      </c>
      <c r="E299" s="11" t="str">
        <f>IF(COUNTIF($D$13:$D299, $D299) = 1, "1 st Entry", IF(COUNTIF($D$13:$D299,$D299) = 2, "2 nd Entry", IF(COUNTIF($D$13:$D299,$D299) = 3, "3 rd Entry", COUNTIF($D$13:$D299,$D299) &amp; " th Entry")))</f>
        <v>1 st Entry</v>
      </c>
    </row>
    <row r="300" spans="3:5" ht="15.75" customHeight="1">
      <c r="C300" s="11">
        <v>288</v>
      </c>
      <c r="D300" s="3" t="s">
        <v>243</v>
      </c>
      <c r="E300" s="11" t="str">
        <f>IF(COUNTIF($D$13:$D300, $D300) = 1, "1 st Entry", IF(COUNTIF($D$13:$D300,$D300) = 2, "2 nd Entry", IF(COUNTIF($D$13:$D300,$D300) = 3, "3 rd Entry", COUNTIF($D$13:$D300,$D300) &amp; " th Entry")))</f>
        <v>1 st Entry</v>
      </c>
    </row>
    <row r="301" spans="3:5" ht="15.75" customHeight="1">
      <c r="C301" s="11">
        <v>289</v>
      </c>
      <c r="D301" s="3" t="s">
        <v>244</v>
      </c>
      <c r="E301" s="11" t="str">
        <f>IF(COUNTIF($D$13:$D301, $D301) = 1, "1 st Entry", IF(COUNTIF($D$13:$D301,$D301) = 2, "2 nd Entry", IF(COUNTIF($D$13:$D301,$D301) = 3, "3 rd Entry", COUNTIF($D$13:$D301,$D301) &amp; " th Entry")))</f>
        <v>1 st Entry</v>
      </c>
    </row>
    <row r="302" spans="3:5" ht="15.75" customHeight="1">
      <c r="C302" s="11">
        <v>290</v>
      </c>
      <c r="D302" s="3" t="s">
        <v>245</v>
      </c>
      <c r="E302" s="11" t="str">
        <f>IF(COUNTIF($D$13:$D302, $D302) = 1, "1 st Entry", IF(COUNTIF($D$13:$D302,$D302) = 2, "2 nd Entry", IF(COUNTIF($D$13:$D302,$D302) = 3, "3 rd Entry", COUNTIF($D$13:$D302,$D302) &amp; " th Entry")))</f>
        <v>1 st Entry</v>
      </c>
    </row>
    <row r="303" spans="3:5" ht="15.75" customHeight="1">
      <c r="C303" s="11">
        <v>291</v>
      </c>
      <c r="D303" s="3" t="s">
        <v>246</v>
      </c>
      <c r="E303" s="11" t="str">
        <f>IF(COUNTIF($D$13:$D303, $D303) = 1, "1 st Entry", IF(COUNTIF($D$13:$D303,$D303) = 2, "2 nd Entry", IF(COUNTIF($D$13:$D303,$D303) = 3, "3 rd Entry", COUNTIF($D$13:$D303,$D303) &amp; " th Entry")))</f>
        <v>1 st Entry</v>
      </c>
    </row>
    <row r="304" spans="3:5" ht="15.75" customHeight="1">
      <c r="C304" s="11">
        <v>292</v>
      </c>
      <c r="D304" s="3" t="s">
        <v>247</v>
      </c>
      <c r="E304" s="11" t="str">
        <f>IF(COUNTIF($D$13:$D304, $D304) = 1, "1 st Entry", IF(COUNTIF($D$13:$D304,$D304) = 2, "2 nd Entry", IF(COUNTIF($D$13:$D304,$D304) = 3, "3 rd Entry", COUNTIF($D$13:$D304,$D304) &amp; " th Entry")))</f>
        <v>1 st Entry</v>
      </c>
    </row>
    <row r="305" spans="3:5" ht="15.75" customHeight="1">
      <c r="C305" s="11">
        <v>293</v>
      </c>
      <c r="D305" s="3" t="s">
        <v>248</v>
      </c>
      <c r="E305" s="11" t="str">
        <f>IF(COUNTIF($D$13:$D305, $D305) = 1, "1 st Entry", IF(COUNTIF($D$13:$D305,$D305) = 2, "2 nd Entry", IF(COUNTIF($D$13:$D305,$D305) = 3, "3 rd Entry", COUNTIF($D$13:$D305,$D305) &amp; " th Entry")))</f>
        <v>1 st Entry</v>
      </c>
    </row>
    <row r="306" spans="3:5" ht="15.75" customHeight="1">
      <c r="C306" s="11">
        <v>294</v>
      </c>
      <c r="D306" s="3" t="s">
        <v>249</v>
      </c>
      <c r="E306" s="11" t="str">
        <f>IF(COUNTIF($D$13:$D306, $D306) = 1, "1 st Entry", IF(COUNTIF($D$13:$D306,$D306) = 2, "2 nd Entry", IF(COUNTIF($D$13:$D306,$D306) = 3, "3 rd Entry", COUNTIF($D$13:$D306,$D306) &amp; " th Entry")))</f>
        <v>1 st Entry</v>
      </c>
    </row>
    <row r="307" spans="3:5" ht="15.75" customHeight="1">
      <c r="C307" s="11">
        <v>295</v>
      </c>
      <c r="D307" s="3" t="s">
        <v>250</v>
      </c>
      <c r="E307" s="11" t="str">
        <f>IF(COUNTIF($D$13:$D307, $D307) = 1, "1 st Entry", IF(COUNTIF($D$13:$D307,$D307) = 2, "2 nd Entry", IF(COUNTIF($D$13:$D307,$D307) = 3, "3 rd Entry", COUNTIF($D$13:$D307,$D307) &amp; " th Entry")))</f>
        <v>1 st Entry</v>
      </c>
    </row>
    <row r="308" spans="3:5" ht="15.75" customHeight="1">
      <c r="C308" s="11">
        <v>296</v>
      </c>
      <c r="D308" s="3" t="s">
        <v>251</v>
      </c>
      <c r="E308" s="11" t="str">
        <f>IF(COUNTIF($D$13:$D308, $D308) = 1, "1 st Entry", IF(COUNTIF($D$13:$D308,$D308) = 2, "2 nd Entry", IF(COUNTIF($D$13:$D308,$D308) = 3, "3 rd Entry", COUNTIF($D$13:$D308,$D308) &amp; " th Entry")))</f>
        <v>1 st Entry</v>
      </c>
    </row>
    <row r="309" spans="3:5" ht="15.75" customHeight="1">
      <c r="C309" s="11">
        <v>297</v>
      </c>
      <c r="D309" s="3" t="s">
        <v>252</v>
      </c>
      <c r="E309" s="11" t="str">
        <f>IF(COUNTIF($D$13:$D309, $D309) = 1, "1 st Entry", IF(COUNTIF($D$13:$D309,$D309) = 2, "2 nd Entry", IF(COUNTIF($D$13:$D309,$D309) = 3, "3 rd Entry", COUNTIF($D$13:$D309,$D309) &amp; " th Entry")))</f>
        <v>1 st Entry</v>
      </c>
    </row>
    <row r="310" spans="3:5" ht="15.75" customHeight="1">
      <c r="C310" s="11">
        <v>298</v>
      </c>
      <c r="D310" s="3" t="s">
        <v>253</v>
      </c>
      <c r="E310" s="11" t="str">
        <f>IF(COUNTIF($D$13:$D310, $D310) = 1, "1 st Entry", IF(COUNTIF($D$13:$D310,$D310) = 2, "2 nd Entry", IF(COUNTIF($D$13:$D310,$D310) = 3, "3 rd Entry", COUNTIF($D$13:$D310,$D310) &amp; " th Entry")))</f>
        <v>1 st Entry</v>
      </c>
    </row>
    <row r="311" spans="3:5" ht="15.75" customHeight="1">
      <c r="C311" s="11">
        <v>299</v>
      </c>
      <c r="D311" s="3" t="s">
        <v>222</v>
      </c>
      <c r="E311" s="11" t="str">
        <f>IF(COUNTIF($D$13:$D311, $D311) = 1, "1 st Entry", IF(COUNTIF($D$13:$D311,$D311) = 2, "2 nd Entry", IF(COUNTIF($D$13:$D311,$D311) = 3, "3 rd Entry", COUNTIF($D$13:$D311,$D311) &amp; " th Entry")))</f>
        <v>2 nd Entry</v>
      </c>
    </row>
    <row r="312" spans="3:5" ht="15.75" customHeight="1">
      <c r="C312" s="11">
        <v>300</v>
      </c>
      <c r="D312" s="3" t="s">
        <v>223</v>
      </c>
      <c r="E312" s="11" t="str">
        <f>IF(COUNTIF($D$13:$D312, $D312) = 1, "1 st Entry", IF(COUNTIF($D$13:$D312,$D312) = 2, "2 nd Entry", IF(COUNTIF($D$13:$D312,$D312) = 3, "3 rd Entry", COUNTIF($D$13:$D312,$D312) &amp; " th Entry")))</f>
        <v>2 nd Entry</v>
      </c>
    </row>
    <row r="313" spans="3:5" ht="15.75" customHeight="1">
      <c r="C313" s="11">
        <v>301</v>
      </c>
      <c r="D313" s="3" t="s">
        <v>224</v>
      </c>
      <c r="E313" s="11" t="str">
        <f>IF(COUNTIF($D$13:$D313, $D313) = 1, "1 st Entry", IF(COUNTIF($D$13:$D313,$D313) = 2, "2 nd Entry", IF(COUNTIF($D$13:$D313,$D313) = 3, "3 rd Entry", COUNTIF($D$13:$D313,$D313) &amp; " th Entry")))</f>
        <v>2 nd Entry</v>
      </c>
    </row>
    <row r="314" spans="3:5" ht="15.75" customHeight="1">
      <c r="C314" s="11">
        <v>302</v>
      </c>
      <c r="D314" s="3" t="s">
        <v>225</v>
      </c>
      <c r="E314" s="11" t="str">
        <f>IF(COUNTIF($D$13:$D314, $D314) = 1, "1 st Entry", IF(COUNTIF($D$13:$D314,$D314) = 2, "2 nd Entry", IF(COUNTIF($D$13:$D314,$D314) = 3, "3 rd Entry", COUNTIF($D$13:$D314,$D314) &amp; " th Entry")))</f>
        <v>2 nd Entry</v>
      </c>
    </row>
    <row r="315" spans="3:5" ht="15.75" customHeight="1">
      <c r="C315" s="11">
        <v>303</v>
      </c>
      <c r="D315" s="3" t="s">
        <v>226</v>
      </c>
      <c r="E315" s="11" t="str">
        <f>IF(COUNTIF($D$13:$D315, $D315) = 1, "1 st Entry", IF(COUNTIF($D$13:$D315,$D315) = 2, "2 nd Entry", IF(COUNTIF($D$13:$D315,$D315) = 3, "3 rd Entry", COUNTIF($D$13:$D315,$D315) &amp; " th Entry")))</f>
        <v>2 nd Entry</v>
      </c>
    </row>
    <row r="316" spans="3:5" ht="15.75" customHeight="1">
      <c r="C316" s="11">
        <v>304</v>
      </c>
      <c r="D316" s="3" t="s">
        <v>227</v>
      </c>
      <c r="E316" s="11" t="str">
        <f>IF(COUNTIF($D$13:$D316, $D316) = 1, "1 st Entry", IF(COUNTIF($D$13:$D316,$D316) = 2, "2 nd Entry", IF(COUNTIF($D$13:$D316,$D316) = 3, "3 rd Entry", COUNTIF($D$13:$D316,$D316) &amp; " th Entry")))</f>
        <v>2 nd Entry</v>
      </c>
    </row>
    <row r="317" spans="3:5" ht="15.75" customHeight="1">
      <c r="C317" s="11">
        <v>305</v>
      </c>
      <c r="D317" s="3" t="s">
        <v>228</v>
      </c>
      <c r="E317" s="11" t="str">
        <f>IF(COUNTIF($D$13:$D317, $D317) = 1, "1 st Entry", IF(COUNTIF($D$13:$D317,$D317) = 2, "2 nd Entry", IF(COUNTIF($D$13:$D317,$D317) = 3, "3 rd Entry", COUNTIF($D$13:$D317,$D317) &amp; " th Entry")))</f>
        <v>2 nd Entry</v>
      </c>
    </row>
    <row r="318" spans="3:5" ht="15.75" customHeight="1">
      <c r="C318" s="11">
        <v>306</v>
      </c>
      <c r="D318" s="3" t="s">
        <v>229</v>
      </c>
      <c r="E318" s="11" t="str">
        <f>IF(COUNTIF($D$13:$D318, $D318) = 1, "1 st Entry", IF(COUNTIF($D$13:$D318,$D318) = 2, "2 nd Entry", IF(COUNTIF($D$13:$D318,$D318) = 3, "3 rd Entry", COUNTIF($D$13:$D318,$D318) &amp; " th Entry")))</f>
        <v>2 nd Entry</v>
      </c>
    </row>
    <row r="319" spans="3:5" ht="15.75" customHeight="1">
      <c r="C319" s="11">
        <v>307</v>
      </c>
      <c r="D319" s="3" t="s">
        <v>230</v>
      </c>
      <c r="E319" s="11" t="str">
        <f>IF(COUNTIF($D$13:$D319, $D319) = 1, "1 st Entry", IF(COUNTIF($D$13:$D319,$D319) = 2, "2 nd Entry", IF(COUNTIF($D$13:$D319,$D319) = 3, "3 rd Entry", COUNTIF($D$13:$D319,$D319) &amp; " th Entry")))</f>
        <v>2 nd Entry</v>
      </c>
    </row>
    <row r="320" spans="3:5" ht="15.75" customHeight="1">
      <c r="C320" s="11">
        <v>308</v>
      </c>
      <c r="D320" s="3" t="s">
        <v>231</v>
      </c>
      <c r="E320" s="11" t="str">
        <f>IF(COUNTIF($D$13:$D320, $D320) = 1, "1 st Entry", IF(COUNTIF($D$13:$D320,$D320) = 2, "2 nd Entry", IF(COUNTIF($D$13:$D320,$D320) = 3, "3 rd Entry", COUNTIF($D$13:$D320,$D320) &amp; " th Entry")))</f>
        <v>2 nd Entry</v>
      </c>
    </row>
    <row r="321" spans="3:5" ht="15.75" customHeight="1">
      <c r="C321" s="11">
        <v>309</v>
      </c>
      <c r="D321" s="3" t="s">
        <v>232</v>
      </c>
      <c r="E321" s="11" t="str">
        <f>IF(COUNTIF($D$13:$D321, $D321) = 1, "1 st Entry", IF(COUNTIF($D$13:$D321,$D321) = 2, "2 nd Entry", IF(COUNTIF($D$13:$D321,$D321) = 3, "3 rd Entry", COUNTIF($D$13:$D321,$D321) &amp; " th Entry")))</f>
        <v>2 nd Entry</v>
      </c>
    </row>
    <row r="322" spans="3:5" ht="15.75" customHeight="1">
      <c r="C322" s="11">
        <v>310</v>
      </c>
      <c r="D322" s="3" t="s">
        <v>233</v>
      </c>
      <c r="E322" s="11" t="str">
        <f>IF(COUNTIF($D$13:$D322, $D322) = 1, "1 st Entry", IF(COUNTIF($D$13:$D322,$D322) = 2, "2 nd Entry", IF(COUNTIF($D$13:$D322,$D322) = 3, "3 rd Entry", COUNTIF($D$13:$D322,$D322) &amp; " th Entry")))</f>
        <v>2 nd Entry</v>
      </c>
    </row>
    <row r="323" spans="3:5" ht="15.75" customHeight="1">
      <c r="C323" s="11">
        <v>311</v>
      </c>
      <c r="D323" s="3" t="s">
        <v>234</v>
      </c>
      <c r="E323" s="11" t="str">
        <f>IF(COUNTIF($D$13:$D323, $D323) = 1, "1 st Entry", IF(COUNTIF($D$13:$D323,$D323) = 2, "2 nd Entry", IF(COUNTIF($D$13:$D323,$D323) = 3, "3 rd Entry", COUNTIF($D$13:$D323,$D323) &amp; " th Entry")))</f>
        <v>2 nd Entry</v>
      </c>
    </row>
    <row r="324" spans="3:5" ht="15.75" customHeight="1">
      <c r="C324" s="11">
        <v>312</v>
      </c>
      <c r="D324" s="3" t="s">
        <v>235</v>
      </c>
      <c r="E324" s="11" t="str">
        <f>IF(COUNTIF($D$13:$D324, $D324) = 1, "1 st Entry", IF(COUNTIF($D$13:$D324,$D324) = 2, "2 nd Entry", IF(COUNTIF($D$13:$D324,$D324) = 3, "3 rd Entry", COUNTIF($D$13:$D324,$D324) &amp; " th Entry")))</f>
        <v>2 nd Entry</v>
      </c>
    </row>
    <row r="325" spans="3:5" ht="15.75" customHeight="1">
      <c r="C325" s="11">
        <v>313</v>
      </c>
      <c r="D325" s="3" t="s">
        <v>236</v>
      </c>
      <c r="E325" s="11" t="str">
        <f>IF(COUNTIF($D$13:$D325, $D325) = 1, "1 st Entry", IF(COUNTIF($D$13:$D325,$D325) = 2, "2 nd Entry", IF(COUNTIF($D$13:$D325,$D325) = 3, "3 rd Entry", COUNTIF($D$13:$D325,$D325) &amp; " th Entry")))</f>
        <v>2 nd Entry</v>
      </c>
    </row>
    <row r="326" spans="3:5" ht="15.75" customHeight="1">
      <c r="C326" s="11">
        <v>314</v>
      </c>
      <c r="D326" s="3" t="s">
        <v>237</v>
      </c>
      <c r="E326" s="11" t="str">
        <f>IF(COUNTIF($D$13:$D326, $D326) = 1, "1 st Entry", IF(COUNTIF($D$13:$D326,$D326) = 2, "2 nd Entry", IF(COUNTIF($D$13:$D326,$D326) = 3, "3 rd Entry", COUNTIF($D$13:$D326,$D326) &amp; " th Entry")))</f>
        <v>2 nd Entry</v>
      </c>
    </row>
    <row r="327" spans="3:5" ht="15.75" customHeight="1">
      <c r="C327" s="11">
        <v>315</v>
      </c>
      <c r="D327" s="3" t="s">
        <v>238</v>
      </c>
      <c r="E327" s="11" t="str">
        <f>IF(COUNTIF($D$13:$D327, $D327) = 1, "1 st Entry", IF(COUNTIF($D$13:$D327,$D327) = 2, "2 nd Entry", IF(COUNTIF($D$13:$D327,$D327) = 3, "3 rd Entry", COUNTIF($D$13:$D327,$D327) &amp; " th Entry")))</f>
        <v>2 nd Entry</v>
      </c>
    </row>
    <row r="328" spans="3:5" ht="15.75" customHeight="1">
      <c r="C328" s="11">
        <v>316</v>
      </c>
      <c r="D328" s="3" t="s">
        <v>239</v>
      </c>
      <c r="E328" s="11" t="str">
        <f>IF(COUNTIF($D$13:$D328, $D328) = 1, "1 st Entry", IF(COUNTIF($D$13:$D328,$D328) = 2, "2 nd Entry", IF(COUNTIF($D$13:$D328,$D328) = 3, "3 rd Entry", COUNTIF($D$13:$D328,$D328) &amp; " th Entry")))</f>
        <v>2 nd Entry</v>
      </c>
    </row>
    <row r="329" spans="3:5" ht="15.75" customHeight="1">
      <c r="C329" s="11">
        <v>317</v>
      </c>
      <c r="D329" s="3" t="s">
        <v>240</v>
      </c>
      <c r="E329" s="11" t="str">
        <f>IF(COUNTIF($D$13:$D329, $D329) = 1, "1 st Entry", IF(COUNTIF($D$13:$D329,$D329) = 2, "2 nd Entry", IF(COUNTIF($D$13:$D329,$D329) = 3, "3 rd Entry", COUNTIF($D$13:$D329,$D329) &amp; " th Entry")))</f>
        <v>2 nd Entry</v>
      </c>
    </row>
    <row r="330" spans="3:5" ht="15.75" customHeight="1">
      <c r="C330" s="11">
        <v>318</v>
      </c>
      <c r="D330" s="3" t="s">
        <v>241</v>
      </c>
      <c r="E330" s="11" t="str">
        <f>IF(COUNTIF($D$13:$D330, $D330) = 1, "1 st Entry", IF(COUNTIF($D$13:$D330,$D330) = 2, "2 nd Entry", IF(COUNTIF($D$13:$D330,$D330) = 3, "3 rd Entry", COUNTIF($D$13:$D330,$D330) &amp; " th Entry")))</f>
        <v>2 nd Entry</v>
      </c>
    </row>
    <row r="331" spans="3:5" ht="15.75" customHeight="1">
      <c r="C331" s="11">
        <v>319</v>
      </c>
      <c r="D331" s="3" t="s">
        <v>242</v>
      </c>
      <c r="E331" s="11" t="str">
        <f>IF(COUNTIF($D$13:$D331, $D331) = 1, "1 st Entry", IF(COUNTIF($D$13:$D331,$D331) = 2, "2 nd Entry", IF(COUNTIF($D$13:$D331,$D331) = 3, "3 rd Entry", COUNTIF($D$13:$D331,$D331) &amp; " th Entry")))</f>
        <v>2 nd Entry</v>
      </c>
    </row>
    <row r="332" spans="3:5" ht="15.75" customHeight="1">
      <c r="C332" s="11">
        <v>320</v>
      </c>
      <c r="D332" s="3" t="s">
        <v>243</v>
      </c>
      <c r="E332" s="11" t="str">
        <f>IF(COUNTIF($D$13:$D332, $D332) = 1, "1 st Entry", IF(COUNTIF($D$13:$D332,$D332) = 2, "2 nd Entry", IF(COUNTIF($D$13:$D332,$D332) = 3, "3 rd Entry", COUNTIF($D$13:$D332,$D332) &amp; " th Entry")))</f>
        <v>2 nd Entry</v>
      </c>
    </row>
    <row r="333" spans="3:5" ht="15.75" customHeight="1">
      <c r="C333" s="11">
        <v>321</v>
      </c>
      <c r="D333" s="3" t="s">
        <v>244</v>
      </c>
      <c r="E333" s="11" t="str">
        <f>IF(COUNTIF($D$13:$D333, $D333) = 1, "1 st Entry", IF(COUNTIF($D$13:$D333,$D333) = 2, "2 nd Entry", IF(COUNTIF($D$13:$D333,$D333) = 3, "3 rd Entry", COUNTIF($D$13:$D333,$D333) &amp; " th Entry")))</f>
        <v>2 nd Entry</v>
      </c>
    </row>
    <row r="334" spans="3:5" ht="15.75" customHeight="1">
      <c r="C334" s="11">
        <v>322</v>
      </c>
      <c r="D334" s="3" t="s">
        <v>245</v>
      </c>
      <c r="E334" s="11" t="str">
        <f>IF(COUNTIF($D$13:$D334, $D334) = 1, "1 st Entry", IF(COUNTIF($D$13:$D334,$D334) = 2, "2 nd Entry", IF(COUNTIF($D$13:$D334,$D334) = 3, "3 rd Entry", COUNTIF($D$13:$D334,$D334) &amp; " th Entry")))</f>
        <v>2 nd Entry</v>
      </c>
    </row>
    <row r="335" spans="3:5" ht="15.75" customHeight="1">
      <c r="C335" s="11">
        <v>323</v>
      </c>
      <c r="D335" s="3" t="s">
        <v>246</v>
      </c>
      <c r="E335" s="11" t="str">
        <f>IF(COUNTIF($D$13:$D335, $D335) = 1, "1 st Entry", IF(COUNTIF($D$13:$D335,$D335) = 2, "2 nd Entry", IF(COUNTIF($D$13:$D335,$D335) = 3, "3 rd Entry", COUNTIF($D$13:$D335,$D335) &amp; " th Entry")))</f>
        <v>2 nd Entry</v>
      </c>
    </row>
    <row r="336" spans="3:5" ht="15.75" customHeight="1">
      <c r="C336" s="11">
        <v>324</v>
      </c>
      <c r="D336" s="3" t="s">
        <v>247</v>
      </c>
      <c r="E336" s="11" t="str">
        <f>IF(COUNTIF($D$13:$D336, $D336) = 1, "1 st Entry", IF(COUNTIF($D$13:$D336,$D336) = 2, "2 nd Entry", IF(COUNTIF($D$13:$D336,$D336) = 3, "3 rd Entry", COUNTIF($D$13:$D336,$D336) &amp; " th Entry")))</f>
        <v>2 nd Entry</v>
      </c>
    </row>
    <row r="337" spans="3:5" ht="15.75" customHeight="1">
      <c r="C337" s="11">
        <v>325</v>
      </c>
      <c r="D337" s="3" t="s">
        <v>248</v>
      </c>
      <c r="E337" s="11" t="str">
        <f>IF(COUNTIF($D$13:$D337, $D337) = 1, "1 st Entry", IF(COUNTIF($D$13:$D337,$D337) = 2, "2 nd Entry", IF(COUNTIF($D$13:$D337,$D337) = 3, "3 rd Entry", COUNTIF($D$13:$D337,$D337) &amp; " th Entry")))</f>
        <v>2 nd Entry</v>
      </c>
    </row>
    <row r="338" spans="3:5" ht="15.75" customHeight="1">
      <c r="C338" s="11">
        <v>326</v>
      </c>
      <c r="D338" s="3" t="s">
        <v>249</v>
      </c>
      <c r="E338" s="11" t="str">
        <f>IF(COUNTIF($D$13:$D338, $D338) = 1, "1 st Entry", IF(COUNTIF($D$13:$D338,$D338) = 2, "2 nd Entry", IF(COUNTIF($D$13:$D338,$D338) = 3, "3 rd Entry", COUNTIF($D$13:$D338,$D338) &amp; " th Entry")))</f>
        <v>2 nd Entry</v>
      </c>
    </row>
    <row r="339" spans="3:5" ht="15.75" customHeight="1">
      <c r="C339" s="11">
        <v>327</v>
      </c>
      <c r="D339" s="3" t="s">
        <v>250</v>
      </c>
      <c r="E339" s="11" t="str">
        <f>IF(COUNTIF($D$13:$D339, $D339) = 1, "1 st Entry", IF(COUNTIF($D$13:$D339,$D339) = 2, "2 nd Entry", IF(COUNTIF($D$13:$D339,$D339) = 3, "3 rd Entry", COUNTIF($D$13:$D339,$D339) &amp; " th Entry")))</f>
        <v>2 nd Entry</v>
      </c>
    </row>
    <row r="340" spans="3:5" ht="15.75" customHeight="1">
      <c r="C340" s="11">
        <v>328</v>
      </c>
      <c r="D340" s="3" t="s">
        <v>251</v>
      </c>
      <c r="E340" s="11" t="str">
        <f>IF(COUNTIF($D$13:$D340, $D340) = 1, "1 st Entry", IF(COUNTIF($D$13:$D340,$D340) = 2, "2 nd Entry", IF(COUNTIF($D$13:$D340,$D340) = 3, "3 rd Entry", COUNTIF($D$13:$D340,$D340) &amp; " th Entry")))</f>
        <v>2 nd Entry</v>
      </c>
    </row>
    <row r="341" spans="3:5" ht="15.75" customHeight="1">
      <c r="C341" s="11">
        <v>329</v>
      </c>
      <c r="D341" s="3" t="s">
        <v>252</v>
      </c>
      <c r="E341" s="11" t="str">
        <f>IF(COUNTIF($D$13:$D341, $D341) = 1, "1 st Entry", IF(COUNTIF($D$13:$D341,$D341) = 2, "2 nd Entry", IF(COUNTIF($D$13:$D341,$D341) = 3, "3 rd Entry", COUNTIF($D$13:$D341,$D341) &amp; " th Entry")))</f>
        <v>2 nd Entry</v>
      </c>
    </row>
    <row r="342" spans="3:5" ht="15.75" customHeight="1">
      <c r="C342" s="11">
        <v>330</v>
      </c>
      <c r="D342" s="3" t="s">
        <v>253</v>
      </c>
      <c r="E342" s="11" t="str">
        <f>IF(COUNTIF($D$13:$D342, $D342) = 1, "1 st Entry", IF(COUNTIF($D$13:$D342,$D342) = 2, "2 nd Entry", IF(COUNTIF($D$13:$D342,$D342) = 3, "3 rd Entry", COUNTIF($D$13:$D342,$D342) &amp; " th Entry")))</f>
        <v>2 nd Entry</v>
      </c>
    </row>
    <row r="343" spans="3:5" ht="15.75" customHeight="1"/>
    <row r="344" spans="3:5" ht="15.75" customHeight="1"/>
    <row r="345" spans="3:5" ht="15.75" customHeight="1"/>
    <row r="346" spans="3:5" ht="15.75" customHeight="1"/>
    <row r="347" spans="3:5" ht="15.75" customHeight="1"/>
    <row r="348" spans="3:5" ht="15.75" customHeight="1"/>
    <row r="349" spans="3:5" ht="15.75" customHeight="1"/>
    <row r="350" spans="3:5" ht="15.75" customHeight="1"/>
    <row r="351" spans="3:5" ht="15.75" customHeight="1"/>
    <row r="352" spans="3:5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C12:E342" xr:uid="{00000000-0001-0000-0100-000000000000}"/>
  <mergeCells count="2">
    <mergeCell ref="G11:I11"/>
    <mergeCell ref="H26:J26"/>
  </mergeCells>
  <dataValidations disablePrompts="1" count="1">
    <dataValidation type="list" allowBlank="1" showErrorMessage="1" sqref="H28:J28" xr:uid="{00000000-0002-0000-0100-000000000000}">
      <formula1>"1,0"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1000"/>
  <sheetViews>
    <sheetView showGridLines="0" workbookViewId="0">
      <selection activeCell="H8" sqref="H8"/>
    </sheetView>
  </sheetViews>
  <sheetFormatPr defaultColWidth="14.44140625" defaultRowHeight="15" customHeight="1"/>
  <cols>
    <col min="1" max="1" width="1.6640625" customWidth="1"/>
    <col min="2" max="2" width="5.6640625" customWidth="1"/>
    <col min="3" max="3" width="16.44140625" customWidth="1"/>
    <col min="4" max="4" width="12.33203125" customWidth="1"/>
    <col min="5" max="5" width="15.109375" customWidth="1"/>
    <col min="6" max="12" width="8.6640625" customWidth="1"/>
    <col min="13" max="13" width="12" customWidth="1"/>
    <col min="14" max="19" width="8.6640625" customWidth="1"/>
  </cols>
  <sheetData>
    <row r="2" spans="2:19" ht="14.4">
      <c r="B2" s="6"/>
      <c r="C2" s="6" t="s">
        <v>8</v>
      </c>
      <c r="M2" s="12"/>
      <c r="N2" s="43" t="s">
        <v>254</v>
      </c>
      <c r="O2" s="38"/>
      <c r="P2" s="43" t="s">
        <v>255</v>
      </c>
      <c r="Q2" s="38"/>
      <c r="R2" s="43" t="s">
        <v>256</v>
      </c>
      <c r="S2" s="38"/>
    </row>
    <row r="3" spans="2:19" ht="14.4">
      <c r="B3" s="6"/>
      <c r="C3" s="6"/>
      <c r="M3" s="13" t="s">
        <v>257</v>
      </c>
      <c r="N3" s="14" t="s">
        <v>258</v>
      </c>
      <c r="O3" s="14" t="s">
        <v>259</v>
      </c>
      <c r="P3" s="14" t="s">
        <v>258</v>
      </c>
      <c r="Q3" s="14" t="s">
        <v>259</v>
      </c>
      <c r="R3" s="14" t="s">
        <v>258</v>
      </c>
      <c r="S3" s="14" t="s">
        <v>259</v>
      </c>
    </row>
    <row r="4" spans="2:19" ht="14.4">
      <c r="B4" s="7" t="s">
        <v>260</v>
      </c>
      <c r="M4" s="15" t="s">
        <v>261</v>
      </c>
      <c r="N4" s="15">
        <v>601</v>
      </c>
      <c r="O4" s="15">
        <v>643</v>
      </c>
      <c r="P4" s="15">
        <v>704</v>
      </c>
      <c r="Q4" s="15">
        <v>739</v>
      </c>
      <c r="R4" s="15">
        <v>761</v>
      </c>
      <c r="S4" s="15">
        <v>837</v>
      </c>
    </row>
    <row r="5" spans="2:19" ht="14.4">
      <c r="B5" s="4" t="s">
        <v>10</v>
      </c>
      <c r="C5" s="4" t="s">
        <v>262</v>
      </c>
      <c r="M5" s="15" t="s">
        <v>263</v>
      </c>
      <c r="N5" s="15">
        <v>913</v>
      </c>
      <c r="O5" s="15">
        <v>794</v>
      </c>
      <c r="P5" s="15">
        <v>435</v>
      </c>
      <c r="Q5" s="15">
        <v>539</v>
      </c>
      <c r="R5" s="15">
        <v>810</v>
      </c>
      <c r="S5" s="15">
        <v>988</v>
      </c>
    </row>
    <row r="6" spans="2:19" ht="14.4">
      <c r="B6" s="4" t="s">
        <v>264</v>
      </c>
      <c r="C6" s="4" t="s">
        <v>265</v>
      </c>
      <c r="M6" s="15" t="s">
        <v>266</v>
      </c>
      <c r="N6" s="15">
        <v>750</v>
      </c>
      <c r="O6" s="15">
        <v>522</v>
      </c>
      <c r="P6" s="15">
        <v>404</v>
      </c>
      <c r="Q6" s="15">
        <v>299</v>
      </c>
      <c r="R6" s="15">
        <v>321</v>
      </c>
      <c r="S6" s="15">
        <v>379</v>
      </c>
    </row>
    <row r="7" spans="2:19" ht="14.4">
      <c r="B7" s="4" t="s">
        <v>267</v>
      </c>
      <c r="C7" s="4" t="s">
        <v>268</v>
      </c>
      <c r="M7" s="15" t="s">
        <v>269</v>
      </c>
      <c r="N7" s="15">
        <v>471</v>
      </c>
      <c r="O7" s="15">
        <v>386</v>
      </c>
      <c r="P7" s="15">
        <v>588</v>
      </c>
      <c r="Q7" s="15">
        <v>459</v>
      </c>
      <c r="R7" s="15">
        <v>797</v>
      </c>
      <c r="S7" s="15">
        <v>733</v>
      </c>
    </row>
    <row r="8" spans="2:19" ht="14.4">
      <c r="D8" s="4" t="s">
        <v>270</v>
      </c>
      <c r="M8" s="15" t="s">
        <v>271</v>
      </c>
      <c r="N8" s="15">
        <v>745</v>
      </c>
      <c r="O8" s="15">
        <v>857</v>
      </c>
      <c r="P8" s="15">
        <v>440</v>
      </c>
      <c r="Q8" s="15">
        <v>326</v>
      </c>
      <c r="R8" s="15">
        <v>569</v>
      </c>
      <c r="S8" s="15">
        <v>597</v>
      </c>
    </row>
    <row r="9" spans="2:19" ht="14.4">
      <c r="D9" s="4" t="s">
        <v>272</v>
      </c>
      <c r="M9" s="15" t="s">
        <v>273</v>
      </c>
      <c r="N9" s="15">
        <v>259</v>
      </c>
      <c r="O9" s="15">
        <v>246</v>
      </c>
      <c r="P9" s="15">
        <v>259</v>
      </c>
      <c r="Q9" s="15">
        <v>308</v>
      </c>
      <c r="R9" s="15">
        <v>372</v>
      </c>
      <c r="S9" s="15">
        <v>372</v>
      </c>
    </row>
    <row r="10" spans="2:19" ht="14.4">
      <c r="D10" s="4" t="s">
        <v>274</v>
      </c>
      <c r="M10" s="15" t="s">
        <v>275</v>
      </c>
      <c r="N10" s="15">
        <v>555</v>
      </c>
      <c r="O10" s="15">
        <v>672</v>
      </c>
      <c r="P10" s="15">
        <v>714</v>
      </c>
      <c r="Q10" s="15">
        <v>621</v>
      </c>
      <c r="R10" s="15">
        <v>321</v>
      </c>
      <c r="S10" s="15">
        <v>308</v>
      </c>
    </row>
    <row r="11" spans="2:19" ht="14.4">
      <c r="B11" s="4" t="s">
        <v>276</v>
      </c>
      <c r="C11" s="4" t="s">
        <v>277</v>
      </c>
      <c r="M11" s="15" t="s">
        <v>278</v>
      </c>
      <c r="N11" s="15">
        <v>414</v>
      </c>
      <c r="O11" s="15">
        <v>319</v>
      </c>
      <c r="P11" s="15">
        <v>679</v>
      </c>
      <c r="Q11" s="15">
        <v>509</v>
      </c>
      <c r="R11" s="15">
        <v>315</v>
      </c>
      <c r="S11" s="15">
        <v>293</v>
      </c>
    </row>
    <row r="12" spans="2:19" ht="14.4">
      <c r="M12" s="15" t="s">
        <v>279</v>
      </c>
      <c r="N12" s="15">
        <v>642</v>
      </c>
      <c r="O12" s="15">
        <v>706</v>
      </c>
      <c r="P12" s="15">
        <v>716</v>
      </c>
      <c r="Q12" s="15">
        <v>845</v>
      </c>
      <c r="R12" s="15">
        <v>588</v>
      </c>
      <c r="S12" s="15">
        <v>441</v>
      </c>
    </row>
    <row r="13" spans="2:19" ht="14.4">
      <c r="C13" s="16" t="s">
        <v>257</v>
      </c>
      <c r="D13" s="16" t="s">
        <v>258</v>
      </c>
      <c r="E13" s="16" t="s">
        <v>259</v>
      </c>
      <c r="F13" s="16" t="s">
        <v>280</v>
      </c>
      <c r="G13" s="16" t="s">
        <v>281</v>
      </c>
      <c r="M13" s="15" t="s">
        <v>282</v>
      </c>
      <c r="N13" s="15">
        <v>603</v>
      </c>
      <c r="O13" s="15">
        <v>603</v>
      </c>
      <c r="P13" s="15">
        <v>748</v>
      </c>
      <c r="Q13" s="15">
        <v>554</v>
      </c>
      <c r="R13" s="15">
        <v>499</v>
      </c>
      <c r="S13" s="15">
        <v>584</v>
      </c>
    </row>
    <row r="14" spans="2:19" ht="14.4">
      <c r="C14" s="3" t="s">
        <v>273</v>
      </c>
      <c r="D14" s="3">
        <f>VLOOKUP($C14,$M$4:$S$13,MATCH("MAY",$M$2:$S$2,0),0)</f>
        <v>259</v>
      </c>
      <c r="E14" s="3">
        <f>VLOOKUP($C14,$M$3:$S$13,MATCH("MAY",$M$2:$S$2,0)+1,0)</f>
        <v>308</v>
      </c>
      <c r="F14" s="17">
        <f>(D14/E14)</f>
        <v>0.84090909090909094</v>
      </c>
      <c r="G14" s="3" t="str">
        <f>IF($F14&gt;=100%,"Good",IF(AND(F14&gt;=80%,F14&lt;100%),"Average","poor"))</f>
        <v>Average</v>
      </c>
    </row>
    <row r="15" spans="2:19" ht="14.4">
      <c r="C15" s="3" t="s">
        <v>261</v>
      </c>
      <c r="D15" s="3">
        <f t="shared" ref="D15:D17" si="0">VLOOKUP($C15,$M$4:$S$13,MATCH("MAY",$M$2:$S$2,0),0)</f>
        <v>704</v>
      </c>
      <c r="E15" s="3">
        <f t="shared" ref="E15:E17" si="1">VLOOKUP($C15,$M$3:$S$13,MATCH("MAY",$M$2:$S$2,0)+1,0)</f>
        <v>739</v>
      </c>
      <c r="F15" s="17">
        <f t="shared" ref="F15:F18" si="2">(D15/E15)</f>
        <v>0.95263870094722602</v>
      </c>
      <c r="G15" s="3" t="str">
        <f t="shared" ref="G15:G18" si="3">IF($F15&gt;=100%,"Good",IF(AND(F15&gt;=80%,F15&lt;100%),"Average","poor"))</f>
        <v>Average</v>
      </c>
    </row>
    <row r="16" spans="2:19" ht="14.4">
      <c r="C16" s="3" t="s">
        <v>266</v>
      </c>
      <c r="D16" s="3">
        <f t="shared" si="0"/>
        <v>404</v>
      </c>
      <c r="E16" s="3">
        <f t="shared" si="1"/>
        <v>299</v>
      </c>
      <c r="F16" s="17">
        <f t="shared" si="2"/>
        <v>1.3511705685618729</v>
      </c>
      <c r="G16" s="3" t="str">
        <f t="shared" si="3"/>
        <v>Good</v>
      </c>
    </row>
    <row r="17" spans="2:13" ht="14.4">
      <c r="C17" s="3" t="s">
        <v>282</v>
      </c>
      <c r="D17" s="3">
        <f t="shared" si="0"/>
        <v>748</v>
      </c>
      <c r="E17" s="3">
        <f t="shared" si="1"/>
        <v>554</v>
      </c>
      <c r="F17" s="17">
        <f t="shared" si="2"/>
        <v>1.3501805054151625</v>
      </c>
      <c r="G17" s="3" t="str">
        <f t="shared" si="3"/>
        <v>Good</v>
      </c>
    </row>
    <row r="18" spans="2:13" ht="14.4">
      <c r="C18" s="3" t="s">
        <v>283</v>
      </c>
      <c r="D18" s="3">
        <f>SUM(D14:D17)</f>
        <v>2115</v>
      </c>
      <c r="E18" s="3">
        <f>SUM(E14:E17)</f>
        <v>1900</v>
      </c>
      <c r="F18" s="17">
        <f t="shared" si="2"/>
        <v>1.1131578947368421</v>
      </c>
      <c r="G18" s="3" t="str">
        <f t="shared" si="3"/>
        <v>Good</v>
      </c>
    </row>
    <row r="20" spans="2:13" ht="14.4">
      <c r="B20" s="4" t="s">
        <v>284</v>
      </c>
      <c r="C20" s="4" t="s">
        <v>285</v>
      </c>
    </row>
    <row r="21" spans="2:13" ht="15.75" customHeight="1"/>
    <row r="22" spans="2:13" ht="15.75" customHeight="1"/>
    <row r="23" spans="2:13" ht="15.75" customHeight="1">
      <c r="M23">
        <f>MATCH("MAY",M2:S2,0)</f>
        <v>4</v>
      </c>
    </row>
    <row r="24" spans="2:13" ht="15.75" customHeight="1"/>
    <row r="25" spans="2:13" ht="15.75" customHeight="1">
      <c r="C25" s="36" t="s">
        <v>4</v>
      </c>
      <c r="D25" s="37"/>
      <c r="E25" s="38"/>
    </row>
    <row r="26" spans="2:13" ht="15.75" customHeight="1">
      <c r="C26" s="5" t="s">
        <v>5</v>
      </c>
      <c r="D26" s="5" t="s">
        <v>6</v>
      </c>
      <c r="E26" s="5" t="s">
        <v>7</v>
      </c>
    </row>
    <row r="27" spans="2:13" ht="15.75" customHeight="1">
      <c r="C27" s="3"/>
      <c r="D27" s="3"/>
      <c r="E27" s="3"/>
    </row>
    <row r="28" spans="2:13" ht="15.75" customHeight="1"/>
    <row r="29" spans="2:13" ht="15.75" customHeight="1"/>
    <row r="30" spans="2:13" ht="15.75" customHeight="1"/>
    <row r="31" spans="2:13" ht="15.75" customHeight="1"/>
    <row r="32" spans="2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N2:O2"/>
    <mergeCell ref="P2:Q2"/>
    <mergeCell ref="R2:S2"/>
    <mergeCell ref="C25:E25"/>
  </mergeCells>
  <dataValidations disablePrompts="1" count="1">
    <dataValidation type="list" allowBlank="1" showErrorMessage="1" sqref="C27:E27" xr:uid="{00000000-0002-0000-0200-000000000000}">
      <formula1>"1,0"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1000"/>
  <sheetViews>
    <sheetView showGridLines="0" workbookViewId="0">
      <selection activeCell="I11" sqref="I11"/>
    </sheetView>
  </sheetViews>
  <sheetFormatPr defaultColWidth="14.44140625" defaultRowHeight="15" customHeight="1"/>
  <cols>
    <col min="1" max="1" width="1.6640625" customWidth="1"/>
    <col min="2" max="2" width="5.6640625" customWidth="1"/>
    <col min="3" max="3" width="13.44140625" customWidth="1"/>
    <col min="4" max="4" width="13.33203125" customWidth="1"/>
    <col min="5" max="5" width="15" customWidth="1"/>
    <col min="6" max="13" width="8.6640625" customWidth="1"/>
    <col min="14" max="14" width="5.5546875" customWidth="1"/>
    <col min="15" max="15" width="26.109375" customWidth="1"/>
    <col min="16" max="16" width="12" customWidth="1"/>
    <col min="17" max="17" width="8.44140625" bestFit="1" customWidth="1"/>
    <col min="18" max="19" width="6" customWidth="1"/>
  </cols>
  <sheetData>
    <row r="2" spans="2:19" ht="14.4">
      <c r="B2" s="6"/>
      <c r="C2" s="6" t="s">
        <v>8</v>
      </c>
      <c r="N2" s="18" t="s">
        <v>286</v>
      </c>
      <c r="O2" s="18" t="s">
        <v>287</v>
      </c>
      <c r="P2" s="18" t="s">
        <v>257</v>
      </c>
      <c r="Q2" s="18" t="s">
        <v>288</v>
      </c>
      <c r="R2" s="18" t="s">
        <v>255</v>
      </c>
      <c r="S2" s="18" t="s">
        <v>289</v>
      </c>
    </row>
    <row r="3" spans="2:19" ht="14.4">
      <c r="N3" s="15">
        <v>2560</v>
      </c>
      <c r="O3" s="15" t="s">
        <v>290</v>
      </c>
      <c r="P3" s="15" t="s">
        <v>271</v>
      </c>
      <c r="Q3" s="15">
        <v>71014</v>
      </c>
      <c r="R3" s="15">
        <v>71436</v>
      </c>
      <c r="S3" s="15">
        <v>62084</v>
      </c>
    </row>
    <row r="4" spans="2:19" ht="14.4">
      <c r="B4" s="4" t="s">
        <v>10</v>
      </c>
      <c r="C4" s="4" t="s">
        <v>291</v>
      </c>
      <c r="N4" s="15">
        <v>2577</v>
      </c>
      <c r="O4" s="15" t="s">
        <v>292</v>
      </c>
      <c r="P4" s="15" t="s">
        <v>293</v>
      </c>
      <c r="Q4" s="15">
        <v>71351</v>
      </c>
      <c r="R4" s="15">
        <v>51710</v>
      </c>
      <c r="S4" s="15">
        <v>80177</v>
      </c>
    </row>
    <row r="5" spans="2:19" ht="14.4">
      <c r="B5" s="4" t="s">
        <v>264</v>
      </c>
      <c r="C5" s="4" t="s">
        <v>294</v>
      </c>
      <c r="N5" s="15">
        <v>2587</v>
      </c>
      <c r="O5" s="15" t="s">
        <v>295</v>
      </c>
      <c r="P5" s="15" t="s">
        <v>282</v>
      </c>
      <c r="Q5" s="15">
        <v>90793</v>
      </c>
      <c r="R5" s="15">
        <v>83053</v>
      </c>
      <c r="S5" s="15">
        <v>59511</v>
      </c>
    </row>
    <row r="6" spans="2:19" ht="14.4">
      <c r="N6" s="15">
        <v>2509</v>
      </c>
      <c r="O6" s="15" t="s">
        <v>296</v>
      </c>
      <c r="P6" s="15" t="s">
        <v>271</v>
      </c>
      <c r="Q6" s="15">
        <v>86413</v>
      </c>
      <c r="R6" s="15">
        <v>69630</v>
      </c>
      <c r="S6" s="15">
        <v>62060</v>
      </c>
    </row>
    <row r="7" spans="2:19" ht="14.4">
      <c r="N7" s="15">
        <v>2518</v>
      </c>
      <c r="O7" s="15" t="s">
        <v>297</v>
      </c>
      <c r="P7" s="15" t="s">
        <v>298</v>
      </c>
      <c r="Q7" s="15">
        <v>51557</v>
      </c>
      <c r="R7" s="15">
        <v>62608</v>
      </c>
      <c r="S7" s="15">
        <v>82968</v>
      </c>
    </row>
    <row r="8" spans="2:19" ht="14.4">
      <c r="N8" s="15">
        <v>2592</v>
      </c>
      <c r="O8" s="15" t="s">
        <v>299</v>
      </c>
      <c r="P8" s="15" t="s">
        <v>271</v>
      </c>
      <c r="Q8" s="15">
        <v>91753</v>
      </c>
      <c r="R8" s="15">
        <v>75609</v>
      </c>
      <c r="S8" s="15">
        <v>74345</v>
      </c>
    </row>
    <row r="9" spans="2:19" ht="14.4">
      <c r="N9" s="15">
        <v>2595</v>
      </c>
      <c r="O9" s="15" t="s">
        <v>300</v>
      </c>
      <c r="P9" s="15" t="s">
        <v>301</v>
      </c>
      <c r="Q9" s="15">
        <v>72361</v>
      </c>
      <c r="R9" s="15">
        <v>65868</v>
      </c>
      <c r="S9" s="15">
        <v>79013</v>
      </c>
    </row>
    <row r="10" spans="2:19" ht="14.4">
      <c r="N10" s="15">
        <v>2597</v>
      </c>
      <c r="O10" s="15" t="s">
        <v>302</v>
      </c>
      <c r="P10" s="15" t="s">
        <v>293</v>
      </c>
      <c r="Q10" s="15">
        <v>51920</v>
      </c>
      <c r="R10" s="15">
        <v>58469</v>
      </c>
      <c r="S10" s="15">
        <v>71618</v>
      </c>
    </row>
    <row r="11" spans="2:19" ht="14.4">
      <c r="C11" s="16" t="s">
        <v>257</v>
      </c>
      <c r="D11" s="16" t="s">
        <v>303</v>
      </c>
      <c r="E11" s="16" t="s">
        <v>288</v>
      </c>
      <c r="F11" s="16" t="s">
        <v>255</v>
      </c>
      <c r="G11" s="16" t="s">
        <v>289</v>
      </c>
      <c r="N11" s="15">
        <v>2584</v>
      </c>
      <c r="O11" s="15" t="s">
        <v>304</v>
      </c>
      <c r="P11" s="15" t="s">
        <v>261</v>
      </c>
      <c r="Q11" s="15">
        <v>60683</v>
      </c>
      <c r="R11" s="15">
        <v>86579</v>
      </c>
      <c r="S11" s="15">
        <v>96509</v>
      </c>
    </row>
    <row r="12" spans="2:19" ht="14.4">
      <c r="C12" s="3" t="s">
        <v>261</v>
      </c>
      <c r="D12" s="3">
        <f>COUNTIFS($P$3:$P$27, $C12)</f>
        <v>3</v>
      </c>
      <c r="E12" s="3">
        <f>SUMIFS($Q$3:$Q$27, $P$3:$P$27, $C12)</f>
        <v>200274</v>
      </c>
      <c r="F12" s="3">
        <f>SUMIFS($R$3:$R$27, $P$3:$P$27, $C12)</f>
        <v>202302</v>
      </c>
      <c r="G12" s="3">
        <f>SUMIFS($S$3:$S$27, $P$3:$P$27, $C12)</f>
        <v>230341</v>
      </c>
      <c r="N12" s="15">
        <v>2505</v>
      </c>
      <c r="O12" s="15" t="s">
        <v>305</v>
      </c>
      <c r="P12" s="15" t="s">
        <v>263</v>
      </c>
      <c r="Q12" s="15">
        <v>93703</v>
      </c>
      <c r="R12" s="15">
        <v>59943</v>
      </c>
      <c r="S12" s="15">
        <v>77130</v>
      </c>
    </row>
    <row r="13" spans="2:19" ht="14.4">
      <c r="C13" s="3" t="s">
        <v>263</v>
      </c>
      <c r="D13" s="3">
        <f t="shared" ref="D13:D22" si="0">COUNTIFS($P$3:$P$27, $C13)</f>
        <v>3</v>
      </c>
      <c r="E13" s="3">
        <f t="shared" ref="E13:E22" si="1">SUMIFS($Q$3:$Q$27, $P$3:$P$27, $C13)</f>
        <v>258299</v>
      </c>
      <c r="F13" s="3">
        <f t="shared" ref="F13:F22" si="2">SUMIFS($R$3:$R$27, $P$3:$P$27, $C13)</f>
        <v>205712</v>
      </c>
      <c r="G13" s="3">
        <f t="shared" ref="G13:G22" si="3">SUMIFS($S$3:$S$27, $P$3:$P$27, $C13)</f>
        <v>185266</v>
      </c>
      <c r="N13" s="15">
        <v>2589</v>
      </c>
      <c r="O13" s="15" t="s">
        <v>306</v>
      </c>
      <c r="P13" s="15" t="s">
        <v>293</v>
      </c>
      <c r="Q13" s="15">
        <v>98667</v>
      </c>
      <c r="R13" s="15">
        <v>73936</v>
      </c>
      <c r="S13" s="15">
        <v>95034</v>
      </c>
    </row>
    <row r="14" spans="2:19" ht="14.4">
      <c r="C14" s="3" t="s">
        <v>271</v>
      </c>
      <c r="D14" s="3">
        <f t="shared" si="0"/>
        <v>7</v>
      </c>
      <c r="E14" s="3">
        <f t="shared" si="1"/>
        <v>538309</v>
      </c>
      <c r="F14" s="3">
        <f t="shared" si="2"/>
        <v>460694</v>
      </c>
      <c r="G14" s="3">
        <f t="shared" si="3"/>
        <v>513235</v>
      </c>
      <c r="N14" s="15">
        <v>2582</v>
      </c>
      <c r="O14" s="15" t="s">
        <v>307</v>
      </c>
      <c r="P14" s="15" t="s">
        <v>308</v>
      </c>
      <c r="Q14" s="15">
        <v>89869</v>
      </c>
      <c r="R14" s="15">
        <v>96790</v>
      </c>
      <c r="S14" s="15">
        <v>89649</v>
      </c>
    </row>
    <row r="15" spans="2:19" ht="14.4">
      <c r="C15" s="3" t="s">
        <v>298</v>
      </c>
      <c r="D15" s="3">
        <f t="shared" si="0"/>
        <v>1</v>
      </c>
      <c r="E15" s="3">
        <f t="shared" si="1"/>
        <v>51557</v>
      </c>
      <c r="F15" s="3">
        <f t="shared" si="2"/>
        <v>62608</v>
      </c>
      <c r="G15" s="3">
        <f t="shared" si="3"/>
        <v>82968</v>
      </c>
      <c r="N15" s="15">
        <v>2570</v>
      </c>
      <c r="O15" s="15" t="s">
        <v>309</v>
      </c>
      <c r="P15" s="15" t="s">
        <v>271</v>
      </c>
      <c r="Q15" s="15">
        <v>73723</v>
      </c>
      <c r="R15" s="15">
        <v>66417</v>
      </c>
      <c r="S15" s="15">
        <v>82242</v>
      </c>
    </row>
    <row r="16" spans="2:19" ht="14.4">
      <c r="C16" s="3" t="s">
        <v>266</v>
      </c>
      <c r="D16" s="3">
        <f t="shared" si="0"/>
        <v>1</v>
      </c>
      <c r="E16" s="3">
        <f t="shared" si="1"/>
        <v>58320</v>
      </c>
      <c r="F16" s="3">
        <f t="shared" si="2"/>
        <v>86077</v>
      </c>
      <c r="G16" s="3">
        <f t="shared" si="3"/>
        <v>55443</v>
      </c>
      <c r="N16" s="15">
        <v>2575</v>
      </c>
      <c r="O16" s="15" t="s">
        <v>310</v>
      </c>
      <c r="P16" s="15" t="s">
        <v>263</v>
      </c>
      <c r="Q16" s="15">
        <v>92761</v>
      </c>
      <c r="R16" s="15">
        <v>86569</v>
      </c>
      <c r="S16" s="15">
        <v>57046</v>
      </c>
    </row>
    <row r="17" spans="3:19" ht="14.4">
      <c r="C17" s="3" t="s">
        <v>282</v>
      </c>
      <c r="D17" s="3">
        <f t="shared" si="0"/>
        <v>2</v>
      </c>
      <c r="E17" s="3">
        <f t="shared" si="1"/>
        <v>146170</v>
      </c>
      <c r="F17" s="3">
        <f t="shared" si="2"/>
        <v>137980</v>
      </c>
      <c r="G17" s="3">
        <f t="shared" si="3"/>
        <v>120295</v>
      </c>
      <c r="N17" s="15">
        <v>2553</v>
      </c>
      <c r="O17" s="15" t="s">
        <v>311</v>
      </c>
      <c r="P17" s="15" t="s">
        <v>263</v>
      </c>
      <c r="Q17" s="15">
        <v>71835</v>
      </c>
      <c r="R17" s="15">
        <v>59200</v>
      </c>
      <c r="S17" s="15">
        <v>51090</v>
      </c>
    </row>
    <row r="18" spans="3:19" ht="14.4">
      <c r="C18" s="3" t="s">
        <v>308</v>
      </c>
      <c r="D18" s="3">
        <f t="shared" si="0"/>
        <v>2</v>
      </c>
      <c r="E18" s="3">
        <f t="shared" si="1"/>
        <v>148120</v>
      </c>
      <c r="F18" s="3">
        <f t="shared" si="2"/>
        <v>164203</v>
      </c>
      <c r="G18" s="3">
        <f t="shared" si="3"/>
        <v>142206</v>
      </c>
      <c r="N18" s="15">
        <v>2527</v>
      </c>
      <c r="O18" s="15" t="s">
        <v>312</v>
      </c>
      <c r="P18" s="15" t="s">
        <v>282</v>
      </c>
      <c r="Q18" s="15">
        <v>55377</v>
      </c>
      <c r="R18" s="15">
        <v>54927</v>
      </c>
      <c r="S18" s="15">
        <v>60784</v>
      </c>
    </row>
    <row r="19" spans="3:19" ht="14.4">
      <c r="C19" s="3" t="s">
        <v>293</v>
      </c>
      <c r="D19" s="3">
        <f t="shared" si="0"/>
        <v>3</v>
      </c>
      <c r="E19" s="3">
        <f t="shared" si="1"/>
        <v>221938</v>
      </c>
      <c r="F19" s="3">
        <f t="shared" si="2"/>
        <v>184115</v>
      </c>
      <c r="G19" s="3">
        <f t="shared" si="3"/>
        <v>246829</v>
      </c>
      <c r="N19" s="15">
        <v>2593</v>
      </c>
      <c r="O19" s="15" t="s">
        <v>313</v>
      </c>
      <c r="P19" s="15" t="s">
        <v>278</v>
      </c>
      <c r="Q19" s="15">
        <v>53172</v>
      </c>
      <c r="R19" s="15">
        <v>50533</v>
      </c>
      <c r="S19" s="15">
        <v>68077</v>
      </c>
    </row>
    <row r="20" spans="3:19" ht="14.4">
      <c r="C20" s="3" t="s">
        <v>314</v>
      </c>
      <c r="D20" s="3">
        <f t="shared" si="0"/>
        <v>1</v>
      </c>
      <c r="E20" s="3">
        <f t="shared" si="1"/>
        <v>58823</v>
      </c>
      <c r="F20" s="3">
        <f t="shared" si="2"/>
        <v>73347</v>
      </c>
      <c r="G20" s="3">
        <f t="shared" si="3"/>
        <v>88697</v>
      </c>
      <c r="N20" s="15">
        <v>2519</v>
      </c>
      <c r="O20" s="15" t="s">
        <v>315</v>
      </c>
      <c r="P20" s="15" t="s">
        <v>266</v>
      </c>
      <c r="Q20" s="15">
        <v>58320</v>
      </c>
      <c r="R20" s="15">
        <v>86077</v>
      </c>
      <c r="S20" s="15">
        <v>55443</v>
      </c>
    </row>
    <row r="21" spans="3:19" ht="15.75" customHeight="1">
      <c r="C21" s="3" t="s">
        <v>278</v>
      </c>
      <c r="D21" s="3">
        <f t="shared" si="0"/>
        <v>1</v>
      </c>
      <c r="E21" s="3">
        <f t="shared" si="1"/>
        <v>53172</v>
      </c>
      <c r="F21" s="3">
        <f t="shared" si="2"/>
        <v>50533</v>
      </c>
      <c r="G21" s="3">
        <f t="shared" si="3"/>
        <v>68077</v>
      </c>
      <c r="N21" s="15">
        <v>2580</v>
      </c>
      <c r="O21" s="15" t="s">
        <v>316</v>
      </c>
      <c r="P21" s="15" t="s">
        <v>314</v>
      </c>
      <c r="Q21" s="15">
        <v>58823</v>
      </c>
      <c r="R21" s="15">
        <v>73347</v>
      </c>
      <c r="S21" s="15">
        <v>88697</v>
      </c>
    </row>
    <row r="22" spans="3:19" ht="15.75" customHeight="1">
      <c r="C22" s="3" t="s">
        <v>301</v>
      </c>
      <c r="D22" s="3">
        <f t="shared" si="0"/>
        <v>1</v>
      </c>
      <c r="E22" s="3">
        <f t="shared" si="1"/>
        <v>72361</v>
      </c>
      <c r="F22" s="3">
        <f t="shared" si="2"/>
        <v>65868</v>
      </c>
      <c r="G22" s="3">
        <f t="shared" si="3"/>
        <v>79013</v>
      </c>
      <c r="N22" s="15">
        <v>2599</v>
      </c>
      <c r="O22" s="15" t="s">
        <v>317</v>
      </c>
      <c r="P22" s="15" t="s">
        <v>271</v>
      </c>
      <c r="Q22" s="15">
        <v>80358</v>
      </c>
      <c r="R22" s="15">
        <v>70851</v>
      </c>
      <c r="S22" s="15">
        <v>73600</v>
      </c>
    </row>
    <row r="23" spans="3:19" ht="15.75" customHeight="1">
      <c r="N23" s="15">
        <v>2566</v>
      </c>
      <c r="O23" s="15" t="s">
        <v>318</v>
      </c>
      <c r="P23" s="15" t="s">
        <v>308</v>
      </c>
      <c r="Q23" s="15">
        <v>58251</v>
      </c>
      <c r="R23" s="15">
        <v>67413</v>
      </c>
      <c r="S23" s="15">
        <v>52557</v>
      </c>
    </row>
    <row r="24" spans="3:19" ht="15.75" customHeight="1">
      <c r="N24" s="15">
        <v>2501</v>
      </c>
      <c r="O24" s="15" t="s">
        <v>319</v>
      </c>
      <c r="P24" s="15" t="s">
        <v>261</v>
      </c>
      <c r="Q24" s="15">
        <v>67023</v>
      </c>
      <c r="R24" s="15">
        <v>63736</v>
      </c>
      <c r="S24" s="15">
        <v>72535</v>
      </c>
    </row>
    <row r="25" spans="3:19" ht="15.75" customHeight="1">
      <c r="N25" s="15">
        <v>2503</v>
      </c>
      <c r="O25" s="15" t="s">
        <v>320</v>
      </c>
      <c r="P25" s="15" t="s">
        <v>271</v>
      </c>
      <c r="Q25" s="15">
        <v>65263</v>
      </c>
      <c r="R25" s="15">
        <v>49895</v>
      </c>
      <c r="S25" s="15">
        <v>77650</v>
      </c>
    </row>
    <row r="26" spans="3:19" ht="15.75" customHeight="1">
      <c r="C26" s="36" t="s">
        <v>4</v>
      </c>
      <c r="D26" s="37"/>
      <c r="E26" s="38"/>
      <c r="N26" s="15">
        <v>2522</v>
      </c>
      <c r="O26" s="15" t="s">
        <v>321</v>
      </c>
      <c r="P26" s="15" t="s">
        <v>271</v>
      </c>
      <c r="Q26" s="15">
        <v>69785</v>
      </c>
      <c r="R26" s="15">
        <v>56856</v>
      </c>
      <c r="S26" s="15">
        <v>81254</v>
      </c>
    </row>
    <row r="27" spans="3:19" ht="15.75" customHeight="1">
      <c r="C27" s="5" t="s">
        <v>5</v>
      </c>
      <c r="D27" s="5" t="s">
        <v>6</v>
      </c>
      <c r="E27" s="5" t="s">
        <v>7</v>
      </c>
      <c r="N27" s="15">
        <v>2512</v>
      </c>
      <c r="O27" s="15" t="s">
        <v>322</v>
      </c>
      <c r="P27" s="15" t="s">
        <v>261</v>
      </c>
      <c r="Q27" s="15">
        <v>72568</v>
      </c>
      <c r="R27" s="15">
        <v>51987</v>
      </c>
      <c r="S27" s="15">
        <v>61297</v>
      </c>
    </row>
    <row r="28" spans="3:19" ht="15.75" customHeight="1">
      <c r="C28" s="3"/>
      <c r="D28" s="3"/>
      <c r="E28" s="3"/>
    </row>
    <row r="29" spans="3:19" ht="15.75" customHeight="1"/>
    <row r="30" spans="3:19" ht="14.25" hidden="1" customHeight="1">
      <c r="D30" s="4">
        <f t="shared" ref="D30:G30" si="4">SUM(D12:D29)</f>
        <v>25</v>
      </c>
      <c r="E30" s="4">
        <f t="shared" si="4"/>
        <v>1807343</v>
      </c>
      <c r="F30" s="4">
        <f t="shared" si="4"/>
        <v>1693439</v>
      </c>
      <c r="G30" s="4">
        <f t="shared" si="4"/>
        <v>1812370</v>
      </c>
    </row>
    <row r="31" spans="3:19" ht="15.75" customHeight="1"/>
    <row r="32" spans="3:1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6:E26"/>
  </mergeCells>
  <dataValidations disablePrompts="1" count="1">
    <dataValidation type="list" allowBlank="1" showErrorMessage="1" sqref="C28:E28" xr:uid="{00000000-0002-0000-0300-000000000000}">
      <formula1>"1,0"</formula1>
    </dataValidation>
  </dataValidation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1000"/>
  <sheetViews>
    <sheetView showGridLines="0" workbookViewId="0">
      <selection activeCell="H12" sqref="H12"/>
    </sheetView>
  </sheetViews>
  <sheetFormatPr defaultColWidth="14.44140625" defaultRowHeight="15" customHeight="1"/>
  <cols>
    <col min="1" max="1" width="1.6640625" customWidth="1"/>
    <col min="2" max="2" width="5.6640625" customWidth="1"/>
    <col min="3" max="3" width="16.44140625" customWidth="1"/>
    <col min="4" max="4" width="16.5546875" customWidth="1"/>
    <col min="5" max="5" width="14.44140625" customWidth="1"/>
    <col min="6" max="6" width="12.6640625" customWidth="1"/>
    <col min="7" max="12" width="8.6640625" customWidth="1"/>
    <col min="13" max="13" width="16.5546875" customWidth="1"/>
    <col min="14" max="14" width="11.44140625" customWidth="1"/>
    <col min="15" max="15" width="8.6640625" customWidth="1"/>
    <col min="16" max="18" width="12.6640625" customWidth="1"/>
  </cols>
  <sheetData>
    <row r="2" spans="2:18" ht="14.4">
      <c r="B2" s="6" t="s">
        <v>8</v>
      </c>
      <c r="F2" s="19"/>
      <c r="M2" s="20" t="s">
        <v>323</v>
      </c>
      <c r="N2" s="20" t="s">
        <v>324</v>
      </c>
      <c r="O2" s="20" t="s">
        <v>325</v>
      </c>
      <c r="P2" s="20" t="s">
        <v>326</v>
      </c>
      <c r="Q2" s="20" t="s">
        <v>327</v>
      </c>
      <c r="R2" s="20" t="s">
        <v>328</v>
      </c>
    </row>
    <row r="3" spans="2:18" ht="14.4">
      <c r="M3" s="15" t="s">
        <v>329</v>
      </c>
      <c r="N3" s="15" t="s">
        <v>330</v>
      </c>
      <c r="O3" s="15">
        <v>1001</v>
      </c>
      <c r="P3" s="21">
        <v>0</v>
      </c>
      <c r="Q3" s="15">
        <v>2655</v>
      </c>
      <c r="R3" s="15">
        <v>0</v>
      </c>
    </row>
    <row r="4" spans="2:18" ht="14.4">
      <c r="B4" s="4" t="s">
        <v>10</v>
      </c>
      <c r="C4" s="4" t="s">
        <v>331</v>
      </c>
      <c r="M4" s="15" t="s">
        <v>329</v>
      </c>
      <c r="N4" s="15" t="s">
        <v>330</v>
      </c>
      <c r="O4" s="15">
        <v>1002</v>
      </c>
      <c r="P4" s="21">
        <v>0</v>
      </c>
      <c r="Q4" s="15">
        <v>0</v>
      </c>
      <c r="R4" s="15">
        <v>1423</v>
      </c>
    </row>
    <row r="5" spans="2:18" ht="14.4">
      <c r="B5" s="4" t="s">
        <v>264</v>
      </c>
      <c r="C5" s="4" t="s">
        <v>332</v>
      </c>
      <c r="M5" s="15" t="s">
        <v>329</v>
      </c>
      <c r="N5" s="15" t="s">
        <v>330</v>
      </c>
      <c r="O5" s="15">
        <v>1004</v>
      </c>
      <c r="P5" s="21">
        <v>0</v>
      </c>
      <c r="Q5" s="15">
        <v>2114</v>
      </c>
      <c r="R5" s="15">
        <v>0</v>
      </c>
    </row>
    <row r="6" spans="2:18" ht="14.4">
      <c r="M6" s="15" t="s">
        <v>329</v>
      </c>
      <c r="N6" s="15" t="s">
        <v>330</v>
      </c>
      <c r="O6" s="15">
        <v>1005</v>
      </c>
      <c r="P6" s="21">
        <v>0</v>
      </c>
      <c r="Q6" s="15">
        <v>0</v>
      </c>
      <c r="R6" s="15">
        <v>3647</v>
      </c>
    </row>
    <row r="7" spans="2:18" ht="14.4">
      <c r="M7" s="15" t="s">
        <v>329</v>
      </c>
      <c r="N7" s="15" t="s">
        <v>330</v>
      </c>
      <c r="O7" s="15">
        <v>1006</v>
      </c>
      <c r="P7" s="21">
        <v>0</v>
      </c>
      <c r="Q7" s="15">
        <v>3533</v>
      </c>
      <c r="R7" s="15">
        <v>0</v>
      </c>
    </row>
    <row r="8" spans="2:18" ht="14.4">
      <c r="M8" s="15" t="s">
        <v>329</v>
      </c>
      <c r="N8" s="15" t="s">
        <v>330</v>
      </c>
      <c r="O8" s="15">
        <v>1007</v>
      </c>
      <c r="P8" s="21">
        <v>0</v>
      </c>
      <c r="Q8" s="15">
        <v>0</v>
      </c>
      <c r="R8" s="15">
        <v>2127</v>
      </c>
    </row>
    <row r="9" spans="2:18" ht="14.4">
      <c r="M9" s="15" t="s">
        <v>329</v>
      </c>
      <c r="N9" s="15" t="s">
        <v>330</v>
      </c>
      <c r="O9" s="15">
        <v>1008</v>
      </c>
      <c r="P9" s="21">
        <v>0</v>
      </c>
      <c r="Q9" s="15">
        <v>220</v>
      </c>
      <c r="R9" s="15">
        <v>0</v>
      </c>
    </row>
    <row r="10" spans="2:18" ht="14.4">
      <c r="C10" s="22" t="s">
        <v>333</v>
      </c>
      <c r="D10" s="22" t="s">
        <v>323</v>
      </c>
      <c r="E10" s="22" t="s">
        <v>324</v>
      </c>
      <c r="F10" s="22" t="s">
        <v>326</v>
      </c>
      <c r="M10" s="15" t="s">
        <v>329</v>
      </c>
      <c r="N10" s="15" t="s">
        <v>330</v>
      </c>
      <c r="O10" s="15">
        <v>1009</v>
      </c>
      <c r="P10" s="21">
        <v>1.06</v>
      </c>
      <c r="Q10" s="15">
        <v>16800</v>
      </c>
      <c r="R10" s="15">
        <v>17808</v>
      </c>
    </row>
    <row r="11" spans="2:18" ht="14.4">
      <c r="C11" s="23">
        <v>1006</v>
      </c>
      <c r="D11" s="24" t="str">
        <f>INDEX($M$3:$M$195, MATCH($C11, $O$3:$O$195, 0))</f>
        <v>PREMIUM</v>
      </c>
      <c r="E11" s="24" t="str">
        <f>INDEX($N$3:$N$195, MATCH($C11, $O$3:$O$195, 0))</f>
        <v>ELANCE</v>
      </c>
      <c r="F11" s="32">
        <f>VLOOKUP($C11, $O$2:$R$195,MATCH($F$10,$O$2:$R$2,0),0)</f>
        <v>0</v>
      </c>
      <c r="M11" s="15" t="s">
        <v>329</v>
      </c>
      <c r="N11" s="15" t="s">
        <v>330</v>
      </c>
      <c r="O11" s="15">
        <v>1010</v>
      </c>
      <c r="P11" s="21">
        <v>1.08</v>
      </c>
      <c r="Q11" s="15">
        <v>24000</v>
      </c>
      <c r="R11" s="15">
        <v>25920</v>
      </c>
    </row>
    <row r="12" spans="2:18" ht="14.4">
      <c r="C12" s="23">
        <v>1222</v>
      </c>
      <c r="D12" s="24" t="str">
        <f t="shared" ref="D12:D21" si="0">INDEX($M$3:$M$195, MATCH($C12, $O$3:$O$195, 0))</f>
        <v>SPORTS</v>
      </c>
      <c r="E12" s="24" t="str">
        <f t="shared" ref="E12:E21" si="1">INDEX($N$3:$N$195, MATCH($C12, $O$3:$O$195, 0))</f>
        <v>RELAX</v>
      </c>
      <c r="F12" s="32">
        <f t="shared" ref="F12:F21" si="2">VLOOKUP($C12, $O$2:$R$195,MATCH($F$10,$O$2:$R$2,0),0)</f>
        <v>1.22</v>
      </c>
      <c r="M12" s="15" t="s">
        <v>329</v>
      </c>
      <c r="N12" s="15" t="s">
        <v>330</v>
      </c>
      <c r="O12" s="15">
        <v>1011</v>
      </c>
      <c r="P12" s="21">
        <v>1.1200000000000001</v>
      </c>
      <c r="Q12" s="15">
        <v>6840</v>
      </c>
      <c r="R12" s="15">
        <v>7661</v>
      </c>
    </row>
    <row r="13" spans="2:18" ht="14.4">
      <c r="C13" s="23">
        <v>1467</v>
      </c>
      <c r="D13" s="24" t="str">
        <f t="shared" si="0"/>
        <v>SPORTS</v>
      </c>
      <c r="E13" s="24" t="str">
        <f t="shared" si="1"/>
        <v>24X7</v>
      </c>
      <c r="F13" s="32">
        <f t="shared" si="2"/>
        <v>1.3</v>
      </c>
      <c r="M13" s="15" t="s">
        <v>329</v>
      </c>
      <c r="N13" s="15" t="s">
        <v>330</v>
      </c>
      <c r="O13" s="15">
        <v>1015</v>
      </c>
      <c r="P13" s="21">
        <v>1.1000000000000001</v>
      </c>
      <c r="Q13" s="15">
        <v>10870</v>
      </c>
      <c r="R13" s="15">
        <v>11957</v>
      </c>
    </row>
    <row r="14" spans="2:18" ht="14.4">
      <c r="C14" s="23">
        <v>8009</v>
      </c>
      <c r="D14" s="24" t="str">
        <f t="shared" si="0"/>
        <v>MODERN CLASSIC</v>
      </c>
      <c r="E14" s="24" t="str">
        <f>INDEX($N$3:$N$195, MATCH($C14, $O$3:$O$195, 0))</f>
        <v>MC</v>
      </c>
      <c r="F14" s="32">
        <f t="shared" si="2"/>
        <v>1.1499999999999999</v>
      </c>
      <c r="M14" s="15" t="s">
        <v>329</v>
      </c>
      <c r="N14" s="15" t="s">
        <v>330</v>
      </c>
      <c r="O14" s="15">
        <v>1017</v>
      </c>
      <c r="P14" s="21">
        <v>1.2</v>
      </c>
      <c r="Q14" s="15">
        <v>14110</v>
      </c>
      <c r="R14" s="15">
        <v>16932</v>
      </c>
    </row>
    <row r="15" spans="2:18" ht="14.4">
      <c r="C15" s="23">
        <v>8037</v>
      </c>
      <c r="D15" s="24" t="str">
        <f t="shared" si="0"/>
        <v>MODERN CLASSIC</v>
      </c>
      <c r="E15" s="24" t="str">
        <f t="shared" si="1"/>
        <v>MC</v>
      </c>
      <c r="F15" s="32">
        <f t="shared" si="2"/>
        <v>1.05</v>
      </c>
      <c r="M15" s="15" t="s">
        <v>329</v>
      </c>
      <c r="N15" s="15" t="s">
        <v>330</v>
      </c>
      <c r="O15" s="15">
        <v>1019</v>
      </c>
      <c r="P15" s="21">
        <v>0</v>
      </c>
      <c r="Q15" s="15">
        <v>3548</v>
      </c>
      <c r="R15" s="15">
        <v>0</v>
      </c>
    </row>
    <row r="16" spans="2:18" ht="14.4">
      <c r="C16" s="23">
        <v>8816</v>
      </c>
      <c r="D16" s="24" t="str">
        <f t="shared" si="0"/>
        <v>MODERN CLASSIC</v>
      </c>
      <c r="E16" s="24" t="str">
        <f t="shared" si="1"/>
        <v>COMFPLUS</v>
      </c>
      <c r="F16" s="32">
        <f t="shared" si="2"/>
        <v>1.1000000000000001</v>
      </c>
      <c r="M16" s="15" t="s">
        <v>329</v>
      </c>
      <c r="N16" s="15" t="s">
        <v>330</v>
      </c>
      <c r="O16" s="15">
        <v>1020</v>
      </c>
      <c r="P16" s="21">
        <v>1.1200000000000001</v>
      </c>
      <c r="Q16" s="15">
        <v>360</v>
      </c>
      <c r="R16" s="15">
        <v>403</v>
      </c>
    </row>
    <row r="17" spans="3:18" ht="14.4">
      <c r="C17" s="23">
        <v>9922</v>
      </c>
      <c r="D17" s="24" t="str">
        <f t="shared" si="0"/>
        <v>SPORTS</v>
      </c>
      <c r="E17" s="24" t="str">
        <f t="shared" si="1"/>
        <v>24X7-M</v>
      </c>
      <c r="F17" s="32">
        <f t="shared" si="2"/>
        <v>1.1499999999999999</v>
      </c>
      <c r="M17" s="15" t="s">
        <v>334</v>
      </c>
      <c r="N17" s="15" t="s">
        <v>335</v>
      </c>
      <c r="O17" s="15">
        <v>1101</v>
      </c>
      <c r="P17" s="21">
        <v>0</v>
      </c>
      <c r="Q17" s="15">
        <v>2212</v>
      </c>
      <c r="R17" s="15">
        <v>0</v>
      </c>
    </row>
    <row r="18" spans="3:18" ht="14.4">
      <c r="C18" s="23" t="s">
        <v>336</v>
      </c>
      <c r="D18" s="24" t="str">
        <f t="shared" si="0"/>
        <v>PREMIUM</v>
      </c>
      <c r="E18" s="24" t="str">
        <f t="shared" si="1"/>
        <v>ZONE</v>
      </c>
      <c r="F18" s="32">
        <f t="shared" si="2"/>
        <v>1.1200000000000001</v>
      </c>
      <c r="M18" s="15" t="s">
        <v>337</v>
      </c>
      <c r="N18" s="15" t="s">
        <v>338</v>
      </c>
      <c r="O18" s="15">
        <v>1201</v>
      </c>
      <c r="P18" s="21">
        <v>1.3</v>
      </c>
      <c r="Q18" s="15">
        <v>392</v>
      </c>
      <c r="R18" s="15">
        <v>510</v>
      </c>
    </row>
    <row r="19" spans="3:18" ht="14.4">
      <c r="C19" s="23" t="s">
        <v>339</v>
      </c>
      <c r="D19" s="24" t="str">
        <f t="shared" si="0"/>
        <v>PREMIUM</v>
      </c>
      <c r="E19" s="24" t="str">
        <f t="shared" si="1"/>
        <v>CSM</v>
      </c>
      <c r="F19" s="32">
        <f t="shared" si="2"/>
        <v>0</v>
      </c>
      <c r="M19" s="15" t="s">
        <v>337</v>
      </c>
      <c r="N19" s="15" t="s">
        <v>338</v>
      </c>
      <c r="O19" s="15">
        <v>1222</v>
      </c>
      <c r="P19" s="21">
        <v>1.22</v>
      </c>
      <c r="Q19" s="15">
        <v>14652</v>
      </c>
      <c r="R19" s="15">
        <v>17875</v>
      </c>
    </row>
    <row r="20" spans="3:18" ht="14.4">
      <c r="C20" s="23" t="s">
        <v>340</v>
      </c>
      <c r="D20" s="24" t="str">
        <f t="shared" si="0"/>
        <v>PREMIUM</v>
      </c>
      <c r="E20" s="24" t="str">
        <f t="shared" si="1"/>
        <v>ZONE</v>
      </c>
      <c r="F20" s="32">
        <f t="shared" si="2"/>
        <v>1.1499999999999999</v>
      </c>
      <c r="M20" s="15" t="s">
        <v>337</v>
      </c>
      <c r="N20" s="15" t="s">
        <v>341</v>
      </c>
      <c r="O20" s="15">
        <v>1300</v>
      </c>
      <c r="P20" s="21">
        <v>1.4</v>
      </c>
      <c r="Q20" s="15">
        <v>3118</v>
      </c>
      <c r="R20" s="15">
        <v>4365</v>
      </c>
    </row>
    <row r="21" spans="3:18" ht="15.75" customHeight="1">
      <c r="C21" s="23" t="s">
        <v>342</v>
      </c>
      <c r="D21" s="24" t="str">
        <f t="shared" si="0"/>
        <v>MODERN CLASSIC</v>
      </c>
      <c r="E21" s="24" t="str">
        <f t="shared" si="1"/>
        <v>USAORIGIN</v>
      </c>
      <c r="F21" s="32">
        <f t="shared" si="2"/>
        <v>2</v>
      </c>
      <c r="M21" s="15" t="s">
        <v>337</v>
      </c>
      <c r="N21" s="15" t="s">
        <v>341</v>
      </c>
      <c r="O21" s="15">
        <v>1301</v>
      </c>
      <c r="P21" s="21">
        <v>1.4</v>
      </c>
      <c r="Q21" s="15">
        <v>2580</v>
      </c>
      <c r="R21" s="15">
        <v>3612</v>
      </c>
    </row>
    <row r="22" spans="3:18" ht="15.75" customHeight="1">
      <c r="M22" s="15" t="s">
        <v>337</v>
      </c>
      <c r="N22" s="15" t="s">
        <v>341</v>
      </c>
      <c r="O22" s="15">
        <v>1305</v>
      </c>
      <c r="P22" s="21">
        <v>1.4</v>
      </c>
      <c r="Q22" s="15">
        <v>1199</v>
      </c>
      <c r="R22" s="15">
        <v>1679</v>
      </c>
    </row>
    <row r="23" spans="3:18" ht="15.75" customHeight="1">
      <c r="M23" s="15" t="s">
        <v>337</v>
      </c>
      <c r="N23" s="15" t="s">
        <v>341</v>
      </c>
      <c r="O23" s="15">
        <v>1306</v>
      </c>
      <c r="P23" s="21">
        <v>0</v>
      </c>
      <c r="Q23" s="15">
        <v>145</v>
      </c>
      <c r="R23" s="15">
        <v>0</v>
      </c>
    </row>
    <row r="24" spans="3:18" ht="15.75" customHeight="1">
      <c r="M24" s="15" t="s">
        <v>337</v>
      </c>
      <c r="N24" s="15" t="s">
        <v>341</v>
      </c>
      <c r="O24" s="15">
        <v>1307</v>
      </c>
      <c r="P24" s="21">
        <v>0</v>
      </c>
      <c r="Q24" s="15">
        <v>86</v>
      </c>
      <c r="R24" s="15">
        <v>0</v>
      </c>
    </row>
    <row r="25" spans="3:18" ht="15.75" customHeight="1">
      <c r="M25" s="15" t="s">
        <v>337</v>
      </c>
      <c r="N25" s="15" t="s">
        <v>341</v>
      </c>
      <c r="O25" s="15">
        <v>1308</v>
      </c>
      <c r="P25" s="21">
        <v>1.4</v>
      </c>
      <c r="Q25" s="15">
        <v>833</v>
      </c>
      <c r="R25" s="15">
        <v>1166</v>
      </c>
    </row>
    <row r="26" spans="3:18" ht="15.75" customHeight="1">
      <c r="M26" s="15" t="s">
        <v>337</v>
      </c>
      <c r="N26" s="15" t="s">
        <v>341</v>
      </c>
      <c r="O26" s="15">
        <v>1309</v>
      </c>
      <c r="P26" s="21">
        <v>0</v>
      </c>
      <c r="Q26" s="15">
        <v>5</v>
      </c>
      <c r="R26" s="15">
        <v>0</v>
      </c>
    </row>
    <row r="27" spans="3:18" ht="15.75" customHeight="1">
      <c r="M27" s="15" t="s">
        <v>337</v>
      </c>
      <c r="N27" s="15" t="s">
        <v>341</v>
      </c>
      <c r="O27" s="15">
        <v>1310</v>
      </c>
      <c r="P27" s="21">
        <v>1.35</v>
      </c>
      <c r="Q27" s="15">
        <v>640</v>
      </c>
      <c r="R27" s="15">
        <v>864</v>
      </c>
    </row>
    <row r="28" spans="3:18" ht="15.75" customHeight="1">
      <c r="C28" s="36" t="s">
        <v>4</v>
      </c>
      <c r="D28" s="37"/>
      <c r="E28" s="38"/>
      <c r="M28" s="15" t="s">
        <v>337</v>
      </c>
      <c r="N28" s="15" t="s">
        <v>338</v>
      </c>
      <c r="O28" s="15">
        <v>1316</v>
      </c>
      <c r="P28" s="21">
        <v>1.6</v>
      </c>
      <c r="Q28" s="15">
        <v>1537</v>
      </c>
      <c r="R28" s="15">
        <v>2459</v>
      </c>
    </row>
    <row r="29" spans="3:18" ht="15.75" customHeight="1">
      <c r="C29" s="5" t="s">
        <v>5</v>
      </c>
      <c r="D29" s="5" t="s">
        <v>6</v>
      </c>
      <c r="E29" s="5" t="s">
        <v>7</v>
      </c>
      <c r="M29" s="15" t="s">
        <v>337</v>
      </c>
      <c r="N29" s="15" t="s">
        <v>338</v>
      </c>
      <c r="O29" s="15">
        <v>1317</v>
      </c>
      <c r="P29" s="21">
        <v>1.5</v>
      </c>
      <c r="Q29" s="15">
        <v>1011</v>
      </c>
      <c r="R29" s="15">
        <v>1517</v>
      </c>
    </row>
    <row r="30" spans="3:18" ht="15.75" customHeight="1">
      <c r="C30" s="3"/>
      <c r="D30" s="3"/>
      <c r="E30" s="3"/>
      <c r="M30" s="15" t="s">
        <v>337</v>
      </c>
      <c r="N30" s="15" t="s">
        <v>341</v>
      </c>
      <c r="O30" s="15">
        <v>1319</v>
      </c>
      <c r="P30" s="21">
        <v>0</v>
      </c>
      <c r="Q30" s="15">
        <v>75</v>
      </c>
      <c r="R30" s="15">
        <v>0</v>
      </c>
    </row>
    <row r="31" spans="3:18" ht="15.75" customHeight="1">
      <c r="M31" s="15" t="s">
        <v>337</v>
      </c>
      <c r="N31" s="15" t="s">
        <v>341</v>
      </c>
      <c r="O31" s="15">
        <v>1321</v>
      </c>
      <c r="P31" s="21">
        <v>0</v>
      </c>
      <c r="Q31" s="15">
        <v>0</v>
      </c>
      <c r="R31" s="15">
        <v>1980</v>
      </c>
    </row>
    <row r="32" spans="3:18" ht="15.75" customHeight="1">
      <c r="M32" s="15" t="s">
        <v>337</v>
      </c>
      <c r="N32" s="15" t="s">
        <v>341</v>
      </c>
      <c r="O32" s="15">
        <v>1322</v>
      </c>
      <c r="P32" s="21">
        <v>0</v>
      </c>
      <c r="Q32" s="15">
        <v>559</v>
      </c>
      <c r="R32" s="15">
        <v>0</v>
      </c>
    </row>
    <row r="33" spans="13:18" ht="15.75" customHeight="1">
      <c r="M33" s="15" t="s">
        <v>337</v>
      </c>
      <c r="N33" s="15" t="s">
        <v>341</v>
      </c>
      <c r="O33" s="15">
        <v>1325</v>
      </c>
      <c r="P33" s="21">
        <v>1.35</v>
      </c>
      <c r="Q33" s="15">
        <v>1123</v>
      </c>
      <c r="R33" s="15">
        <v>1516</v>
      </c>
    </row>
    <row r="34" spans="13:18" ht="15.75" customHeight="1">
      <c r="M34" s="15" t="s">
        <v>337</v>
      </c>
      <c r="N34" s="15" t="s">
        <v>341</v>
      </c>
      <c r="O34" s="15">
        <v>1326</v>
      </c>
      <c r="P34" s="21">
        <v>1.35</v>
      </c>
      <c r="Q34" s="15">
        <v>274</v>
      </c>
      <c r="R34" s="15">
        <v>370</v>
      </c>
    </row>
    <row r="35" spans="13:18" ht="15.75" customHeight="1">
      <c r="M35" s="15" t="s">
        <v>337</v>
      </c>
      <c r="N35" s="15" t="s">
        <v>341</v>
      </c>
      <c r="O35" s="15">
        <v>1327</v>
      </c>
      <c r="P35" s="21">
        <v>1.3</v>
      </c>
      <c r="Q35" s="15">
        <v>957</v>
      </c>
      <c r="R35" s="15">
        <v>1244</v>
      </c>
    </row>
    <row r="36" spans="13:18" ht="15.75" customHeight="1">
      <c r="M36" s="15" t="s">
        <v>337</v>
      </c>
      <c r="N36" s="15" t="s">
        <v>341</v>
      </c>
      <c r="O36" s="15">
        <v>1335</v>
      </c>
      <c r="P36" s="21">
        <v>1.3</v>
      </c>
      <c r="Q36" s="15">
        <v>817</v>
      </c>
      <c r="R36" s="15">
        <v>1062</v>
      </c>
    </row>
    <row r="37" spans="13:18" ht="15.75" customHeight="1">
      <c r="M37" s="15" t="s">
        <v>337</v>
      </c>
      <c r="N37" s="15" t="s">
        <v>341</v>
      </c>
      <c r="O37" s="15">
        <v>1359</v>
      </c>
      <c r="P37" s="21">
        <v>1.35</v>
      </c>
      <c r="Q37" s="15">
        <v>1801</v>
      </c>
      <c r="R37" s="15">
        <v>2431</v>
      </c>
    </row>
    <row r="38" spans="13:18" ht="15.75" customHeight="1">
      <c r="M38" s="15" t="s">
        <v>337</v>
      </c>
      <c r="N38" s="15" t="s">
        <v>343</v>
      </c>
      <c r="O38" s="15">
        <v>1459</v>
      </c>
      <c r="P38" s="21">
        <v>0</v>
      </c>
      <c r="Q38" s="15">
        <v>39</v>
      </c>
      <c r="R38" s="15">
        <v>0</v>
      </c>
    </row>
    <row r="39" spans="13:18" ht="15.75" customHeight="1">
      <c r="M39" s="15" t="s">
        <v>337</v>
      </c>
      <c r="N39" s="15" t="s">
        <v>343</v>
      </c>
      <c r="O39" s="15">
        <v>1460</v>
      </c>
      <c r="P39" s="21">
        <v>0</v>
      </c>
      <c r="Q39" s="15">
        <v>39</v>
      </c>
      <c r="R39" s="15">
        <v>0</v>
      </c>
    </row>
    <row r="40" spans="13:18" ht="15.75" customHeight="1">
      <c r="M40" s="15" t="s">
        <v>337</v>
      </c>
      <c r="N40" s="15" t="s">
        <v>341</v>
      </c>
      <c r="O40" s="15">
        <v>1467</v>
      </c>
      <c r="P40" s="21">
        <v>1.3</v>
      </c>
      <c r="Q40" s="15">
        <v>1580</v>
      </c>
      <c r="R40" s="15">
        <v>2054</v>
      </c>
    </row>
    <row r="41" spans="13:18" ht="15.75" customHeight="1">
      <c r="M41" s="15" t="s">
        <v>337</v>
      </c>
      <c r="N41" s="15" t="s">
        <v>341</v>
      </c>
      <c r="O41" s="15">
        <v>1468</v>
      </c>
      <c r="P41" s="21">
        <v>0</v>
      </c>
      <c r="Q41" s="15">
        <v>86</v>
      </c>
      <c r="R41" s="15">
        <v>0</v>
      </c>
    </row>
    <row r="42" spans="13:18" ht="15.75" customHeight="1">
      <c r="M42" s="15" t="s">
        <v>337</v>
      </c>
      <c r="N42" s="15" t="s">
        <v>341</v>
      </c>
      <c r="O42" s="15">
        <v>1514</v>
      </c>
      <c r="P42" s="21">
        <v>0</v>
      </c>
      <c r="Q42" s="15">
        <v>43</v>
      </c>
      <c r="R42" s="15">
        <v>0</v>
      </c>
    </row>
    <row r="43" spans="13:18" ht="15.75" customHeight="1">
      <c r="M43" s="15" t="s">
        <v>337</v>
      </c>
      <c r="N43" s="15" t="s">
        <v>341</v>
      </c>
      <c r="O43" s="15">
        <v>1515</v>
      </c>
      <c r="P43" s="21">
        <v>1.35</v>
      </c>
      <c r="Q43" s="15">
        <v>1699</v>
      </c>
      <c r="R43" s="15">
        <v>2294</v>
      </c>
    </row>
    <row r="44" spans="13:18" ht="15.75" customHeight="1">
      <c r="M44" s="15" t="s">
        <v>334</v>
      </c>
      <c r="N44" s="15" t="s">
        <v>335</v>
      </c>
      <c r="O44" s="15">
        <v>2007</v>
      </c>
      <c r="P44" s="21">
        <v>0</v>
      </c>
      <c r="Q44" s="15">
        <v>0</v>
      </c>
      <c r="R44" s="15">
        <v>1885</v>
      </c>
    </row>
    <row r="45" spans="13:18" ht="15.75" customHeight="1">
      <c r="M45" s="15" t="s">
        <v>337</v>
      </c>
      <c r="N45" s="15" t="s">
        <v>344</v>
      </c>
      <c r="O45" s="15">
        <v>2714</v>
      </c>
      <c r="P45" s="21">
        <v>1.25</v>
      </c>
      <c r="Q45" s="15">
        <v>5106</v>
      </c>
      <c r="R45" s="15">
        <v>6383</v>
      </c>
    </row>
    <row r="46" spans="13:18" ht="15.75" customHeight="1">
      <c r="M46" s="15" t="s">
        <v>337</v>
      </c>
      <c r="N46" s="15" t="s">
        <v>345</v>
      </c>
      <c r="O46" s="15">
        <v>2724</v>
      </c>
      <c r="P46" s="21">
        <v>0</v>
      </c>
      <c r="Q46" s="15">
        <v>140</v>
      </c>
      <c r="R46" s="15">
        <v>0</v>
      </c>
    </row>
    <row r="47" spans="13:18" ht="15.75" customHeight="1">
      <c r="M47" s="15" t="s">
        <v>337</v>
      </c>
      <c r="N47" s="15" t="s">
        <v>338</v>
      </c>
      <c r="O47" s="15">
        <v>2725</v>
      </c>
      <c r="P47" s="21">
        <v>0</v>
      </c>
      <c r="Q47" s="15">
        <v>0</v>
      </c>
      <c r="R47" s="15">
        <v>2409</v>
      </c>
    </row>
    <row r="48" spans="13:18" ht="15.75" customHeight="1">
      <c r="M48" s="15" t="s">
        <v>337</v>
      </c>
      <c r="N48" s="15" t="s">
        <v>344</v>
      </c>
      <c r="O48" s="15">
        <v>2726</v>
      </c>
      <c r="P48" s="21">
        <v>1.38</v>
      </c>
      <c r="Q48" s="15">
        <v>5520</v>
      </c>
      <c r="R48" s="15">
        <v>7618</v>
      </c>
    </row>
    <row r="49" spans="13:18" ht="15.75" customHeight="1">
      <c r="M49" s="15" t="s">
        <v>334</v>
      </c>
      <c r="N49" s="15" t="s">
        <v>346</v>
      </c>
      <c r="O49" s="15">
        <v>3035</v>
      </c>
      <c r="P49" s="21">
        <v>1.57</v>
      </c>
      <c r="Q49" s="15">
        <v>180</v>
      </c>
      <c r="R49" s="15">
        <v>283</v>
      </c>
    </row>
    <row r="50" spans="13:18" ht="15.75" customHeight="1">
      <c r="M50" s="15" t="s">
        <v>334</v>
      </c>
      <c r="N50" s="15" t="s">
        <v>346</v>
      </c>
      <c r="O50" s="15">
        <v>3320</v>
      </c>
      <c r="P50" s="21">
        <v>1.6</v>
      </c>
      <c r="Q50" s="15">
        <v>1560</v>
      </c>
      <c r="R50" s="15">
        <v>2496</v>
      </c>
    </row>
    <row r="51" spans="13:18" ht="15.75" customHeight="1">
      <c r="M51" s="15" t="s">
        <v>337</v>
      </c>
      <c r="N51" s="15" t="s">
        <v>344</v>
      </c>
      <c r="O51" s="15">
        <v>3907</v>
      </c>
      <c r="P51" s="21">
        <v>0</v>
      </c>
      <c r="Q51" s="15">
        <v>0</v>
      </c>
      <c r="R51" s="15">
        <v>1434</v>
      </c>
    </row>
    <row r="52" spans="13:18" ht="15.75" customHeight="1">
      <c r="M52" s="15" t="s">
        <v>337</v>
      </c>
      <c r="N52" s="15" t="s">
        <v>344</v>
      </c>
      <c r="O52" s="15">
        <v>3908</v>
      </c>
      <c r="P52" s="21">
        <v>0</v>
      </c>
      <c r="Q52" s="15">
        <v>3400</v>
      </c>
      <c r="R52" s="15">
        <v>0</v>
      </c>
    </row>
    <row r="53" spans="13:18" ht="15.75" customHeight="1">
      <c r="M53" s="15" t="s">
        <v>337</v>
      </c>
      <c r="N53" s="15" t="s">
        <v>344</v>
      </c>
      <c r="O53" s="15">
        <v>3909</v>
      </c>
      <c r="P53" s="21">
        <v>0</v>
      </c>
      <c r="Q53" s="15">
        <v>1896</v>
      </c>
      <c r="R53" s="15">
        <v>0</v>
      </c>
    </row>
    <row r="54" spans="13:18" ht="15.75" customHeight="1">
      <c r="M54" s="15" t="s">
        <v>329</v>
      </c>
      <c r="N54" s="15" t="s">
        <v>347</v>
      </c>
      <c r="O54" s="15">
        <v>4012</v>
      </c>
      <c r="P54" s="21">
        <v>0</v>
      </c>
      <c r="Q54" s="15">
        <v>90</v>
      </c>
      <c r="R54" s="15">
        <v>0</v>
      </c>
    </row>
    <row r="55" spans="13:18" ht="15.75" customHeight="1">
      <c r="M55" s="15" t="s">
        <v>329</v>
      </c>
      <c r="N55" s="15" t="s">
        <v>347</v>
      </c>
      <c r="O55" s="15">
        <v>4013</v>
      </c>
      <c r="P55" s="21">
        <v>0</v>
      </c>
      <c r="Q55" s="15">
        <v>2276</v>
      </c>
      <c r="R55" s="15">
        <v>0</v>
      </c>
    </row>
    <row r="56" spans="13:18" ht="15.75" customHeight="1">
      <c r="M56" s="15" t="s">
        <v>329</v>
      </c>
      <c r="N56" s="15" t="s">
        <v>347</v>
      </c>
      <c r="O56" s="15">
        <v>4020</v>
      </c>
      <c r="P56" s="21">
        <v>0</v>
      </c>
      <c r="Q56" s="15">
        <v>0</v>
      </c>
      <c r="R56" s="15">
        <v>1839</v>
      </c>
    </row>
    <row r="57" spans="13:18" ht="15.75" customHeight="1">
      <c r="M57" s="15" t="s">
        <v>334</v>
      </c>
      <c r="N57" s="15" t="s">
        <v>335</v>
      </c>
      <c r="O57" s="15">
        <v>8003</v>
      </c>
      <c r="P57" s="21">
        <v>0</v>
      </c>
      <c r="Q57" s="15">
        <v>0</v>
      </c>
      <c r="R57" s="15">
        <v>2005</v>
      </c>
    </row>
    <row r="58" spans="13:18" ht="15.75" customHeight="1">
      <c r="M58" s="15" t="s">
        <v>334</v>
      </c>
      <c r="N58" s="15" t="s">
        <v>348</v>
      </c>
      <c r="O58" s="15">
        <v>8004</v>
      </c>
      <c r="P58" s="21">
        <v>0</v>
      </c>
      <c r="Q58" s="15">
        <v>0</v>
      </c>
      <c r="R58" s="15">
        <v>1746</v>
      </c>
    </row>
    <row r="59" spans="13:18" ht="15.75" customHeight="1">
      <c r="M59" s="15" t="s">
        <v>334</v>
      </c>
      <c r="N59" s="15" t="s">
        <v>335</v>
      </c>
      <c r="O59" s="15">
        <v>8008</v>
      </c>
      <c r="P59" s="21">
        <v>1.05</v>
      </c>
      <c r="Q59" s="15">
        <v>14930</v>
      </c>
      <c r="R59" s="15">
        <v>15677</v>
      </c>
    </row>
    <row r="60" spans="13:18" ht="15.75" customHeight="1">
      <c r="M60" s="15" t="s">
        <v>334</v>
      </c>
      <c r="N60" s="15" t="s">
        <v>335</v>
      </c>
      <c r="O60" s="15">
        <v>8009</v>
      </c>
      <c r="P60" s="21">
        <v>1.1499999999999999</v>
      </c>
      <c r="Q60" s="15">
        <v>22130</v>
      </c>
      <c r="R60" s="15">
        <v>25450</v>
      </c>
    </row>
    <row r="61" spans="13:18" ht="15.75" customHeight="1">
      <c r="M61" s="15" t="s">
        <v>334</v>
      </c>
      <c r="N61" s="15" t="s">
        <v>348</v>
      </c>
      <c r="O61" s="15">
        <v>8015</v>
      </c>
      <c r="P61" s="21">
        <v>1.05</v>
      </c>
      <c r="Q61" s="15">
        <v>1120</v>
      </c>
      <c r="R61" s="15">
        <v>1176</v>
      </c>
    </row>
    <row r="62" spans="13:18" ht="15.75" customHeight="1">
      <c r="M62" s="15" t="s">
        <v>334</v>
      </c>
      <c r="N62" s="15" t="s">
        <v>348</v>
      </c>
      <c r="O62" s="15">
        <v>8016</v>
      </c>
      <c r="P62" s="21">
        <v>1.05</v>
      </c>
      <c r="Q62" s="15">
        <v>230</v>
      </c>
      <c r="R62" s="15">
        <v>242</v>
      </c>
    </row>
    <row r="63" spans="13:18" ht="15.75" customHeight="1">
      <c r="M63" s="15" t="s">
        <v>334</v>
      </c>
      <c r="N63" s="15" t="s">
        <v>348</v>
      </c>
      <c r="O63" s="15">
        <v>8017</v>
      </c>
      <c r="P63" s="21">
        <v>0</v>
      </c>
      <c r="Q63" s="15">
        <v>0</v>
      </c>
      <c r="R63" s="15">
        <v>1148</v>
      </c>
    </row>
    <row r="64" spans="13:18" ht="15.75" customHeight="1">
      <c r="M64" s="15" t="s">
        <v>334</v>
      </c>
      <c r="N64" s="15" t="s">
        <v>335</v>
      </c>
      <c r="O64" s="15">
        <v>8033</v>
      </c>
      <c r="P64" s="21">
        <v>0</v>
      </c>
      <c r="Q64" s="15">
        <v>0</v>
      </c>
      <c r="R64" s="15">
        <v>1597</v>
      </c>
    </row>
    <row r="65" spans="13:18" ht="15.75" customHeight="1">
      <c r="M65" s="15" t="s">
        <v>334</v>
      </c>
      <c r="N65" s="15" t="s">
        <v>335</v>
      </c>
      <c r="O65" s="15">
        <v>8035</v>
      </c>
      <c r="P65" s="21">
        <v>1.1499999999999999</v>
      </c>
      <c r="Q65" s="15">
        <v>7320</v>
      </c>
      <c r="R65" s="15">
        <v>8418</v>
      </c>
    </row>
    <row r="66" spans="13:18" ht="15.75" customHeight="1">
      <c r="M66" s="15" t="s">
        <v>334</v>
      </c>
      <c r="N66" s="15" t="s">
        <v>335</v>
      </c>
      <c r="O66" s="15">
        <v>8037</v>
      </c>
      <c r="P66" s="21">
        <v>1.05</v>
      </c>
      <c r="Q66" s="15">
        <v>4280</v>
      </c>
      <c r="R66" s="15">
        <v>4494</v>
      </c>
    </row>
    <row r="67" spans="13:18" ht="15.75" customHeight="1">
      <c r="M67" s="15" t="s">
        <v>334</v>
      </c>
      <c r="N67" s="15" t="s">
        <v>335</v>
      </c>
      <c r="O67" s="15">
        <v>8038</v>
      </c>
      <c r="P67" s="21">
        <v>1.1000000000000001</v>
      </c>
      <c r="Q67" s="15">
        <v>1150</v>
      </c>
      <c r="R67" s="15">
        <v>1265</v>
      </c>
    </row>
    <row r="68" spans="13:18" ht="15.75" customHeight="1">
      <c r="M68" s="15" t="s">
        <v>334</v>
      </c>
      <c r="N68" s="15" t="s">
        <v>348</v>
      </c>
      <c r="O68" s="15">
        <v>8044</v>
      </c>
      <c r="P68" s="21">
        <v>1.1000000000000001</v>
      </c>
      <c r="Q68" s="15">
        <v>1870</v>
      </c>
      <c r="R68" s="15">
        <v>2057</v>
      </c>
    </row>
    <row r="69" spans="13:18" ht="15.75" customHeight="1">
      <c r="M69" s="15" t="s">
        <v>334</v>
      </c>
      <c r="N69" s="15" t="s">
        <v>348</v>
      </c>
      <c r="O69" s="15">
        <v>8045</v>
      </c>
      <c r="P69" s="21">
        <v>1.1000000000000001</v>
      </c>
      <c r="Q69" s="15">
        <v>1060</v>
      </c>
      <c r="R69" s="15">
        <v>1166</v>
      </c>
    </row>
    <row r="70" spans="13:18" ht="15.75" customHeight="1">
      <c r="M70" s="15" t="s">
        <v>329</v>
      </c>
      <c r="N70" s="15" t="s">
        <v>349</v>
      </c>
      <c r="O70" s="15">
        <v>8180</v>
      </c>
      <c r="P70" s="21">
        <v>0</v>
      </c>
      <c r="Q70" s="15">
        <v>970</v>
      </c>
      <c r="R70" s="15">
        <v>0</v>
      </c>
    </row>
    <row r="71" spans="13:18" ht="15.75" customHeight="1">
      <c r="M71" s="15" t="s">
        <v>329</v>
      </c>
      <c r="N71" s="15" t="s">
        <v>349</v>
      </c>
      <c r="O71" s="15">
        <v>8181</v>
      </c>
      <c r="P71" s="21">
        <v>0</v>
      </c>
      <c r="Q71" s="15">
        <v>0</v>
      </c>
      <c r="R71" s="15">
        <v>1782</v>
      </c>
    </row>
    <row r="72" spans="13:18" ht="15.75" customHeight="1">
      <c r="M72" s="15" t="s">
        <v>329</v>
      </c>
      <c r="N72" s="15" t="s">
        <v>349</v>
      </c>
      <c r="O72" s="15">
        <v>8182</v>
      </c>
      <c r="P72" s="21">
        <v>0</v>
      </c>
      <c r="Q72" s="15">
        <v>70</v>
      </c>
      <c r="R72" s="15">
        <v>0</v>
      </c>
    </row>
    <row r="73" spans="13:18" ht="15.75" customHeight="1">
      <c r="M73" s="15" t="s">
        <v>329</v>
      </c>
      <c r="N73" s="15" t="s">
        <v>349</v>
      </c>
      <c r="O73" s="15">
        <v>8183</v>
      </c>
      <c r="P73" s="21">
        <v>0</v>
      </c>
      <c r="Q73" s="15">
        <v>1750</v>
      </c>
      <c r="R73" s="15">
        <v>0</v>
      </c>
    </row>
    <row r="74" spans="13:18" ht="15.75" customHeight="1">
      <c r="M74" s="15" t="s">
        <v>329</v>
      </c>
      <c r="N74" s="15" t="s">
        <v>349</v>
      </c>
      <c r="O74" s="15">
        <v>8184</v>
      </c>
      <c r="P74" s="21">
        <v>0</v>
      </c>
      <c r="Q74" s="15">
        <v>500</v>
      </c>
      <c r="R74" s="15">
        <v>0</v>
      </c>
    </row>
    <row r="75" spans="13:18" ht="15.75" customHeight="1">
      <c r="M75" s="15" t="s">
        <v>329</v>
      </c>
      <c r="N75" s="15" t="s">
        <v>349</v>
      </c>
      <c r="O75" s="15">
        <v>8187</v>
      </c>
      <c r="P75" s="21">
        <v>0</v>
      </c>
      <c r="Q75" s="15">
        <v>0</v>
      </c>
      <c r="R75" s="15">
        <v>2794</v>
      </c>
    </row>
    <row r="76" spans="13:18" ht="15.75" customHeight="1">
      <c r="M76" s="15" t="s">
        <v>334</v>
      </c>
      <c r="N76" s="15" t="s">
        <v>335</v>
      </c>
      <c r="O76" s="15">
        <v>8222</v>
      </c>
      <c r="P76" s="21">
        <v>1.1200000000000001</v>
      </c>
      <c r="Q76" s="15">
        <v>370</v>
      </c>
      <c r="R76" s="15">
        <v>414</v>
      </c>
    </row>
    <row r="77" spans="13:18" ht="15.75" customHeight="1">
      <c r="M77" s="15" t="s">
        <v>334</v>
      </c>
      <c r="N77" s="15" t="s">
        <v>348</v>
      </c>
      <c r="O77" s="15">
        <v>8816</v>
      </c>
      <c r="P77" s="21">
        <v>1.1000000000000001</v>
      </c>
      <c r="Q77" s="15">
        <v>13720</v>
      </c>
      <c r="R77" s="15">
        <v>15092</v>
      </c>
    </row>
    <row r="78" spans="13:18" ht="15.75" customHeight="1">
      <c r="M78" s="15" t="s">
        <v>334</v>
      </c>
      <c r="N78" s="15" t="s">
        <v>335</v>
      </c>
      <c r="O78" s="15">
        <v>8817</v>
      </c>
      <c r="P78" s="21">
        <v>1.1000000000000001</v>
      </c>
      <c r="Q78" s="15">
        <v>1220</v>
      </c>
      <c r="R78" s="15">
        <v>1342</v>
      </c>
    </row>
    <row r="79" spans="13:18" ht="15.75" customHeight="1">
      <c r="M79" s="15" t="s">
        <v>334</v>
      </c>
      <c r="N79" s="15" t="s">
        <v>335</v>
      </c>
      <c r="O79" s="15">
        <v>8820</v>
      </c>
      <c r="P79" s="21">
        <v>1.1200000000000001</v>
      </c>
      <c r="Q79" s="15">
        <v>10940</v>
      </c>
      <c r="R79" s="15">
        <v>12253</v>
      </c>
    </row>
    <row r="80" spans="13:18" ht="15.75" customHeight="1">
      <c r="M80" s="15" t="s">
        <v>334</v>
      </c>
      <c r="N80" s="15" t="s">
        <v>335</v>
      </c>
      <c r="O80" s="15">
        <v>8822</v>
      </c>
      <c r="P80" s="21">
        <v>1.1000000000000001</v>
      </c>
      <c r="Q80" s="15">
        <v>3100</v>
      </c>
      <c r="R80" s="15">
        <v>3410</v>
      </c>
    </row>
    <row r="81" spans="13:18" ht="15.75" customHeight="1">
      <c r="M81" s="15" t="s">
        <v>329</v>
      </c>
      <c r="N81" s="15" t="s">
        <v>330</v>
      </c>
      <c r="O81" s="15">
        <v>8823</v>
      </c>
      <c r="P81" s="21">
        <v>1.1499999999999999</v>
      </c>
      <c r="Q81" s="15">
        <v>45530</v>
      </c>
      <c r="R81" s="15">
        <v>52360</v>
      </c>
    </row>
    <row r="82" spans="13:18" ht="15.75" customHeight="1">
      <c r="M82" s="15" t="s">
        <v>329</v>
      </c>
      <c r="N82" s="15" t="s">
        <v>330</v>
      </c>
      <c r="O82" s="15">
        <v>8824</v>
      </c>
      <c r="P82" s="21">
        <v>1.1200000000000001</v>
      </c>
      <c r="Q82" s="15">
        <v>800</v>
      </c>
      <c r="R82" s="15">
        <v>896</v>
      </c>
    </row>
    <row r="83" spans="13:18" ht="15.75" customHeight="1">
      <c r="M83" s="15" t="s">
        <v>329</v>
      </c>
      <c r="N83" s="15" t="s">
        <v>330</v>
      </c>
      <c r="O83" s="15">
        <v>8826</v>
      </c>
      <c r="P83" s="21">
        <v>1.1200000000000001</v>
      </c>
      <c r="Q83" s="15">
        <v>2760</v>
      </c>
      <c r="R83" s="15">
        <v>3091</v>
      </c>
    </row>
    <row r="84" spans="13:18" ht="15.75" customHeight="1">
      <c r="M84" s="15" t="s">
        <v>334</v>
      </c>
      <c r="N84" s="15" t="s">
        <v>335</v>
      </c>
      <c r="O84" s="15">
        <v>8827</v>
      </c>
      <c r="P84" s="21">
        <v>0</v>
      </c>
      <c r="Q84" s="15">
        <v>1607</v>
      </c>
      <c r="R84" s="15">
        <v>0</v>
      </c>
    </row>
    <row r="85" spans="13:18" ht="15.75" customHeight="1">
      <c r="M85" s="15" t="s">
        <v>337</v>
      </c>
      <c r="N85" s="15" t="s">
        <v>338</v>
      </c>
      <c r="O85" s="15">
        <v>9005</v>
      </c>
      <c r="P85" s="21">
        <v>1.27</v>
      </c>
      <c r="Q85" s="15">
        <v>3042</v>
      </c>
      <c r="R85" s="15">
        <v>3863</v>
      </c>
    </row>
    <row r="86" spans="13:18" ht="15.75" customHeight="1">
      <c r="M86" s="15" t="s">
        <v>337</v>
      </c>
      <c r="N86" s="15" t="s">
        <v>338</v>
      </c>
      <c r="O86" s="15">
        <v>9009</v>
      </c>
      <c r="P86" s="21">
        <v>1.25</v>
      </c>
      <c r="Q86" s="15">
        <v>1446</v>
      </c>
      <c r="R86" s="15">
        <v>1808</v>
      </c>
    </row>
    <row r="87" spans="13:18" ht="15.75" customHeight="1">
      <c r="M87" s="15" t="s">
        <v>337</v>
      </c>
      <c r="N87" s="15" t="s">
        <v>345</v>
      </c>
      <c r="O87" s="15">
        <v>9411</v>
      </c>
      <c r="P87" s="21">
        <v>1.26</v>
      </c>
      <c r="Q87" s="15">
        <v>4080</v>
      </c>
      <c r="R87" s="15">
        <v>5141</v>
      </c>
    </row>
    <row r="88" spans="13:18" ht="15.75" customHeight="1">
      <c r="M88" s="15" t="s">
        <v>337</v>
      </c>
      <c r="N88" s="15" t="s">
        <v>345</v>
      </c>
      <c r="O88" s="15">
        <v>9412</v>
      </c>
      <c r="P88" s="21">
        <v>0</v>
      </c>
      <c r="Q88" s="15">
        <v>0</v>
      </c>
      <c r="R88" s="15">
        <v>3438</v>
      </c>
    </row>
    <row r="89" spans="13:18" ht="15.75" customHeight="1">
      <c r="M89" s="15" t="s">
        <v>337</v>
      </c>
      <c r="N89" s="15" t="s">
        <v>345</v>
      </c>
      <c r="O89" s="15">
        <v>9413</v>
      </c>
      <c r="P89" s="21">
        <v>0</v>
      </c>
      <c r="Q89" s="15">
        <v>3631</v>
      </c>
      <c r="R89" s="15">
        <v>0</v>
      </c>
    </row>
    <row r="90" spans="13:18" ht="15.75" customHeight="1">
      <c r="M90" s="15" t="s">
        <v>337</v>
      </c>
      <c r="N90" s="15" t="s">
        <v>345</v>
      </c>
      <c r="O90" s="15">
        <v>9414</v>
      </c>
      <c r="P90" s="21">
        <v>1.32</v>
      </c>
      <c r="Q90" s="15">
        <v>545</v>
      </c>
      <c r="R90" s="15">
        <v>719</v>
      </c>
    </row>
    <row r="91" spans="13:18" ht="15.75" customHeight="1">
      <c r="M91" s="15" t="s">
        <v>337</v>
      </c>
      <c r="N91" s="15" t="s">
        <v>345</v>
      </c>
      <c r="O91" s="15">
        <v>9415</v>
      </c>
      <c r="P91" s="21">
        <v>1.26</v>
      </c>
      <c r="Q91" s="15">
        <v>1906</v>
      </c>
      <c r="R91" s="15">
        <v>2402</v>
      </c>
    </row>
    <row r="92" spans="13:18" ht="15.75" customHeight="1">
      <c r="M92" s="15" t="s">
        <v>337</v>
      </c>
      <c r="N92" s="15" t="s">
        <v>344</v>
      </c>
      <c r="O92" s="15">
        <v>9426</v>
      </c>
      <c r="P92" s="21">
        <v>1.25</v>
      </c>
      <c r="Q92" s="15">
        <v>2367</v>
      </c>
      <c r="R92" s="15">
        <v>2959</v>
      </c>
    </row>
    <row r="93" spans="13:18" ht="15.75" customHeight="1">
      <c r="M93" s="15" t="s">
        <v>337</v>
      </c>
      <c r="N93" s="15" t="s">
        <v>345</v>
      </c>
      <c r="O93" s="15">
        <v>9433</v>
      </c>
      <c r="P93" s="21">
        <v>0</v>
      </c>
      <c r="Q93" s="15">
        <v>0</v>
      </c>
      <c r="R93" s="15">
        <v>2920</v>
      </c>
    </row>
    <row r="94" spans="13:18" ht="15.75" customHeight="1">
      <c r="M94" s="15" t="s">
        <v>337</v>
      </c>
      <c r="N94" s="15" t="s">
        <v>344</v>
      </c>
      <c r="O94" s="15">
        <v>9500</v>
      </c>
      <c r="P94" s="21">
        <v>1.2</v>
      </c>
      <c r="Q94" s="15">
        <v>5570</v>
      </c>
      <c r="R94" s="15">
        <v>6684</v>
      </c>
    </row>
    <row r="95" spans="13:18" ht="15.75" customHeight="1">
      <c r="M95" s="15" t="s">
        <v>337</v>
      </c>
      <c r="N95" s="15" t="s">
        <v>345</v>
      </c>
      <c r="O95" s="15">
        <v>9501</v>
      </c>
      <c r="P95" s="21">
        <v>1.2</v>
      </c>
      <c r="Q95" s="15">
        <v>2203</v>
      </c>
      <c r="R95" s="15">
        <v>2644</v>
      </c>
    </row>
    <row r="96" spans="13:18" ht="15.75" customHeight="1">
      <c r="M96" s="15" t="s">
        <v>337</v>
      </c>
      <c r="N96" s="15" t="s">
        <v>344</v>
      </c>
      <c r="O96" s="15">
        <v>9502</v>
      </c>
      <c r="P96" s="21">
        <v>0</v>
      </c>
      <c r="Q96" s="15">
        <v>1184</v>
      </c>
      <c r="R96" s="15">
        <v>0</v>
      </c>
    </row>
    <row r="97" spans="13:18" ht="15.75" customHeight="1">
      <c r="M97" s="15" t="s">
        <v>337</v>
      </c>
      <c r="N97" s="15" t="s">
        <v>345</v>
      </c>
      <c r="O97" s="15">
        <v>9504</v>
      </c>
      <c r="P97" s="21">
        <v>0</v>
      </c>
      <c r="Q97" s="15">
        <v>0</v>
      </c>
      <c r="R97" s="15">
        <v>3301</v>
      </c>
    </row>
    <row r="98" spans="13:18" ht="15.75" customHeight="1">
      <c r="M98" s="15" t="s">
        <v>337</v>
      </c>
      <c r="N98" s="15" t="s">
        <v>345</v>
      </c>
      <c r="O98" s="15">
        <v>9506</v>
      </c>
      <c r="P98" s="21">
        <v>0</v>
      </c>
      <c r="Q98" s="15">
        <v>2494</v>
      </c>
      <c r="R98" s="15">
        <v>0</v>
      </c>
    </row>
    <row r="99" spans="13:18" ht="15.75" customHeight="1">
      <c r="M99" s="15" t="s">
        <v>337</v>
      </c>
      <c r="N99" s="15" t="s">
        <v>345</v>
      </c>
      <c r="O99" s="15">
        <v>9507</v>
      </c>
      <c r="P99" s="21">
        <v>1.3</v>
      </c>
      <c r="Q99" s="15">
        <v>1161</v>
      </c>
      <c r="R99" s="15">
        <v>1509</v>
      </c>
    </row>
    <row r="100" spans="13:18" ht="15.75" customHeight="1">
      <c r="M100" s="15" t="s">
        <v>337</v>
      </c>
      <c r="N100" s="15" t="s">
        <v>345</v>
      </c>
      <c r="O100" s="15">
        <v>9508</v>
      </c>
      <c r="P100" s="21">
        <v>1.3</v>
      </c>
      <c r="Q100" s="15">
        <v>3309</v>
      </c>
      <c r="R100" s="15">
        <v>4302</v>
      </c>
    </row>
    <row r="101" spans="13:18" ht="15.75" customHeight="1">
      <c r="M101" s="15" t="s">
        <v>337</v>
      </c>
      <c r="N101" s="15" t="s">
        <v>345</v>
      </c>
      <c r="O101" s="15">
        <v>9509</v>
      </c>
      <c r="P101" s="21">
        <v>1.32</v>
      </c>
      <c r="Q101" s="15">
        <v>868</v>
      </c>
      <c r="R101" s="15">
        <v>1146</v>
      </c>
    </row>
    <row r="102" spans="13:18" ht="15.75" customHeight="1">
      <c r="M102" s="15" t="s">
        <v>337</v>
      </c>
      <c r="N102" s="15" t="s">
        <v>344</v>
      </c>
      <c r="O102" s="15">
        <v>9922</v>
      </c>
      <c r="P102" s="21">
        <v>1.1499999999999999</v>
      </c>
      <c r="Q102" s="15">
        <v>4230</v>
      </c>
      <c r="R102" s="15">
        <v>4865</v>
      </c>
    </row>
    <row r="103" spans="13:18" ht="15.75" customHeight="1">
      <c r="M103" s="15" t="s">
        <v>337</v>
      </c>
      <c r="N103" s="15" t="s">
        <v>345</v>
      </c>
      <c r="O103" s="15">
        <v>9924</v>
      </c>
      <c r="P103" s="21">
        <v>1.25</v>
      </c>
      <c r="Q103" s="15">
        <v>527</v>
      </c>
      <c r="R103" s="15">
        <v>659</v>
      </c>
    </row>
    <row r="104" spans="13:18" ht="15.75" customHeight="1">
      <c r="M104" s="15" t="s">
        <v>337</v>
      </c>
      <c r="N104" s="15" t="s">
        <v>345</v>
      </c>
      <c r="O104" s="15">
        <v>9925</v>
      </c>
      <c r="P104" s="21">
        <v>1.2</v>
      </c>
      <c r="Q104" s="15">
        <v>156</v>
      </c>
      <c r="R104" s="15">
        <v>187</v>
      </c>
    </row>
    <row r="105" spans="13:18" ht="15.75" customHeight="1">
      <c r="M105" s="15" t="s">
        <v>337</v>
      </c>
      <c r="N105" s="15" t="s">
        <v>345</v>
      </c>
      <c r="O105" s="15">
        <v>9926</v>
      </c>
      <c r="P105" s="21">
        <v>0</v>
      </c>
      <c r="Q105" s="15">
        <v>108</v>
      </c>
      <c r="R105" s="15">
        <v>0</v>
      </c>
    </row>
    <row r="106" spans="13:18" ht="15.75" customHeight="1">
      <c r="M106" s="15" t="s">
        <v>337</v>
      </c>
      <c r="N106" s="15" t="s">
        <v>345</v>
      </c>
      <c r="O106" s="15">
        <v>9927</v>
      </c>
      <c r="P106" s="21">
        <v>1.1499999999999999</v>
      </c>
      <c r="Q106" s="15">
        <v>5638</v>
      </c>
      <c r="R106" s="15">
        <v>6484</v>
      </c>
    </row>
    <row r="107" spans="13:18" ht="15.75" customHeight="1">
      <c r="M107" s="15" t="s">
        <v>337</v>
      </c>
      <c r="N107" s="15" t="s">
        <v>344</v>
      </c>
      <c r="O107" s="15">
        <v>9930</v>
      </c>
      <c r="P107" s="21">
        <v>1.2</v>
      </c>
      <c r="Q107" s="15">
        <v>5939</v>
      </c>
      <c r="R107" s="15">
        <v>7127</v>
      </c>
    </row>
    <row r="108" spans="13:18" ht="15.75" customHeight="1">
      <c r="M108" s="15" t="s">
        <v>337</v>
      </c>
      <c r="N108" s="15" t="s">
        <v>345</v>
      </c>
      <c r="O108" s="15">
        <v>9933</v>
      </c>
      <c r="P108" s="21">
        <v>0</v>
      </c>
      <c r="Q108" s="15">
        <v>0</v>
      </c>
      <c r="R108" s="15">
        <v>1595</v>
      </c>
    </row>
    <row r="109" spans="13:18" ht="15.75" customHeight="1">
      <c r="M109" s="15" t="s">
        <v>334</v>
      </c>
      <c r="N109" s="15" t="s">
        <v>346</v>
      </c>
      <c r="O109" s="15" t="s">
        <v>350</v>
      </c>
      <c r="P109" s="21">
        <v>0</v>
      </c>
      <c r="Q109" s="15">
        <v>2765</v>
      </c>
      <c r="R109" s="15">
        <v>0</v>
      </c>
    </row>
    <row r="110" spans="13:18" ht="15.75" customHeight="1">
      <c r="M110" s="15" t="s">
        <v>334</v>
      </c>
      <c r="N110" s="15" t="s">
        <v>346</v>
      </c>
      <c r="O110" s="15" t="s">
        <v>351</v>
      </c>
      <c r="P110" s="21">
        <v>0</v>
      </c>
      <c r="Q110" s="15">
        <v>0</v>
      </c>
      <c r="R110" s="15">
        <v>3586</v>
      </c>
    </row>
    <row r="111" spans="13:18" ht="15.75" customHeight="1">
      <c r="M111" s="15" t="s">
        <v>334</v>
      </c>
      <c r="N111" s="15" t="s">
        <v>346</v>
      </c>
      <c r="O111" s="15" t="s">
        <v>352</v>
      </c>
      <c r="P111" s="21">
        <v>0</v>
      </c>
      <c r="Q111" s="15">
        <v>2738</v>
      </c>
      <c r="R111" s="15">
        <v>0</v>
      </c>
    </row>
    <row r="112" spans="13:18" ht="15.75" customHeight="1">
      <c r="M112" s="15" t="s">
        <v>334</v>
      </c>
      <c r="N112" s="15" t="s">
        <v>346</v>
      </c>
      <c r="O112" s="15" t="s">
        <v>353</v>
      </c>
      <c r="P112" s="21">
        <v>0</v>
      </c>
      <c r="Q112" s="15">
        <v>0</v>
      </c>
      <c r="R112" s="15">
        <v>3210</v>
      </c>
    </row>
    <row r="113" spans="13:18" ht="15.75" customHeight="1">
      <c r="M113" s="15" t="s">
        <v>334</v>
      </c>
      <c r="N113" s="15" t="s">
        <v>346</v>
      </c>
      <c r="O113" s="15" t="s">
        <v>354</v>
      </c>
      <c r="P113" s="21">
        <v>0</v>
      </c>
      <c r="Q113" s="15">
        <v>2682</v>
      </c>
      <c r="R113" s="15">
        <v>0</v>
      </c>
    </row>
    <row r="114" spans="13:18" ht="15.75" customHeight="1">
      <c r="M114" s="15" t="s">
        <v>329</v>
      </c>
      <c r="N114" s="15" t="s">
        <v>355</v>
      </c>
      <c r="O114" s="15" t="s">
        <v>356</v>
      </c>
      <c r="P114" s="21">
        <v>0</v>
      </c>
      <c r="Q114" s="15">
        <v>0</v>
      </c>
      <c r="R114" s="15">
        <v>1629</v>
      </c>
    </row>
    <row r="115" spans="13:18" ht="15.75" customHeight="1">
      <c r="M115" s="15" t="s">
        <v>329</v>
      </c>
      <c r="N115" s="15" t="s">
        <v>355</v>
      </c>
      <c r="O115" s="15" t="s">
        <v>357</v>
      </c>
      <c r="P115" s="21">
        <v>0</v>
      </c>
      <c r="Q115" s="15">
        <v>1633</v>
      </c>
      <c r="R115" s="15">
        <v>0</v>
      </c>
    </row>
    <row r="116" spans="13:18" ht="15.75" customHeight="1">
      <c r="M116" s="15" t="s">
        <v>329</v>
      </c>
      <c r="N116" s="15" t="s">
        <v>355</v>
      </c>
      <c r="O116" s="15" t="s">
        <v>358</v>
      </c>
      <c r="P116" s="21">
        <v>0</v>
      </c>
      <c r="Q116" s="15">
        <v>0</v>
      </c>
      <c r="R116" s="15">
        <v>2846</v>
      </c>
    </row>
    <row r="117" spans="13:18" ht="15.75" customHeight="1">
      <c r="M117" s="15" t="s">
        <v>329</v>
      </c>
      <c r="N117" s="15" t="s">
        <v>355</v>
      </c>
      <c r="O117" s="15" t="s">
        <v>339</v>
      </c>
      <c r="P117" s="21">
        <v>0</v>
      </c>
      <c r="Q117" s="15">
        <v>1741</v>
      </c>
      <c r="R117" s="15">
        <v>0</v>
      </c>
    </row>
    <row r="118" spans="13:18" ht="15.75" customHeight="1">
      <c r="M118" s="15" t="s">
        <v>329</v>
      </c>
      <c r="N118" s="15" t="s">
        <v>355</v>
      </c>
      <c r="O118" s="15" t="s">
        <v>359</v>
      </c>
      <c r="P118" s="21">
        <v>0</v>
      </c>
      <c r="Q118" s="15">
        <v>0</v>
      </c>
      <c r="R118" s="15">
        <v>1461</v>
      </c>
    </row>
    <row r="119" spans="13:18" ht="15.75" customHeight="1">
      <c r="M119" s="15" t="s">
        <v>329</v>
      </c>
      <c r="N119" s="15" t="s">
        <v>355</v>
      </c>
      <c r="O119" s="15" t="s">
        <v>360</v>
      </c>
      <c r="P119" s="21">
        <v>0</v>
      </c>
      <c r="Q119" s="15">
        <v>0</v>
      </c>
      <c r="R119" s="15">
        <v>3215</v>
      </c>
    </row>
    <row r="120" spans="13:18" ht="15.75" customHeight="1">
      <c r="M120" s="15" t="s">
        <v>329</v>
      </c>
      <c r="N120" s="15" t="s">
        <v>361</v>
      </c>
      <c r="O120" s="15" t="s">
        <v>362</v>
      </c>
      <c r="P120" s="21">
        <v>1.3</v>
      </c>
      <c r="Q120" s="15">
        <v>10500</v>
      </c>
      <c r="R120" s="15">
        <v>13650</v>
      </c>
    </row>
    <row r="121" spans="13:18" ht="15.75" customHeight="1">
      <c r="M121" s="15" t="s">
        <v>329</v>
      </c>
      <c r="N121" s="15" t="s">
        <v>361</v>
      </c>
      <c r="O121" s="15" t="s">
        <v>363</v>
      </c>
      <c r="P121" s="21">
        <v>1.3</v>
      </c>
      <c r="Q121" s="15">
        <v>6915</v>
      </c>
      <c r="R121" s="15">
        <v>8990</v>
      </c>
    </row>
    <row r="122" spans="13:18" ht="15.75" customHeight="1">
      <c r="M122" s="15" t="s">
        <v>329</v>
      </c>
      <c r="N122" s="15" t="s">
        <v>361</v>
      </c>
      <c r="O122" s="15" t="s">
        <v>364</v>
      </c>
      <c r="P122" s="21">
        <v>1.5</v>
      </c>
      <c r="Q122" s="15">
        <v>29960</v>
      </c>
      <c r="R122" s="15">
        <v>44940</v>
      </c>
    </row>
    <row r="123" spans="13:18" ht="15.75" customHeight="1">
      <c r="M123" s="15" t="s">
        <v>329</v>
      </c>
      <c r="N123" s="15" t="s">
        <v>361</v>
      </c>
      <c r="O123" s="15" t="s">
        <v>365</v>
      </c>
      <c r="P123" s="21">
        <v>1.4</v>
      </c>
      <c r="Q123" s="15">
        <v>2770</v>
      </c>
      <c r="R123" s="15">
        <v>3878</v>
      </c>
    </row>
    <row r="124" spans="13:18" ht="15.75" customHeight="1">
      <c r="M124" s="15" t="s">
        <v>329</v>
      </c>
      <c r="N124" s="15" t="s">
        <v>361</v>
      </c>
      <c r="O124" s="15" t="s">
        <v>366</v>
      </c>
      <c r="P124" s="21">
        <v>0</v>
      </c>
      <c r="Q124" s="15">
        <v>20</v>
      </c>
      <c r="R124" s="15">
        <v>0</v>
      </c>
    </row>
    <row r="125" spans="13:18" ht="15.75" customHeight="1">
      <c r="M125" s="15" t="s">
        <v>329</v>
      </c>
      <c r="N125" s="15" t="s">
        <v>361</v>
      </c>
      <c r="O125" s="15" t="s">
        <v>367</v>
      </c>
      <c r="P125" s="21">
        <v>2</v>
      </c>
      <c r="Q125" s="15">
        <v>1080</v>
      </c>
      <c r="R125" s="15">
        <v>2160</v>
      </c>
    </row>
    <row r="126" spans="13:18" ht="15.75" customHeight="1">
      <c r="M126" s="15" t="s">
        <v>329</v>
      </c>
      <c r="N126" s="15" t="s">
        <v>361</v>
      </c>
      <c r="O126" s="15" t="s">
        <v>368</v>
      </c>
      <c r="P126" s="21">
        <v>2</v>
      </c>
      <c r="Q126" s="15">
        <v>1390</v>
      </c>
      <c r="R126" s="15">
        <v>2780</v>
      </c>
    </row>
    <row r="127" spans="13:18" ht="15.75" customHeight="1">
      <c r="M127" s="15" t="s">
        <v>329</v>
      </c>
      <c r="N127" s="15" t="s">
        <v>369</v>
      </c>
      <c r="O127" s="15" t="s">
        <v>370</v>
      </c>
      <c r="P127" s="21">
        <v>1.7</v>
      </c>
      <c r="Q127" s="15">
        <v>355</v>
      </c>
      <c r="R127" s="15">
        <v>604</v>
      </c>
    </row>
    <row r="128" spans="13:18" ht="15.75" customHeight="1">
      <c r="M128" s="15" t="s">
        <v>329</v>
      </c>
      <c r="N128" s="15" t="s">
        <v>369</v>
      </c>
      <c r="O128" s="15" t="s">
        <v>371</v>
      </c>
      <c r="P128" s="21">
        <v>1.35</v>
      </c>
      <c r="Q128" s="15">
        <v>1415</v>
      </c>
      <c r="R128" s="15">
        <v>1910</v>
      </c>
    </row>
    <row r="129" spans="13:18" ht="15.75" customHeight="1">
      <c r="M129" s="15" t="s">
        <v>329</v>
      </c>
      <c r="N129" s="15" t="s">
        <v>369</v>
      </c>
      <c r="O129" s="15" t="s">
        <v>372</v>
      </c>
      <c r="P129" s="21">
        <v>1.35</v>
      </c>
      <c r="Q129" s="15">
        <v>1825</v>
      </c>
      <c r="R129" s="15">
        <v>2464</v>
      </c>
    </row>
    <row r="130" spans="13:18" ht="15.75" customHeight="1">
      <c r="M130" s="15" t="s">
        <v>329</v>
      </c>
      <c r="N130" s="15" t="s">
        <v>369</v>
      </c>
      <c r="O130" s="15" t="s">
        <v>373</v>
      </c>
      <c r="P130" s="21">
        <v>1.5</v>
      </c>
      <c r="Q130" s="15">
        <v>180</v>
      </c>
      <c r="R130" s="15">
        <v>270</v>
      </c>
    </row>
    <row r="131" spans="13:18" ht="15.75" customHeight="1">
      <c r="M131" s="15" t="s">
        <v>329</v>
      </c>
      <c r="N131" s="15" t="s">
        <v>369</v>
      </c>
      <c r="O131" s="15" t="s">
        <v>374</v>
      </c>
      <c r="P131" s="21">
        <v>2</v>
      </c>
      <c r="Q131" s="15">
        <v>1350</v>
      </c>
      <c r="R131" s="15">
        <v>2700</v>
      </c>
    </row>
    <row r="132" spans="13:18" ht="15.75" customHeight="1">
      <c r="M132" s="15" t="s">
        <v>329</v>
      </c>
      <c r="N132" s="15" t="s">
        <v>369</v>
      </c>
      <c r="O132" s="15" t="s">
        <v>375</v>
      </c>
      <c r="P132" s="21">
        <v>2</v>
      </c>
      <c r="Q132" s="15">
        <v>1615</v>
      </c>
      <c r="R132" s="15">
        <v>3230</v>
      </c>
    </row>
    <row r="133" spans="13:18" ht="15.75" customHeight="1">
      <c r="M133" s="15" t="s">
        <v>329</v>
      </c>
      <c r="N133" s="15" t="s">
        <v>369</v>
      </c>
      <c r="O133" s="15" t="s">
        <v>376</v>
      </c>
      <c r="P133" s="21">
        <v>2</v>
      </c>
      <c r="Q133" s="15">
        <v>2345</v>
      </c>
      <c r="R133" s="15">
        <v>4690</v>
      </c>
    </row>
    <row r="134" spans="13:18" ht="15.75" customHeight="1">
      <c r="M134" s="15" t="s">
        <v>329</v>
      </c>
      <c r="N134" s="15" t="s">
        <v>369</v>
      </c>
      <c r="O134" s="15" t="s">
        <v>377</v>
      </c>
      <c r="P134" s="21">
        <v>2</v>
      </c>
      <c r="Q134" s="15">
        <v>2455</v>
      </c>
      <c r="R134" s="15">
        <v>4910</v>
      </c>
    </row>
    <row r="135" spans="13:18" ht="15.75" customHeight="1">
      <c r="M135" s="15" t="s">
        <v>337</v>
      </c>
      <c r="N135" s="15" t="s">
        <v>338</v>
      </c>
      <c r="O135" s="15" t="s">
        <v>378</v>
      </c>
      <c r="P135" s="21">
        <v>0</v>
      </c>
      <c r="Q135" s="15">
        <v>132</v>
      </c>
      <c r="R135" s="15">
        <v>0</v>
      </c>
    </row>
    <row r="136" spans="13:18" ht="15.75" customHeight="1">
      <c r="M136" s="15" t="s">
        <v>337</v>
      </c>
      <c r="N136" s="15" t="s">
        <v>338</v>
      </c>
      <c r="O136" s="15" t="s">
        <v>379</v>
      </c>
      <c r="P136" s="21">
        <v>0</v>
      </c>
      <c r="Q136" s="15">
        <v>145</v>
      </c>
      <c r="R136" s="15">
        <v>0</v>
      </c>
    </row>
    <row r="137" spans="13:18" ht="15.75" customHeight="1">
      <c r="M137" s="15" t="s">
        <v>337</v>
      </c>
      <c r="N137" s="15" t="s">
        <v>338</v>
      </c>
      <c r="O137" s="15" t="s">
        <v>380</v>
      </c>
      <c r="P137" s="21">
        <v>0</v>
      </c>
      <c r="Q137" s="15">
        <v>129</v>
      </c>
      <c r="R137" s="15">
        <v>0</v>
      </c>
    </row>
    <row r="138" spans="13:18" ht="15.75" customHeight="1">
      <c r="M138" s="15" t="s">
        <v>337</v>
      </c>
      <c r="N138" s="15" t="s">
        <v>338</v>
      </c>
      <c r="O138" s="15" t="s">
        <v>381</v>
      </c>
      <c r="P138" s="21">
        <v>0</v>
      </c>
      <c r="Q138" s="15">
        <v>132</v>
      </c>
      <c r="R138" s="15">
        <v>0</v>
      </c>
    </row>
    <row r="139" spans="13:18" ht="15.75" customHeight="1">
      <c r="M139" s="15" t="s">
        <v>337</v>
      </c>
      <c r="N139" s="15" t="s">
        <v>338</v>
      </c>
      <c r="O139" s="15" t="s">
        <v>382</v>
      </c>
      <c r="P139" s="21">
        <v>0</v>
      </c>
      <c r="Q139" s="15">
        <v>90</v>
      </c>
      <c r="R139" s="15">
        <v>0</v>
      </c>
    </row>
    <row r="140" spans="13:18" ht="15.75" customHeight="1">
      <c r="M140" s="15" t="s">
        <v>337</v>
      </c>
      <c r="N140" s="15" t="s">
        <v>338</v>
      </c>
      <c r="O140" s="15" t="s">
        <v>383</v>
      </c>
      <c r="P140" s="21">
        <v>0</v>
      </c>
      <c r="Q140" s="15">
        <v>87</v>
      </c>
      <c r="R140" s="15">
        <v>0</v>
      </c>
    </row>
    <row r="141" spans="13:18" ht="15.75" customHeight="1">
      <c r="M141" s="15" t="s">
        <v>329</v>
      </c>
      <c r="N141" s="15" t="s">
        <v>384</v>
      </c>
      <c r="O141" s="15" t="s">
        <v>385</v>
      </c>
      <c r="P141" s="21">
        <v>0</v>
      </c>
      <c r="Q141" s="15">
        <v>0</v>
      </c>
      <c r="R141" s="15">
        <v>1059</v>
      </c>
    </row>
    <row r="142" spans="13:18" ht="15.75" customHeight="1">
      <c r="M142" s="15" t="s">
        <v>329</v>
      </c>
      <c r="N142" s="15" t="s">
        <v>384</v>
      </c>
      <c r="O142" s="15" t="s">
        <v>386</v>
      </c>
      <c r="P142" s="21">
        <v>1.35</v>
      </c>
      <c r="Q142" s="15">
        <v>7100</v>
      </c>
      <c r="R142" s="15">
        <v>9585</v>
      </c>
    </row>
    <row r="143" spans="13:18" ht="15.75" customHeight="1">
      <c r="M143" s="15" t="s">
        <v>329</v>
      </c>
      <c r="N143" s="15" t="s">
        <v>384</v>
      </c>
      <c r="O143" s="15" t="s">
        <v>387</v>
      </c>
      <c r="P143" s="21">
        <v>0</v>
      </c>
      <c r="Q143" s="15">
        <v>3573</v>
      </c>
      <c r="R143" s="15">
        <v>0</v>
      </c>
    </row>
    <row r="144" spans="13:18" ht="15.75" customHeight="1">
      <c r="M144" s="15" t="s">
        <v>329</v>
      </c>
      <c r="N144" s="15" t="s">
        <v>384</v>
      </c>
      <c r="O144" s="15" t="s">
        <v>388</v>
      </c>
      <c r="P144" s="21">
        <v>1.3</v>
      </c>
      <c r="Q144" s="15">
        <v>7615</v>
      </c>
      <c r="R144" s="15">
        <v>9900</v>
      </c>
    </row>
    <row r="145" spans="13:18" ht="15.75" customHeight="1">
      <c r="M145" s="15" t="s">
        <v>329</v>
      </c>
      <c r="N145" s="15" t="s">
        <v>384</v>
      </c>
      <c r="O145" s="15" t="s">
        <v>389</v>
      </c>
      <c r="P145" s="21">
        <v>0</v>
      </c>
      <c r="Q145" s="15">
        <v>1284</v>
      </c>
      <c r="R145" s="15">
        <v>0</v>
      </c>
    </row>
    <row r="146" spans="13:18" ht="15.75" customHeight="1">
      <c r="M146" s="15" t="s">
        <v>337</v>
      </c>
      <c r="N146" s="15" t="s">
        <v>390</v>
      </c>
      <c r="O146" s="15" t="s">
        <v>391</v>
      </c>
      <c r="P146" s="21">
        <v>0</v>
      </c>
      <c r="Q146" s="15">
        <v>0</v>
      </c>
      <c r="R146" s="15">
        <v>1656</v>
      </c>
    </row>
    <row r="147" spans="13:18" ht="15.75" customHeight="1">
      <c r="M147" s="15" t="s">
        <v>337</v>
      </c>
      <c r="N147" s="15" t="s">
        <v>390</v>
      </c>
      <c r="O147" s="15" t="s">
        <v>392</v>
      </c>
      <c r="P147" s="21">
        <v>0</v>
      </c>
      <c r="Q147" s="15">
        <v>0</v>
      </c>
      <c r="R147" s="15">
        <v>2085</v>
      </c>
    </row>
    <row r="148" spans="13:18" ht="15.75" customHeight="1">
      <c r="M148" s="15" t="s">
        <v>329</v>
      </c>
      <c r="N148" s="15" t="s">
        <v>384</v>
      </c>
      <c r="O148" s="15" t="s">
        <v>393</v>
      </c>
      <c r="P148" s="21">
        <v>0</v>
      </c>
      <c r="Q148" s="15">
        <v>1183</v>
      </c>
      <c r="R148" s="15">
        <v>0</v>
      </c>
    </row>
    <row r="149" spans="13:18" ht="15.75" customHeight="1">
      <c r="M149" s="15" t="s">
        <v>337</v>
      </c>
      <c r="N149" s="15" t="s">
        <v>390</v>
      </c>
      <c r="O149" s="15" t="s">
        <v>394</v>
      </c>
      <c r="P149" s="21">
        <v>1.5</v>
      </c>
      <c r="Q149" s="15">
        <v>532</v>
      </c>
      <c r="R149" s="15">
        <v>798</v>
      </c>
    </row>
    <row r="150" spans="13:18" ht="15.75" customHeight="1">
      <c r="M150" s="15" t="s">
        <v>329</v>
      </c>
      <c r="N150" s="15" t="s">
        <v>384</v>
      </c>
      <c r="O150" s="15" t="s">
        <v>395</v>
      </c>
      <c r="P150" s="21">
        <v>0</v>
      </c>
      <c r="Q150" s="15">
        <v>360</v>
      </c>
      <c r="R150" s="15">
        <v>0</v>
      </c>
    </row>
    <row r="151" spans="13:18" ht="15.75" customHeight="1">
      <c r="M151" s="15" t="s">
        <v>337</v>
      </c>
      <c r="N151" s="15" t="s">
        <v>390</v>
      </c>
      <c r="O151" s="15" t="s">
        <v>396</v>
      </c>
      <c r="P151" s="21">
        <v>1.4</v>
      </c>
      <c r="Q151" s="15">
        <v>1545</v>
      </c>
      <c r="R151" s="15">
        <v>2163</v>
      </c>
    </row>
    <row r="152" spans="13:18" ht="15.75" customHeight="1">
      <c r="M152" s="15" t="s">
        <v>337</v>
      </c>
      <c r="N152" s="15" t="s">
        <v>390</v>
      </c>
      <c r="O152" s="15" t="s">
        <v>397</v>
      </c>
      <c r="P152" s="21">
        <v>2</v>
      </c>
      <c r="Q152" s="15">
        <v>858</v>
      </c>
      <c r="R152" s="15">
        <v>1716</v>
      </c>
    </row>
    <row r="153" spans="13:18" ht="15.75" customHeight="1">
      <c r="M153" s="15" t="s">
        <v>337</v>
      </c>
      <c r="N153" s="15" t="s">
        <v>343</v>
      </c>
      <c r="O153" s="15" t="s">
        <v>398</v>
      </c>
      <c r="P153" s="21">
        <v>0</v>
      </c>
      <c r="Q153" s="15">
        <v>52</v>
      </c>
      <c r="R153" s="15">
        <v>0</v>
      </c>
    </row>
    <row r="154" spans="13:18" ht="15.75" customHeight="1">
      <c r="M154" s="15" t="s">
        <v>337</v>
      </c>
      <c r="N154" s="15" t="s">
        <v>343</v>
      </c>
      <c r="O154" s="15" t="s">
        <v>399</v>
      </c>
      <c r="P154" s="21">
        <v>0</v>
      </c>
      <c r="Q154" s="15">
        <v>90</v>
      </c>
      <c r="R154" s="15">
        <v>0</v>
      </c>
    </row>
    <row r="155" spans="13:18" ht="15.75" customHeight="1">
      <c r="M155" s="15" t="s">
        <v>334</v>
      </c>
      <c r="N155" s="15" t="s">
        <v>400</v>
      </c>
      <c r="O155" s="15" t="s">
        <v>401</v>
      </c>
      <c r="P155" s="21">
        <v>2.21</v>
      </c>
      <c r="Q155" s="15">
        <v>576</v>
      </c>
      <c r="R155" s="15">
        <v>1273</v>
      </c>
    </row>
    <row r="156" spans="13:18" ht="15.75" customHeight="1">
      <c r="M156" s="15" t="s">
        <v>334</v>
      </c>
      <c r="N156" s="15" t="s">
        <v>400</v>
      </c>
      <c r="O156" s="15" t="s">
        <v>402</v>
      </c>
      <c r="P156" s="21">
        <v>2.2000000000000002</v>
      </c>
      <c r="Q156" s="15">
        <v>584</v>
      </c>
      <c r="R156" s="15">
        <v>1285</v>
      </c>
    </row>
    <row r="157" spans="13:18" ht="15.75" customHeight="1">
      <c r="M157" s="15" t="s">
        <v>334</v>
      </c>
      <c r="N157" s="15" t="s">
        <v>400</v>
      </c>
      <c r="O157" s="15" t="s">
        <v>403</v>
      </c>
      <c r="P157" s="21">
        <v>2.2000000000000002</v>
      </c>
      <c r="Q157" s="15">
        <v>192</v>
      </c>
      <c r="R157" s="15">
        <v>422</v>
      </c>
    </row>
    <row r="158" spans="13:18" ht="15.75" customHeight="1">
      <c r="M158" s="15" t="s">
        <v>334</v>
      </c>
      <c r="N158" s="15" t="s">
        <v>400</v>
      </c>
      <c r="O158" s="15" t="s">
        <v>404</v>
      </c>
      <c r="P158" s="21">
        <v>2.2000000000000002</v>
      </c>
      <c r="Q158" s="15">
        <v>64</v>
      </c>
      <c r="R158" s="15">
        <v>141</v>
      </c>
    </row>
    <row r="159" spans="13:18" ht="15.75" customHeight="1">
      <c r="M159" s="15" t="s">
        <v>334</v>
      </c>
      <c r="N159" s="15" t="s">
        <v>400</v>
      </c>
      <c r="O159" s="15" t="s">
        <v>405</v>
      </c>
      <c r="P159" s="21">
        <v>2</v>
      </c>
      <c r="Q159" s="15">
        <v>244</v>
      </c>
      <c r="R159" s="15">
        <v>488</v>
      </c>
    </row>
    <row r="160" spans="13:18" ht="15.75" customHeight="1">
      <c r="M160" s="15" t="s">
        <v>334</v>
      </c>
      <c r="N160" s="15" t="s">
        <v>400</v>
      </c>
      <c r="O160" s="15" t="s">
        <v>406</v>
      </c>
      <c r="P160" s="21">
        <v>2</v>
      </c>
      <c r="Q160" s="15">
        <v>164</v>
      </c>
      <c r="R160" s="15">
        <v>328</v>
      </c>
    </row>
    <row r="161" spans="13:18" ht="15.75" customHeight="1">
      <c r="M161" s="15" t="s">
        <v>334</v>
      </c>
      <c r="N161" s="15" t="s">
        <v>400</v>
      </c>
      <c r="O161" s="15" t="s">
        <v>407</v>
      </c>
      <c r="P161" s="21">
        <v>2</v>
      </c>
      <c r="Q161" s="15">
        <v>132</v>
      </c>
      <c r="R161" s="15">
        <v>264</v>
      </c>
    </row>
    <row r="162" spans="13:18" ht="15.75" customHeight="1">
      <c r="M162" s="15" t="s">
        <v>334</v>
      </c>
      <c r="N162" s="15" t="s">
        <v>400</v>
      </c>
      <c r="O162" s="15" t="s">
        <v>408</v>
      </c>
      <c r="P162" s="21">
        <v>2</v>
      </c>
      <c r="Q162" s="15">
        <v>132</v>
      </c>
      <c r="R162" s="15">
        <v>264</v>
      </c>
    </row>
    <row r="163" spans="13:18" ht="15.75" customHeight="1">
      <c r="M163" s="15" t="s">
        <v>334</v>
      </c>
      <c r="N163" s="15" t="s">
        <v>400</v>
      </c>
      <c r="O163" s="15" t="s">
        <v>409</v>
      </c>
      <c r="P163" s="21">
        <v>2.2000000000000002</v>
      </c>
      <c r="Q163" s="15">
        <v>240</v>
      </c>
      <c r="R163" s="15">
        <v>528</v>
      </c>
    </row>
    <row r="164" spans="13:18" ht="15.75" customHeight="1">
      <c r="M164" s="15" t="s">
        <v>329</v>
      </c>
      <c r="N164" s="15" t="s">
        <v>410</v>
      </c>
      <c r="O164" s="15" t="s">
        <v>411</v>
      </c>
      <c r="P164" s="21">
        <v>0</v>
      </c>
      <c r="Q164" s="15">
        <v>0</v>
      </c>
      <c r="R164" s="15">
        <v>2568</v>
      </c>
    </row>
    <row r="165" spans="13:18" ht="15.75" customHeight="1">
      <c r="M165" s="15" t="s">
        <v>329</v>
      </c>
      <c r="N165" s="15" t="s">
        <v>410</v>
      </c>
      <c r="O165" s="15" t="s">
        <v>412</v>
      </c>
      <c r="P165" s="21">
        <v>1.18</v>
      </c>
      <c r="Q165" s="15">
        <v>4710</v>
      </c>
      <c r="R165" s="15">
        <v>5558</v>
      </c>
    </row>
    <row r="166" spans="13:18" ht="15.75" customHeight="1">
      <c r="M166" s="15" t="s">
        <v>329</v>
      </c>
      <c r="N166" s="15" t="s">
        <v>410</v>
      </c>
      <c r="O166" s="15" t="s">
        <v>413</v>
      </c>
      <c r="P166" s="21">
        <v>0</v>
      </c>
      <c r="Q166" s="15">
        <v>150</v>
      </c>
      <c r="R166" s="15">
        <v>0</v>
      </c>
    </row>
    <row r="167" spans="13:18" ht="15.75" customHeight="1">
      <c r="M167" s="15" t="s">
        <v>329</v>
      </c>
      <c r="N167" s="15" t="s">
        <v>410</v>
      </c>
      <c r="O167" s="15" t="s">
        <v>414</v>
      </c>
      <c r="P167" s="21">
        <v>1.1200000000000001</v>
      </c>
      <c r="Q167" s="15">
        <v>20380</v>
      </c>
      <c r="R167" s="15">
        <v>22826</v>
      </c>
    </row>
    <row r="168" spans="13:18" ht="15.75" customHeight="1">
      <c r="M168" s="15" t="s">
        <v>329</v>
      </c>
      <c r="N168" s="15" t="s">
        <v>410</v>
      </c>
      <c r="O168" s="15" t="s">
        <v>415</v>
      </c>
      <c r="P168" s="21">
        <v>0</v>
      </c>
      <c r="Q168" s="15">
        <v>0</v>
      </c>
      <c r="R168" s="15">
        <v>2564</v>
      </c>
    </row>
    <row r="169" spans="13:18" ht="15.75" customHeight="1">
      <c r="M169" s="15" t="s">
        <v>329</v>
      </c>
      <c r="N169" s="15" t="s">
        <v>410</v>
      </c>
      <c r="O169" s="15" t="s">
        <v>336</v>
      </c>
      <c r="P169" s="21">
        <v>1.1200000000000001</v>
      </c>
      <c r="Q169" s="15">
        <v>24320</v>
      </c>
      <c r="R169" s="15">
        <v>27238</v>
      </c>
    </row>
    <row r="170" spans="13:18" ht="15.75" customHeight="1">
      <c r="M170" s="15" t="s">
        <v>329</v>
      </c>
      <c r="N170" s="15" t="s">
        <v>410</v>
      </c>
      <c r="O170" s="15" t="s">
        <v>416</v>
      </c>
      <c r="P170" s="21">
        <v>0</v>
      </c>
      <c r="Q170" s="15">
        <v>2391</v>
      </c>
      <c r="R170" s="15">
        <v>0</v>
      </c>
    </row>
    <row r="171" spans="13:18" ht="15.75" customHeight="1">
      <c r="M171" s="15" t="s">
        <v>329</v>
      </c>
      <c r="N171" s="15" t="s">
        <v>410</v>
      </c>
      <c r="O171" s="15" t="s">
        <v>417</v>
      </c>
      <c r="P171" s="21">
        <v>1.05</v>
      </c>
      <c r="Q171" s="15">
        <v>1240</v>
      </c>
      <c r="R171" s="15">
        <v>1302</v>
      </c>
    </row>
    <row r="172" spans="13:18" ht="15.75" customHeight="1">
      <c r="M172" s="15" t="s">
        <v>329</v>
      </c>
      <c r="N172" s="15" t="s">
        <v>410</v>
      </c>
      <c r="O172" s="15" t="s">
        <v>418</v>
      </c>
      <c r="P172" s="21">
        <v>1.1499999999999999</v>
      </c>
      <c r="Q172" s="15">
        <v>8170</v>
      </c>
      <c r="R172" s="15">
        <v>9396</v>
      </c>
    </row>
    <row r="173" spans="13:18" ht="15.75" customHeight="1">
      <c r="M173" s="15" t="s">
        <v>329</v>
      </c>
      <c r="N173" s="15" t="s">
        <v>410</v>
      </c>
      <c r="O173" s="15" t="s">
        <v>419</v>
      </c>
      <c r="P173" s="21">
        <v>1.18</v>
      </c>
      <c r="Q173" s="15">
        <v>4415</v>
      </c>
      <c r="R173" s="15">
        <v>5210</v>
      </c>
    </row>
    <row r="174" spans="13:18" ht="15.75" customHeight="1">
      <c r="M174" s="15" t="s">
        <v>329</v>
      </c>
      <c r="N174" s="15" t="s">
        <v>410</v>
      </c>
      <c r="O174" s="15" t="s">
        <v>420</v>
      </c>
      <c r="P174" s="21">
        <v>1.3</v>
      </c>
      <c r="Q174" s="15">
        <v>3500</v>
      </c>
      <c r="R174" s="15">
        <v>4550</v>
      </c>
    </row>
    <row r="175" spans="13:18" ht="15.75" customHeight="1">
      <c r="M175" s="15" t="s">
        <v>329</v>
      </c>
      <c r="N175" s="15" t="s">
        <v>410</v>
      </c>
      <c r="O175" s="15" t="s">
        <v>421</v>
      </c>
      <c r="P175" s="21">
        <v>0</v>
      </c>
      <c r="Q175" s="15">
        <v>3077</v>
      </c>
      <c r="R175" s="15">
        <v>0</v>
      </c>
    </row>
    <row r="176" spans="13:18" ht="15.75" customHeight="1">
      <c r="M176" s="15" t="s">
        <v>329</v>
      </c>
      <c r="N176" s="15" t="s">
        <v>410</v>
      </c>
      <c r="O176" s="15" t="s">
        <v>422</v>
      </c>
      <c r="P176" s="21">
        <v>0</v>
      </c>
      <c r="Q176" s="15">
        <v>10</v>
      </c>
      <c r="R176" s="15">
        <v>0</v>
      </c>
    </row>
    <row r="177" spans="13:18" ht="15.75" customHeight="1">
      <c r="M177" s="15" t="s">
        <v>329</v>
      </c>
      <c r="N177" s="15" t="s">
        <v>410</v>
      </c>
      <c r="O177" s="15" t="s">
        <v>423</v>
      </c>
      <c r="P177" s="21">
        <v>1.1499999999999999</v>
      </c>
      <c r="Q177" s="15">
        <v>12385</v>
      </c>
      <c r="R177" s="15">
        <v>14243</v>
      </c>
    </row>
    <row r="178" spans="13:18" ht="15.75" customHeight="1">
      <c r="M178" s="15" t="s">
        <v>329</v>
      </c>
      <c r="N178" s="15" t="s">
        <v>410</v>
      </c>
      <c r="O178" s="15" t="s">
        <v>340</v>
      </c>
      <c r="P178" s="21">
        <v>1.1499999999999999</v>
      </c>
      <c r="Q178" s="15">
        <v>12420</v>
      </c>
      <c r="R178" s="15">
        <v>14283</v>
      </c>
    </row>
    <row r="179" spans="13:18" ht="15.75" customHeight="1">
      <c r="M179" s="15" t="s">
        <v>329</v>
      </c>
      <c r="N179" s="15" t="s">
        <v>410</v>
      </c>
      <c r="O179" s="15" t="s">
        <v>424</v>
      </c>
      <c r="P179" s="21">
        <v>1.1499999999999999</v>
      </c>
      <c r="Q179" s="15">
        <v>2320</v>
      </c>
      <c r="R179" s="15">
        <v>2668</v>
      </c>
    </row>
    <row r="180" spans="13:18" ht="15.75" customHeight="1">
      <c r="M180" s="15" t="s">
        <v>329</v>
      </c>
      <c r="N180" s="15" t="s">
        <v>410</v>
      </c>
      <c r="O180" s="15" t="s">
        <v>425</v>
      </c>
      <c r="P180" s="21">
        <v>1.1499999999999999</v>
      </c>
      <c r="Q180" s="15">
        <v>3465</v>
      </c>
      <c r="R180" s="15">
        <v>3985</v>
      </c>
    </row>
    <row r="181" spans="13:18" ht="15.75" customHeight="1">
      <c r="M181" s="15" t="s">
        <v>329</v>
      </c>
      <c r="N181" s="15" t="s">
        <v>410</v>
      </c>
      <c r="O181" s="15" t="s">
        <v>426</v>
      </c>
      <c r="P181" s="21">
        <v>1.1499999999999999</v>
      </c>
      <c r="Q181" s="15">
        <v>755</v>
      </c>
      <c r="R181" s="15">
        <v>868</v>
      </c>
    </row>
    <row r="182" spans="13:18" ht="15.75" customHeight="1">
      <c r="M182" s="15" t="s">
        <v>334</v>
      </c>
      <c r="N182" s="15" t="s">
        <v>427</v>
      </c>
      <c r="O182" s="15" t="s">
        <v>428</v>
      </c>
      <c r="P182" s="21">
        <v>1.2</v>
      </c>
      <c r="Q182" s="15">
        <v>500</v>
      </c>
      <c r="R182" s="15">
        <v>600</v>
      </c>
    </row>
    <row r="183" spans="13:18" ht="15.75" customHeight="1">
      <c r="M183" s="15" t="s">
        <v>334</v>
      </c>
      <c r="N183" s="15" t="s">
        <v>427</v>
      </c>
      <c r="O183" s="15" t="s">
        <v>429</v>
      </c>
      <c r="P183" s="21">
        <v>1.55</v>
      </c>
      <c r="Q183" s="15">
        <v>1880</v>
      </c>
      <c r="R183" s="15">
        <v>2914</v>
      </c>
    </row>
    <row r="184" spans="13:18" ht="15.75" customHeight="1">
      <c r="M184" s="15" t="s">
        <v>334</v>
      </c>
      <c r="N184" s="15" t="s">
        <v>427</v>
      </c>
      <c r="O184" s="15" t="s">
        <v>430</v>
      </c>
      <c r="P184" s="21">
        <v>2.1</v>
      </c>
      <c r="Q184" s="15">
        <v>910</v>
      </c>
      <c r="R184" s="15">
        <v>1911</v>
      </c>
    </row>
    <row r="185" spans="13:18" ht="15.75" customHeight="1">
      <c r="M185" s="15" t="s">
        <v>334</v>
      </c>
      <c r="N185" s="15" t="s">
        <v>427</v>
      </c>
      <c r="O185" s="15" t="s">
        <v>431</v>
      </c>
      <c r="P185" s="21">
        <v>2.7</v>
      </c>
      <c r="Q185" s="15">
        <v>3315</v>
      </c>
      <c r="R185" s="15">
        <v>8951</v>
      </c>
    </row>
    <row r="186" spans="13:18" ht="15.75" customHeight="1">
      <c r="M186" s="15" t="s">
        <v>334</v>
      </c>
      <c r="N186" s="15" t="s">
        <v>427</v>
      </c>
      <c r="O186" s="15" t="s">
        <v>432</v>
      </c>
      <c r="P186" s="21">
        <v>4</v>
      </c>
      <c r="Q186" s="15">
        <v>1285</v>
      </c>
      <c r="R186" s="15">
        <v>5140</v>
      </c>
    </row>
    <row r="187" spans="13:18" ht="15.75" customHeight="1">
      <c r="M187" s="15" t="s">
        <v>334</v>
      </c>
      <c r="N187" s="15" t="s">
        <v>427</v>
      </c>
      <c r="O187" s="15" t="s">
        <v>433</v>
      </c>
      <c r="P187" s="21">
        <v>2</v>
      </c>
      <c r="Q187" s="15">
        <v>1290</v>
      </c>
      <c r="R187" s="15">
        <v>2580</v>
      </c>
    </row>
    <row r="188" spans="13:18" ht="15.75" customHeight="1">
      <c r="M188" s="15" t="s">
        <v>334</v>
      </c>
      <c r="N188" s="15" t="s">
        <v>427</v>
      </c>
      <c r="O188" s="15" t="s">
        <v>434</v>
      </c>
      <c r="P188" s="21">
        <v>2</v>
      </c>
      <c r="Q188" s="15">
        <v>2440</v>
      </c>
      <c r="R188" s="15">
        <v>4880</v>
      </c>
    </row>
    <row r="189" spans="13:18" ht="15.75" customHeight="1">
      <c r="M189" s="15" t="s">
        <v>334</v>
      </c>
      <c r="N189" s="15" t="s">
        <v>427</v>
      </c>
      <c r="O189" s="15" t="s">
        <v>435</v>
      </c>
      <c r="P189" s="21">
        <v>0</v>
      </c>
      <c r="Q189" s="15">
        <v>0</v>
      </c>
      <c r="R189" s="15">
        <v>2008</v>
      </c>
    </row>
    <row r="190" spans="13:18" ht="15.75" customHeight="1">
      <c r="M190" s="15" t="s">
        <v>334</v>
      </c>
      <c r="N190" s="15" t="s">
        <v>427</v>
      </c>
      <c r="O190" s="15" t="s">
        <v>436</v>
      </c>
      <c r="P190" s="21">
        <v>2</v>
      </c>
      <c r="Q190" s="15">
        <v>540</v>
      </c>
      <c r="R190" s="15">
        <v>1080</v>
      </c>
    </row>
    <row r="191" spans="13:18" ht="15.75" customHeight="1">
      <c r="M191" s="15" t="s">
        <v>334</v>
      </c>
      <c r="N191" s="15" t="s">
        <v>427</v>
      </c>
      <c r="O191" s="15" t="s">
        <v>342</v>
      </c>
      <c r="P191" s="21">
        <v>2</v>
      </c>
      <c r="Q191" s="15">
        <v>920</v>
      </c>
      <c r="R191" s="15">
        <v>1840</v>
      </c>
    </row>
    <row r="192" spans="13:18" ht="15.75" customHeight="1">
      <c r="M192" s="15" t="s">
        <v>337</v>
      </c>
      <c r="N192" s="15" t="s">
        <v>437</v>
      </c>
      <c r="O192" s="15" t="s">
        <v>438</v>
      </c>
      <c r="P192" s="21">
        <v>2</v>
      </c>
      <c r="Q192" s="15">
        <v>328</v>
      </c>
      <c r="R192" s="15">
        <v>656</v>
      </c>
    </row>
    <row r="193" spans="13:18" ht="15.75" customHeight="1">
      <c r="M193" s="15" t="s">
        <v>337</v>
      </c>
      <c r="N193" s="15" t="s">
        <v>437</v>
      </c>
      <c r="O193" s="15" t="s">
        <v>439</v>
      </c>
      <c r="P193" s="21">
        <v>2</v>
      </c>
      <c r="Q193" s="15">
        <v>167</v>
      </c>
      <c r="R193" s="15">
        <v>334</v>
      </c>
    </row>
    <row r="194" spans="13:18" ht="15.75" customHeight="1">
      <c r="M194" s="15" t="s">
        <v>337</v>
      </c>
      <c r="N194" s="15" t="s">
        <v>437</v>
      </c>
      <c r="O194" s="15" t="s">
        <v>440</v>
      </c>
      <c r="P194" s="21">
        <v>2</v>
      </c>
      <c r="Q194" s="15">
        <v>139</v>
      </c>
      <c r="R194" s="15">
        <v>278</v>
      </c>
    </row>
    <row r="195" spans="13:18" ht="15.75" customHeight="1">
      <c r="M195" s="15" t="s">
        <v>337</v>
      </c>
      <c r="N195" s="15" t="s">
        <v>437</v>
      </c>
      <c r="O195" s="15" t="s">
        <v>441</v>
      </c>
      <c r="P195" s="21">
        <v>2</v>
      </c>
      <c r="Q195" s="15">
        <v>100</v>
      </c>
      <c r="R195" s="15">
        <v>200</v>
      </c>
    </row>
    <row r="196" spans="13:18" ht="15.75" customHeight="1"/>
    <row r="197" spans="13:18" ht="15.75" customHeight="1"/>
    <row r="198" spans="13:18" ht="15.75" customHeight="1"/>
    <row r="199" spans="13:18" ht="15.75" customHeight="1"/>
    <row r="200" spans="13:18" ht="15.75" customHeight="1"/>
    <row r="201" spans="13:18" ht="15.75" customHeight="1"/>
    <row r="202" spans="13:18" ht="15.75" customHeight="1"/>
    <row r="203" spans="13:18" ht="15.75" customHeight="1"/>
    <row r="204" spans="13:18" ht="15.75" customHeight="1"/>
    <row r="205" spans="13:18" ht="15.75" customHeight="1"/>
    <row r="206" spans="13:18" ht="15.75" customHeight="1"/>
    <row r="207" spans="13:18" ht="15.75" customHeight="1"/>
    <row r="208" spans="13:1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8:E28"/>
  </mergeCells>
  <dataValidations count="3">
    <dataValidation type="list" allowBlank="1" showErrorMessage="1" sqref="C30:E30" xr:uid="{00000000-0002-0000-0400-000000000000}">
      <formula1>"1,0"</formula1>
    </dataValidation>
    <dataValidation type="list" allowBlank="1" showErrorMessage="1" sqref="F10" xr:uid="{00000000-0002-0000-0400-000001000000}">
      <formula1>"% Growth,LY,CY"</formula1>
    </dataValidation>
    <dataValidation type="list" allowBlank="1" showErrorMessage="1" sqref="F2" xr:uid="{00000000-0002-0000-0400-000002000000}">
      <formula1>"Yes,No"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showGridLines="0" workbookViewId="0">
      <selection activeCell="L2" sqref="L2:R12"/>
    </sheetView>
  </sheetViews>
  <sheetFormatPr defaultColWidth="14.44140625" defaultRowHeight="15" customHeight="1"/>
  <cols>
    <col min="1" max="1" width="1.6640625" customWidth="1"/>
    <col min="2" max="2" width="11.88671875" customWidth="1"/>
    <col min="3" max="3" width="10" customWidth="1"/>
    <col min="4" max="4" width="7.6640625" customWidth="1"/>
    <col min="5" max="5" width="14.33203125" customWidth="1"/>
    <col min="6" max="18" width="9.109375" customWidth="1"/>
  </cols>
  <sheetData>
    <row r="1" spans="1:18" ht="14.4">
      <c r="A1" s="25"/>
      <c r="B1" s="53" t="s">
        <v>442</v>
      </c>
      <c r="C1" s="54"/>
      <c r="D1" s="25"/>
      <c r="E1" s="53" t="s">
        <v>443</v>
      </c>
      <c r="F1" s="54"/>
      <c r="G1" s="25"/>
      <c r="H1" s="25"/>
      <c r="I1" s="25"/>
      <c r="J1" s="25"/>
      <c r="K1" s="25"/>
      <c r="L1" s="55" t="s">
        <v>444</v>
      </c>
      <c r="M1" s="34"/>
      <c r="N1" s="34"/>
      <c r="O1" s="34"/>
      <c r="P1" s="34"/>
      <c r="Q1" s="34"/>
      <c r="R1" s="35"/>
    </row>
    <row r="2" spans="1:18" ht="14.4">
      <c r="A2" s="25"/>
      <c r="B2" s="26" t="s">
        <v>445</v>
      </c>
      <c r="C2" s="3">
        <v>200</v>
      </c>
      <c r="D2" s="25"/>
      <c r="E2" s="26" t="s">
        <v>446</v>
      </c>
      <c r="F2" s="3">
        <v>100</v>
      </c>
      <c r="G2" s="25"/>
      <c r="H2" s="27" t="s">
        <v>447</v>
      </c>
      <c r="I2" s="27" t="s">
        <v>448</v>
      </c>
      <c r="J2" s="25"/>
      <c r="K2" s="25"/>
      <c r="L2" s="56" t="s">
        <v>473</v>
      </c>
      <c r="M2" s="57"/>
      <c r="N2" s="57"/>
      <c r="O2" s="57"/>
      <c r="P2" s="57"/>
      <c r="Q2" s="57"/>
      <c r="R2" s="58"/>
    </row>
    <row r="3" spans="1:18" ht="14.4">
      <c r="A3" s="25"/>
      <c r="B3" s="26" t="s">
        <v>449</v>
      </c>
      <c r="C3" s="3">
        <v>230</v>
      </c>
      <c r="D3" s="25"/>
      <c r="E3" s="26" t="s">
        <v>450</v>
      </c>
      <c r="F3" s="3">
        <v>130</v>
      </c>
      <c r="G3" s="25"/>
      <c r="H3" s="27" t="s">
        <v>446</v>
      </c>
      <c r="I3" s="27">
        <f>IFERROR(IF(MATCH(H3,B2:B7,0)&gt;0,VLOOKUP(H3,B2:C7,2,0),""),IF(MATCH(H3,E2:E7,0)&gt;0,VLOOKUP(H3,E2:F7,2,0),""))</f>
        <v>100</v>
      </c>
      <c r="J3" s="25"/>
      <c r="K3" s="25"/>
      <c r="L3" s="59"/>
      <c r="M3" s="60"/>
      <c r="N3" s="60"/>
      <c r="O3" s="60"/>
      <c r="P3" s="60"/>
      <c r="Q3" s="60"/>
      <c r="R3" s="61"/>
    </row>
    <row r="4" spans="1:18" ht="15" customHeight="1">
      <c r="A4" s="25"/>
      <c r="B4" s="26" t="s">
        <v>451</v>
      </c>
      <c r="C4" s="3">
        <v>240</v>
      </c>
      <c r="D4" s="25"/>
      <c r="E4" s="26" t="s">
        <v>452</v>
      </c>
      <c r="F4" s="3">
        <v>140</v>
      </c>
      <c r="G4" s="25"/>
      <c r="H4" s="65" t="s">
        <v>453</v>
      </c>
      <c r="I4" s="66"/>
      <c r="J4" s="25"/>
      <c r="K4" s="25"/>
      <c r="L4" s="59"/>
      <c r="M4" s="60"/>
      <c r="N4" s="60"/>
      <c r="O4" s="60"/>
      <c r="P4" s="60"/>
      <c r="Q4" s="60"/>
      <c r="R4" s="61"/>
    </row>
    <row r="5" spans="1:18" ht="14.4">
      <c r="A5" s="25"/>
      <c r="B5" s="26" t="s">
        <v>454</v>
      </c>
      <c r="C5" s="3">
        <v>250</v>
      </c>
      <c r="D5" s="25"/>
      <c r="E5" s="26" t="s">
        <v>455</v>
      </c>
      <c r="F5" s="3">
        <v>150</v>
      </c>
      <c r="G5" s="25"/>
      <c r="H5" s="67"/>
      <c r="I5" s="68"/>
      <c r="J5" s="25"/>
      <c r="K5" s="25"/>
      <c r="L5" s="59"/>
      <c r="M5" s="60"/>
      <c r="N5" s="60"/>
      <c r="O5" s="60"/>
      <c r="P5" s="60"/>
      <c r="Q5" s="60"/>
      <c r="R5" s="61"/>
    </row>
    <row r="6" spans="1:18" ht="14.4">
      <c r="A6" s="25"/>
      <c r="B6" s="26" t="s">
        <v>456</v>
      </c>
      <c r="C6" s="3">
        <v>260</v>
      </c>
      <c r="D6" s="28"/>
      <c r="E6" s="26" t="s">
        <v>457</v>
      </c>
      <c r="F6" s="3">
        <v>160</v>
      </c>
      <c r="G6" s="28"/>
      <c r="H6" s="67"/>
      <c r="I6" s="68"/>
      <c r="J6" s="28"/>
      <c r="K6" s="28"/>
      <c r="L6" s="59"/>
      <c r="M6" s="60"/>
      <c r="N6" s="60"/>
      <c r="O6" s="60"/>
      <c r="P6" s="60"/>
      <c r="Q6" s="60"/>
      <c r="R6" s="61"/>
    </row>
    <row r="7" spans="1:18" ht="14.4">
      <c r="A7" s="25"/>
      <c r="B7" s="26" t="s">
        <v>458</v>
      </c>
      <c r="C7" s="3">
        <v>270</v>
      </c>
      <c r="D7" s="25"/>
      <c r="E7" s="26" t="s">
        <v>459</v>
      </c>
      <c r="F7" s="3">
        <v>170</v>
      </c>
      <c r="G7" s="25"/>
      <c r="H7" s="67"/>
      <c r="I7" s="68"/>
      <c r="J7" s="25"/>
      <c r="K7" s="25"/>
      <c r="L7" s="59"/>
      <c r="M7" s="60"/>
      <c r="N7" s="60"/>
      <c r="O7" s="60"/>
      <c r="P7" s="60"/>
      <c r="Q7" s="60"/>
      <c r="R7" s="61"/>
    </row>
    <row r="8" spans="1:18" ht="14.4">
      <c r="A8" s="25"/>
      <c r="B8" s="25"/>
      <c r="C8" s="25"/>
      <c r="D8" s="25"/>
      <c r="E8" s="25"/>
      <c r="F8" s="25"/>
      <c r="G8" s="25"/>
      <c r="H8" s="67"/>
      <c r="I8" s="68"/>
      <c r="J8" s="25"/>
      <c r="K8" s="25"/>
      <c r="L8" s="59"/>
      <c r="M8" s="60"/>
      <c r="N8" s="60"/>
      <c r="O8" s="60"/>
      <c r="P8" s="60"/>
      <c r="Q8" s="60"/>
      <c r="R8" s="61"/>
    </row>
    <row r="9" spans="1:18" ht="14.4">
      <c r="A9" s="25"/>
      <c r="B9" s="25"/>
      <c r="C9" s="29"/>
      <c r="D9" s="29"/>
      <c r="E9" s="29"/>
      <c r="F9" s="29"/>
      <c r="G9" s="29"/>
      <c r="H9" s="69"/>
      <c r="I9" s="70"/>
      <c r="J9" s="29"/>
      <c r="K9" s="29"/>
      <c r="L9" s="59"/>
      <c r="M9" s="60"/>
      <c r="N9" s="60"/>
      <c r="O9" s="60"/>
      <c r="P9" s="60"/>
      <c r="Q9" s="60"/>
      <c r="R9" s="61"/>
    </row>
    <row r="10" spans="1:18" ht="14.4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59"/>
      <c r="M10" s="60"/>
      <c r="N10" s="60"/>
      <c r="O10" s="60"/>
      <c r="P10" s="60"/>
      <c r="Q10" s="60"/>
      <c r="R10" s="61"/>
    </row>
    <row r="11" spans="1:18" ht="14.4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59"/>
      <c r="M11" s="60"/>
      <c r="N11" s="60"/>
      <c r="O11" s="60"/>
      <c r="P11" s="60"/>
      <c r="Q11" s="60"/>
      <c r="R11" s="61"/>
    </row>
    <row r="12" spans="1:18" ht="14.4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62"/>
      <c r="M12" s="63"/>
      <c r="N12" s="63"/>
      <c r="O12" s="63"/>
      <c r="P12" s="63"/>
      <c r="Q12" s="63"/>
      <c r="R12" s="64"/>
    </row>
    <row r="13" spans="1:18" ht="14.4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</row>
    <row r="14" spans="1:18" ht="14.4">
      <c r="A14" s="25"/>
      <c r="B14" s="44" t="s">
        <v>460</v>
      </c>
      <c r="C14" s="45"/>
      <c r="D14" s="45"/>
      <c r="E14" s="45"/>
      <c r="F14" s="46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</row>
    <row r="15" spans="1:18" ht="14.4">
      <c r="A15" s="25"/>
      <c r="B15" s="47"/>
      <c r="C15" s="48"/>
      <c r="D15" s="48"/>
      <c r="E15" s="48"/>
      <c r="F15" s="49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</row>
    <row r="16" spans="1:18" ht="14.4">
      <c r="A16" s="25"/>
      <c r="B16" s="47"/>
      <c r="C16" s="48"/>
      <c r="D16" s="48"/>
      <c r="E16" s="48"/>
      <c r="F16" s="4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</row>
    <row r="17" spans="1:18" ht="14.4">
      <c r="A17" s="25"/>
      <c r="B17" s="50"/>
      <c r="C17" s="51"/>
      <c r="D17" s="51"/>
      <c r="E17" s="51"/>
      <c r="F17" s="52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</row>
    <row r="18" spans="1:18" ht="14.4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</row>
    <row r="19" spans="1:18" ht="14.4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</row>
    <row r="20" spans="1:18" ht="14.4">
      <c r="A20" s="25"/>
      <c r="B20" s="36" t="s">
        <v>4</v>
      </c>
      <c r="C20" s="37"/>
      <c r="D20" s="37"/>
      <c r="E20" s="38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</row>
    <row r="21" spans="1:18" ht="15.75" customHeight="1">
      <c r="A21" s="25"/>
      <c r="B21" s="5" t="s">
        <v>5</v>
      </c>
      <c r="C21" s="5" t="s">
        <v>6</v>
      </c>
      <c r="D21" s="5" t="s">
        <v>7</v>
      </c>
      <c r="E21" s="5" t="s">
        <v>461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</row>
    <row r="22" spans="1:18" ht="15.75" customHeight="1">
      <c r="A22" s="25"/>
      <c r="B22" s="3"/>
      <c r="C22" s="3"/>
      <c r="D22" s="3"/>
      <c r="E22" s="3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</row>
    <row r="23" spans="1:18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</row>
    <row r="24" spans="1:18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</row>
    <row r="25" spans="1:18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</row>
    <row r="26" spans="1:18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</row>
    <row r="27" spans="1:18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28" spans="1:1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</row>
    <row r="29" spans="1:18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</row>
    <row r="30" spans="1:18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</row>
    <row r="31" spans="1:18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1:18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1:18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1:18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1:18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 spans="1:18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</row>
    <row r="37" spans="1:18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</row>
    <row r="38" spans="1:1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</row>
    <row r="39" spans="1:18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</row>
    <row r="41" spans="1:18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</row>
    <row r="42" spans="1:18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</row>
    <row r="43" spans="1:18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</row>
    <row r="44" spans="1:18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</row>
    <row r="45" spans="1:18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</row>
    <row r="46" spans="1:18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</row>
    <row r="47" spans="1:18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</row>
    <row r="48" spans="1:1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</row>
    <row r="49" spans="1:18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</row>
    <row r="50" spans="1:18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</row>
    <row r="51" spans="1:18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</row>
    <row r="52" spans="1:18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</row>
    <row r="53" spans="1:18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</row>
    <row r="54" spans="1:18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</row>
    <row r="55" spans="1:18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</row>
    <row r="56" spans="1:18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</row>
    <row r="57" spans="1:18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</row>
    <row r="58" spans="1:1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</row>
    <row r="59" spans="1:18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</row>
    <row r="61" spans="1:18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2" spans="1:18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</row>
    <row r="63" spans="1:18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</row>
    <row r="64" spans="1:18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</row>
    <row r="65" spans="1:18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</row>
    <row r="66" spans="1:18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</row>
    <row r="67" spans="1:18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</row>
    <row r="68" spans="1:1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</row>
    <row r="69" spans="1:18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</row>
    <row r="70" spans="1:18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</row>
    <row r="71" spans="1:18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</row>
    <row r="72" spans="1:18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</row>
    <row r="73" spans="1:18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</row>
    <row r="74" spans="1:18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18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</row>
    <row r="76" spans="1:18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</row>
    <row r="77" spans="1:18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</row>
    <row r="78" spans="1:1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</row>
    <row r="79" spans="1:18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</row>
    <row r="80" spans="1:18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</row>
    <row r="81" spans="1:18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</row>
    <row r="82" spans="1:18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</row>
    <row r="83" spans="1:18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</row>
    <row r="84" spans="1:18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</row>
    <row r="85" spans="1:18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</row>
    <row r="86" spans="1:18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</row>
    <row r="87" spans="1:18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</row>
    <row r="88" spans="1:1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</row>
    <row r="89" spans="1:18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</row>
    <row r="90" spans="1:18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</row>
    <row r="91" spans="1:18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</row>
    <row r="92" spans="1:18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</row>
    <row r="93" spans="1:18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</row>
    <row r="94" spans="1:18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</row>
    <row r="95" spans="1:18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</row>
    <row r="96" spans="1:18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</row>
    <row r="97" spans="1:18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</row>
    <row r="98" spans="1:1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</row>
    <row r="99" spans="1:18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</row>
    <row r="100" spans="1:18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</row>
    <row r="101" spans="1:18" ht="15.75" customHeight="1"/>
    <row r="102" spans="1:18" ht="15.75" customHeight="1"/>
    <row r="103" spans="1:18" ht="15.75" customHeight="1"/>
    <row r="104" spans="1:18" ht="15.75" customHeight="1"/>
    <row r="105" spans="1:18" ht="15.75" customHeight="1"/>
    <row r="106" spans="1:18" ht="15.75" customHeight="1"/>
    <row r="107" spans="1:18" ht="15.75" customHeight="1"/>
    <row r="108" spans="1:18" ht="15.75" customHeight="1"/>
    <row r="109" spans="1:18" ht="15.75" customHeight="1"/>
    <row r="110" spans="1:18" ht="15.75" customHeight="1"/>
    <row r="111" spans="1:18" ht="15.75" customHeight="1"/>
    <row r="112" spans="1:1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4:F17"/>
    <mergeCell ref="B20:E20"/>
    <mergeCell ref="B1:C1"/>
    <mergeCell ref="E1:F1"/>
    <mergeCell ref="L1:R1"/>
    <mergeCell ref="L2:R12"/>
    <mergeCell ref="H4:I9"/>
  </mergeCells>
  <dataValidations count="2">
    <dataValidation type="list" allowBlank="1" showErrorMessage="1" sqref="B22:E22" xr:uid="{00000000-0002-0000-0500-000000000000}">
      <formula1>"1,0"</formula1>
    </dataValidation>
    <dataValidation type="list" allowBlank="1" showErrorMessage="1" sqref="H3" xr:uid="{00000000-0002-0000-0500-000001000000}">
      <formula1>"Onion,Spinach,Tomato,Potato,Cucumber,Cauliflower,Apple,Orange,Pineapple,WaterMelon,Grapes,Papaya"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showGridLines="0" workbookViewId="0"/>
  </sheetViews>
  <sheetFormatPr defaultColWidth="14.44140625" defaultRowHeight="15" customHeight="1"/>
  <cols>
    <col min="1" max="1" width="11.88671875" customWidth="1"/>
    <col min="2" max="2" width="10" customWidth="1"/>
    <col min="3" max="3" width="14.33203125" customWidth="1"/>
    <col min="4" max="4" width="7.6640625" customWidth="1"/>
    <col min="5" max="5" width="9.109375" customWidth="1"/>
    <col min="6" max="6" width="11.88671875" customWidth="1"/>
    <col min="7" max="7" width="10" customWidth="1"/>
    <col min="8" max="8" width="14.33203125" customWidth="1"/>
    <col min="9" max="9" width="7.6640625" customWidth="1"/>
    <col min="10" max="10" width="9.109375" customWidth="1"/>
    <col min="11" max="11" width="11.88671875" customWidth="1"/>
    <col min="12" max="12" width="10" customWidth="1"/>
    <col min="13" max="13" width="14.33203125" customWidth="1"/>
    <col min="14" max="14" width="7.6640625" customWidth="1"/>
  </cols>
  <sheetData>
    <row r="1" spans="1:14" ht="14.4">
      <c r="A1" s="36" t="s">
        <v>462</v>
      </c>
      <c r="B1" s="37"/>
      <c r="C1" s="37"/>
      <c r="D1" s="81"/>
      <c r="E1" s="25"/>
      <c r="F1" s="36" t="s">
        <v>462</v>
      </c>
      <c r="G1" s="37"/>
      <c r="H1" s="37"/>
      <c r="I1" s="38"/>
      <c r="J1" s="25"/>
      <c r="K1" s="36" t="s">
        <v>462</v>
      </c>
      <c r="L1" s="37"/>
      <c r="M1" s="37"/>
      <c r="N1" s="38"/>
    </row>
    <row r="2" spans="1:14" ht="14.4">
      <c r="A2" s="36" t="s">
        <v>463</v>
      </c>
      <c r="B2" s="37"/>
      <c r="C2" s="37"/>
      <c r="D2" s="81"/>
      <c r="E2" s="25"/>
      <c r="F2" s="36" t="s">
        <v>464</v>
      </c>
      <c r="G2" s="37"/>
      <c r="H2" s="37"/>
      <c r="I2" s="38"/>
      <c r="J2" s="25"/>
      <c r="K2" s="36" t="s">
        <v>465</v>
      </c>
      <c r="L2" s="37"/>
      <c r="M2" s="37"/>
      <c r="N2" s="38"/>
    </row>
    <row r="3" spans="1:14" ht="14.4">
      <c r="A3" s="5" t="s">
        <v>5</v>
      </c>
      <c r="B3" s="5" t="s">
        <v>6</v>
      </c>
      <c r="C3" s="5" t="s">
        <v>7</v>
      </c>
      <c r="D3" s="5" t="s">
        <v>461</v>
      </c>
      <c r="E3" s="25"/>
      <c r="F3" s="5" t="s">
        <v>5</v>
      </c>
      <c r="G3" s="5" t="s">
        <v>6</v>
      </c>
      <c r="H3" s="5" t="s">
        <v>7</v>
      </c>
      <c r="I3" s="5" t="s">
        <v>461</v>
      </c>
      <c r="J3" s="25"/>
      <c r="K3" s="5" t="s">
        <v>5</v>
      </c>
      <c r="L3" s="5" t="s">
        <v>6</v>
      </c>
      <c r="M3" s="5" t="s">
        <v>7</v>
      </c>
      <c r="N3" s="5" t="s">
        <v>461</v>
      </c>
    </row>
    <row r="4" spans="1:14" ht="14.4">
      <c r="A4" s="78" t="e">
        <f>+#REF!+'Q6'!B22+'Q5'!C30+#REF!+#REF!+'Q4'!C28+Performance!C27++'Q2'!H28+'Q1'!B32+#REF!</f>
        <v>#REF!</v>
      </c>
      <c r="B4" s="78" t="e">
        <f>#REF!+'Q6'!C22+'Q5'!D30+#REF!+#REF!+'Q4'!D28+Performance!D27++'Q2'!I28+'Q1'!C32+#REF!</f>
        <v>#REF!</v>
      </c>
      <c r="C4" s="78" t="e">
        <f>#REF!+'Q6'!D22+'Q5'!E30+#REF!+#REF!+'Q4'!E28+Performance!E27++'Q2'!J28+'Q1'!D32+#REF!</f>
        <v>#REF!</v>
      </c>
      <c r="D4" s="78">
        <f>+'Q6'!E22</f>
        <v>0</v>
      </c>
      <c r="E4" s="25"/>
      <c r="F4" s="78">
        <v>10</v>
      </c>
      <c r="G4" s="78">
        <v>10</v>
      </c>
      <c r="H4" s="78">
        <v>10</v>
      </c>
      <c r="I4" s="78">
        <v>1</v>
      </c>
      <c r="J4" s="25"/>
      <c r="K4" s="80" t="e">
        <f t="shared" ref="K4:N4" si="0">+A4/F4</f>
        <v>#REF!</v>
      </c>
      <c r="L4" s="80" t="e">
        <f t="shared" si="0"/>
        <v>#REF!</v>
      </c>
      <c r="M4" s="80" t="e">
        <f t="shared" si="0"/>
        <v>#REF!</v>
      </c>
      <c r="N4" s="80">
        <f t="shared" si="0"/>
        <v>0</v>
      </c>
    </row>
    <row r="5" spans="1:14" ht="14.4">
      <c r="A5" s="79"/>
      <c r="B5" s="79"/>
      <c r="C5" s="79"/>
      <c r="D5" s="79"/>
      <c r="E5" s="25"/>
      <c r="F5" s="79"/>
      <c r="G5" s="79"/>
      <c r="H5" s="79"/>
      <c r="I5" s="79"/>
      <c r="J5" s="25"/>
      <c r="K5" s="79"/>
      <c r="L5" s="79"/>
      <c r="M5" s="79"/>
      <c r="N5" s="79"/>
    </row>
    <row r="6" spans="1:14" ht="14.4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4" ht="14.4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</row>
    <row r="8" spans="1:14" ht="14.4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</row>
    <row r="9" spans="1:14" ht="14.4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4" ht="14.4">
      <c r="A10" s="36" t="s">
        <v>462</v>
      </c>
      <c r="B10" s="37"/>
      <c r="C10" s="37"/>
      <c r="D10" s="38"/>
      <c r="E10" s="25"/>
      <c r="F10" s="36" t="s">
        <v>466</v>
      </c>
      <c r="G10" s="37"/>
      <c r="H10" s="37"/>
      <c r="I10" s="38"/>
      <c r="J10" s="25"/>
      <c r="K10" s="72" t="s">
        <v>467</v>
      </c>
      <c r="L10" s="35"/>
      <c r="M10" s="25"/>
      <c r="N10" s="25"/>
    </row>
    <row r="11" spans="1:14" ht="14.4">
      <c r="A11" s="36" t="s">
        <v>465</v>
      </c>
      <c r="B11" s="37"/>
      <c r="C11" s="37"/>
      <c r="D11" s="38"/>
      <c r="E11" s="25"/>
      <c r="F11" s="36" t="s">
        <v>468</v>
      </c>
      <c r="G11" s="37"/>
      <c r="H11" s="37"/>
      <c r="I11" s="38"/>
      <c r="J11" s="25"/>
      <c r="K11" s="73" t="s">
        <v>469</v>
      </c>
      <c r="L11" s="35"/>
      <c r="M11" s="25"/>
      <c r="N11" s="25"/>
    </row>
    <row r="12" spans="1:14" ht="14.4">
      <c r="A12" s="71" t="s">
        <v>470</v>
      </c>
      <c r="B12" s="37"/>
      <c r="C12" s="37"/>
      <c r="D12" s="38"/>
      <c r="E12" s="25"/>
      <c r="F12" s="71" t="s">
        <v>471</v>
      </c>
      <c r="G12" s="37"/>
      <c r="H12" s="37"/>
      <c r="I12" s="38"/>
      <c r="J12" s="25"/>
      <c r="K12" s="25"/>
      <c r="L12" s="25"/>
      <c r="M12" s="25"/>
      <c r="N12" s="25"/>
    </row>
    <row r="13" spans="1:14" ht="14.4">
      <c r="A13" s="74" t="e">
        <f>+SUM(A4:D5)/SUM(F4:I5)</f>
        <v>#REF!</v>
      </c>
      <c r="B13" s="75"/>
      <c r="C13" s="75"/>
      <c r="D13" s="66"/>
      <c r="E13" s="25"/>
      <c r="F13" s="77" t="e">
        <f>IF(K11="DMA",IF(A13&gt;=80%,"Yes","No"),IF(A13&gt;=95%,"Yes","No"))</f>
        <v>#REF!</v>
      </c>
      <c r="G13" s="75"/>
      <c r="H13" s="75"/>
      <c r="I13" s="66"/>
      <c r="J13" s="25"/>
      <c r="K13" s="25"/>
      <c r="L13" s="25"/>
      <c r="M13" s="25"/>
      <c r="N13" s="25"/>
    </row>
    <row r="14" spans="1:14" ht="14.4">
      <c r="A14" s="69"/>
      <c r="B14" s="76"/>
      <c r="C14" s="76"/>
      <c r="D14" s="70"/>
      <c r="E14" s="25"/>
      <c r="F14" s="69"/>
      <c r="G14" s="76"/>
      <c r="H14" s="76"/>
      <c r="I14" s="70"/>
      <c r="J14" s="25"/>
      <c r="K14" s="25"/>
      <c r="L14" s="25"/>
      <c r="M14" s="25"/>
      <c r="N14" s="25"/>
    </row>
    <row r="15" spans="1:14" ht="14.4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spans="1:14" ht="14.4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14" ht="14.4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spans="1:14" ht="14.4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14" ht="14.4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14" ht="14.4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14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14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14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1:1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14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14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14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4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spans="1:14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spans="1:14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1:14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spans="1:14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spans="1:14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4" spans="1:1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spans="1:14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spans="1:14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spans="1:14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spans="1:14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spans="1:14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spans="1:14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spans="1:14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spans="1:14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spans="1:14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spans="1:1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spans="1:14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spans="1:14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spans="1:14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spans="1:14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spans="1:14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spans="1:14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spans="1:14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spans="1:14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spans="1:14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 spans="1:1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spans="1:14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spans="1:14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spans="1:14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spans="1:14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spans="1:14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spans="1:14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spans="1:14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spans="1:14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spans="1:14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spans="1:1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spans="1:14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spans="1:14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spans="1:14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 spans="1:14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spans="1:14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spans="1:14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spans="1:14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spans="1:14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spans="1:14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spans="1:1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spans="1:14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spans="1:14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spans="1:14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spans="1:14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 spans="1:14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spans="1:14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 spans="1:14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spans="1:14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spans="1:14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spans="1:1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 spans="1:14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spans="1:14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spans="1:14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spans="1:14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 spans="1:14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 spans="1:14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 spans="1:14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spans="1:14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 spans="1:14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 spans="1:1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spans="1:14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 spans="1:14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 spans="1:14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 spans="1:14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spans="1:14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 spans="1:14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</row>
    <row r="101" spans="1:14" ht="15.75" customHeight="1"/>
    <row r="102" spans="1:14" ht="15.75" customHeight="1"/>
    <row r="103" spans="1:14" ht="15.75" customHeight="1"/>
    <row r="104" spans="1:14" ht="15.75" customHeight="1"/>
    <row r="105" spans="1:14" ht="15.75" customHeight="1"/>
    <row r="106" spans="1:14" ht="15.75" customHeight="1"/>
    <row r="107" spans="1:14" ht="15.75" customHeight="1"/>
    <row r="108" spans="1:14" ht="15.75" customHeight="1"/>
    <row r="109" spans="1:14" ht="15.75" customHeight="1"/>
    <row r="110" spans="1:14" ht="15.75" customHeight="1"/>
    <row r="111" spans="1:14" ht="15.75" customHeight="1"/>
    <row r="112" spans="1:1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1:D1"/>
    <mergeCell ref="F1:I1"/>
    <mergeCell ref="K1:N1"/>
    <mergeCell ref="A2:D2"/>
    <mergeCell ref="F2:I2"/>
    <mergeCell ref="K2:N2"/>
    <mergeCell ref="A4:A5"/>
    <mergeCell ref="B4:B5"/>
    <mergeCell ref="C4:C5"/>
    <mergeCell ref="A10:D10"/>
    <mergeCell ref="N4:N5"/>
    <mergeCell ref="K4:K5"/>
    <mergeCell ref="L4:L5"/>
    <mergeCell ref="M4:M5"/>
    <mergeCell ref="D4:D5"/>
    <mergeCell ref="F4:F5"/>
    <mergeCell ref="G4:G5"/>
    <mergeCell ref="H4:H5"/>
    <mergeCell ref="F10:I10"/>
    <mergeCell ref="I4:I5"/>
    <mergeCell ref="A11:D11"/>
    <mergeCell ref="A12:D12"/>
    <mergeCell ref="K10:L10"/>
    <mergeCell ref="K11:L11"/>
    <mergeCell ref="A13:D14"/>
    <mergeCell ref="F11:I11"/>
    <mergeCell ref="F12:I12"/>
    <mergeCell ref="F13:I14"/>
  </mergeCells>
  <dataValidations count="1">
    <dataValidation type="list" allowBlank="1" showErrorMessage="1" sqref="K11" xr:uid="{00000000-0002-0000-0600-000000000000}">
      <formula1>"DMA,DME"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Performance</vt:lpstr>
      <vt:lpstr>Q4</vt:lpstr>
      <vt:lpstr>Q5</vt:lpstr>
      <vt:lpstr>Q6</vt:lpstr>
      <vt:lpstr>Final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Paurav Shah</dc:creator>
  <cp:lastModifiedBy>sai ram</cp:lastModifiedBy>
  <dcterms:created xsi:type="dcterms:W3CDTF">2016-04-26T10:57:37Z</dcterms:created>
  <dcterms:modified xsi:type="dcterms:W3CDTF">2024-07-13T12:06:30Z</dcterms:modified>
</cp:coreProperties>
</file>