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7.xml" ContentType="application/vnd.openxmlformats-officedocument.drawing+xml"/>
  <Override PartName="/xl/slicers/slicer5.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8.xml" ContentType="application/vnd.openxmlformats-officedocument.drawing+xml"/>
  <Override PartName="/xl/slicers/slicer6.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9.xml" ContentType="application/vnd.openxmlformats-officedocument.drawingml.chartshapes+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0.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rutik\Downloads\"/>
    </mc:Choice>
  </mc:AlternateContent>
  <xr:revisionPtr revIDLastSave="0" documentId="13_ncr:1_{437667D1-2F7A-4B72-9B8A-402E6A5E6604}" xr6:coauthVersionLast="47" xr6:coauthVersionMax="47" xr10:uidLastSave="{00000000-0000-0000-0000-000000000000}"/>
  <bookViews>
    <workbookView xWindow="-108" yWindow="-108" windowWidth="23256" windowHeight="12456" firstSheet="3" activeTab="3" xr2:uid="{86AC45C9-B176-4345-9A1F-E81EA5663465}"/>
  </bookViews>
  <sheets>
    <sheet name="D1_KPI" sheetId="1" r:id="rId1"/>
    <sheet name="D2_KPI" sheetId="2" r:id="rId2"/>
    <sheet name="D3_KPI" sheetId="3" r:id="rId3"/>
    <sheet name="Agriculture_Performance_Overvie" sheetId="4" r:id="rId4"/>
    <sheet name="Crop_Market_Intelligence" sheetId="5" r:id="rId5"/>
    <sheet name="Weather_Agriculture_Impact" sheetId="6" r:id="rId6"/>
  </sheets>
  <definedNames>
    <definedName name="Slicer_Commodity">#N/A</definedName>
    <definedName name="Slicer_Crop">#N/A</definedName>
    <definedName name="Slicer_Grade">#N/A</definedName>
    <definedName name="Slicer_Market">#N/A</definedName>
    <definedName name="Slicer_Season">#N/A</definedName>
    <definedName name="Slicer_State">#N/A</definedName>
    <definedName name="Slicer_State1">#N/A</definedName>
    <definedName name="Slicer_Weather_Category">#N/A</definedName>
    <definedName name="Slicer_Year">#N/A</definedName>
  </definedNames>
  <calcPr calcId="191029"/>
  <pivotCaches>
    <pivotCache cacheId="11" r:id="rId7"/>
    <pivotCache cacheId="12" r:id="rId8"/>
    <pivotCache cacheId="13" r:id="rId9"/>
    <pivotCache cacheId="14" r:id="rId10"/>
    <pivotCache cacheId="15" r:id="rId11"/>
    <pivotCache cacheId="16" r:id="rId12"/>
    <pivotCache cacheId="17" r:id="rId13"/>
    <pivotCache cacheId="18" r:id="rId14"/>
    <pivotCache cacheId="19" r:id="rId15"/>
    <pivotCache cacheId="20" r:id="rId16"/>
    <pivotCache cacheId="21" r:id="rId17"/>
    <pivotCache cacheId="22" r:id="rId18"/>
    <pivotCache cacheId="23" r:id="rId19"/>
    <pivotCache cacheId="24" r:id="rId20"/>
    <pivotCache cacheId="25" r:id="rId21"/>
    <pivotCache cacheId="26" r:id="rId22"/>
    <pivotCache cacheId="27" r:id="rId23"/>
    <pivotCache cacheId="28" r:id="rId24"/>
    <pivotCache cacheId="29" r:id="rId25"/>
    <pivotCache cacheId="30" r:id="rId26"/>
    <pivotCache cacheId="31" r:id="rId27"/>
    <pivotCache cacheId="32" r:id="rId28"/>
    <pivotCache cacheId="33" r:id="rId29"/>
    <pivotCache cacheId="34" r:id="rId30"/>
    <pivotCache cacheId="35" r:id="rId31"/>
    <pivotCache cacheId="36" r:id="rId32"/>
    <pivotCache cacheId="37" r:id="rId33"/>
    <pivotCache cacheId="38" r:id="rId34"/>
    <pivotCache cacheId="39" r:id="rId35"/>
    <pivotCache cacheId="40" r:id="rId36"/>
  </pivotCaches>
  <extLst>
    <ext xmlns:x14="http://schemas.microsoft.com/office/spreadsheetml/2009/9/main" uri="{876F7934-8845-4945-9796-88D515C7AA90}">
      <x14:pivotCaches>
        <pivotCache cacheId="41" r:id="rId37"/>
        <pivotCache cacheId="42" r:id="rId38"/>
      </x14:pivotCaches>
    </ext>
    <ext xmlns:x14="http://schemas.microsoft.com/office/spreadsheetml/2009/9/main" uri="{BBE1A952-AA13-448e-AADC-164F8A28A991}">
      <x14:slicerCaches>
        <x14:slicerCache r:id="rId39"/>
        <x14:slicerCache r:id="rId40"/>
        <x14:slicerCache r:id="rId41"/>
        <x14:slicerCache r:id="rId42"/>
        <x14:slicerCache r:id="rId43"/>
        <x14:slicerCache r:id="rId44"/>
        <x14:slicerCache r:id="rId45"/>
        <x14:slicerCache r:id="rId46"/>
        <x14:slicerCache r:id="rId4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griculture_397649fb-db3e-4439-84d7-5516dbdffc77" name="Fact_Agriculture" connection="Query - Fact_Agriculture"/>
          <x15:modelTable id="Dim_Crop_596afefb-e755-4728-8867-785a3bb5c980" name="Dim_Crop" connection="Query - Dim_Crop"/>
          <x15:modelTable id="Dim_Date_d472fc13-3e55-4c6a-ba4c-c88063b51f87" name="Dim_Date" connection="Query - Dim_Date"/>
          <x15:modelTable id="Dim_District_9935a2f9-4d6d-42c4-be9b-1053f008449c" name="Dim_District" connection="Query - Dim_District"/>
          <x15:modelTable id="Dim_Season_6ebfc1fb-c03b-4101-a9e7-7d0b8971ba39" name="Dim_Season" connection="Query - Dim_Season"/>
          <x15:modelTable id="Dim_State_99d86cd7-26cc-4b5b-ad7c-11fa2c4f426a" name="Dim_State" connection="Query - Dim_State"/>
          <x15:modelTable id="Dim_Weather_504403f5-d024-40e7-b377-f0f4085978fd" name="Dim_Weather" connection="Query - Dim_Weather"/>
          <x15:modelTable id="Fact_Mandi_Current_020c17f4-0f23-48b3-b6d1-933aad57b863" name="Fact_Mandi_Current" connection="Query - Fact_Mandi_Current"/>
          <x15:modelTable id="Master_Data-5e81ac3a-32f3-4ca5-a282-11e1f882b230" name="Master_Data" connection="Query - Master_Data"/>
          <x15:modelTable id="Mandi_Current-815e1f8b-ad80-495e-9d77-50bd056f01c4" name="Mandi_Current" connection="Query - Mandi_Current"/>
        </x15:modelTables>
        <x15:modelRelationships>
          <x15:modelRelationship fromTable="Fact_Agriculture" fromColumn="DateKey" toTable="Dim_Date" toColumn="DateKey"/>
          <x15:modelRelationship fromTable="Fact_Agriculture" fromColumn="State_ID" toTable="Dim_State" toColumn="State_ID"/>
          <x15:modelRelationship fromTable="Fact_Agriculture" fromColumn="Crop_ID" toTable="Dim_Crop" toColumn="Crop_ID"/>
          <x15:modelRelationship fromTable="Fact_Agriculture" fromColumn="District_ID" toTable="Dim_District" toColumn="District_ID"/>
          <x15:modelRelationship fromTable="Fact_Agriculture" fromColumn="Season_ID" toTable="Dim_Season" toColumn="Season_ID"/>
          <x15:modelRelationship fromTable="Fact_Agriculture" fromColumn="Weather_ID" toTable="Dim_Weather" toColumn="Weath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2" l="1"/>
  <c r="B13" i="2"/>
  <c r="B10" i="2"/>
  <c r="B12" i="3"/>
  <c r="B3" i="1"/>
  <c r="B5" i="3"/>
  <c r="B6" i="2"/>
  <c r="B3" i="2"/>
  <c r="B2" i="3"/>
  <c r="B7" i="1"/>
  <c r="B9" i="3"/>
  <c r="B15" i="3"/>
  <c r="B13" i="1"/>
  <c r="B17" i="1"/>
  <c r="B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F48D57-60F2-487D-A1FA-EB3EFCF18418}" name="Query - Dim_Crop" description="Connection to the 'Dim_Crop' query in the workbook." type="100" refreshedVersion="8" minRefreshableVersion="5">
    <extLst>
      <ext xmlns:x15="http://schemas.microsoft.com/office/spreadsheetml/2010/11/main" uri="{DE250136-89BD-433C-8126-D09CA5730AF9}">
        <x15:connection id="5e4cffee-9541-4e52-a23a-1453eef7d496"/>
      </ext>
    </extLst>
  </connection>
  <connection id="2" xr16:uid="{024CFB37-E121-4C50-9C3B-09E4742D6F2C}" name="Query - Dim_Date" description="Connection to the 'Dim_Date' query in the workbook." type="100" refreshedVersion="8" minRefreshableVersion="5">
    <extLst>
      <ext xmlns:x15="http://schemas.microsoft.com/office/spreadsheetml/2010/11/main" uri="{DE250136-89BD-433C-8126-D09CA5730AF9}">
        <x15:connection id="b9abc64d-a225-4d23-bd11-cb4f20b1591e"/>
      </ext>
    </extLst>
  </connection>
  <connection id="3" xr16:uid="{01AF06F2-C492-4B54-8A07-BDDCE80DC632}" name="Query - Dim_District" description="Connection to the 'Dim_District' query in the workbook." type="100" refreshedVersion="8" minRefreshableVersion="5">
    <extLst>
      <ext xmlns:x15="http://schemas.microsoft.com/office/spreadsheetml/2010/11/main" uri="{DE250136-89BD-433C-8126-D09CA5730AF9}">
        <x15:connection id="0053df7e-6295-44f2-a9bb-69e8308b21c5"/>
      </ext>
    </extLst>
  </connection>
  <connection id="4" xr16:uid="{DA7FA8CD-BE58-4007-861A-9F41BEB50A0B}" name="Query - Dim_Season" description="Connection to the 'Dim_Season' query in the workbook." type="100" refreshedVersion="8" minRefreshableVersion="5">
    <extLst>
      <ext xmlns:x15="http://schemas.microsoft.com/office/spreadsheetml/2010/11/main" uri="{DE250136-89BD-433C-8126-D09CA5730AF9}">
        <x15:connection id="c4ac103e-f062-4103-8b6e-04d8d65f3516"/>
      </ext>
    </extLst>
  </connection>
  <connection id="5" xr16:uid="{6A01105E-6EB1-4744-8227-F922CBA6290C}" name="Query - Dim_State" description="Connection to the 'Dim_State' query in the workbook." type="100" refreshedVersion="8" minRefreshableVersion="5">
    <extLst>
      <ext xmlns:x15="http://schemas.microsoft.com/office/spreadsheetml/2010/11/main" uri="{DE250136-89BD-433C-8126-D09CA5730AF9}">
        <x15:connection id="c7deabca-b371-496d-a86e-7686b5659f41"/>
      </ext>
    </extLst>
  </connection>
  <connection id="6" xr16:uid="{4E21F5E3-AF4F-41B2-B5A3-56AE28FD46E9}" name="Query - Dim_Weather" description="Connection to the 'Dim_Weather' query in the workbook." type="100" refreshedVersion="8" minRefreshableVersion="5">
    <extLst>
      <ext xmlns:x15="http://schemas.microsoft.com/office/spreadsheetml/2010/11/main" uri="{DE250136-89BD-433C-8126-D09CA5730AF9}">
        <x15:connection id="36d62a33-9954-4d6f-813c-18ea113d3ce1"/>
      </ext>
    </extLst>
  </connection>
  <connection id="7" xr16:uid="{91A8D82B-7161-4EFC-AD86-C208CBADE140}" name="Query - Fact_Agriculture" description="Connection to the 'Fact_Agriculture' query in the workbook." type="100" refreshedVersion="8" minRefreshableVersion="5">
    <extLst>
      <ext xmlns:x15="http://schemas.microsoft.com/office/spreadsheetml/2010/11/main" uri="{DE250136-89BD-433C-8126-D09CA5730AF9}">
        <x15:connection id="0a50531b-a83a-425d-b7d6-335f62220664"/>
      </ext>
    </extLst>
  </connection>
  <connection id="8" xr16:uid="{573D2F34-79FD-4C37-B1E4-E688725C5285}" name="Query - Fact_Mandi_Current" description="Connection to the 'Fact_Mandi_Current' query in the workbook." type="100" refreshedVersion="8" minRefreshableVersion="5">
    <extLst>
      <ext xmlns:x15="http://schemas.microsoft.com/office/spreadsheetml/2010/11/main" uri="{DE250136-89BD-433C-8126-D09CA5730AF9}">
        <x15:connection id="4ce9a2fd-8b86-4e5d-8c82-2b224d45b11c"/>
      </ext>
    </extLst>
  </connection>
  <connection id="9" xr16:uid="{925E53F1-3DD8-4901-9930-0EE2A0B5DCD3}" name="Query - Mandi_Current" description="Connection to the 'Mandi_Current' query in the workbook." type="100" refreshedVersion="8" minRefreshableVersion="5">
    <extLst>
      <ext xmlns:x15="http://schemas.microsoft.com/office/spreadsheetml/2010/11/main" uri="{DE250136-89BD-433C-8126-D09CA5730AF9}">
        <x15:connection id="8574ff24-afd1-423f-8cb8-08c47df9b43c">
          <x15:oledbPr connection="Provider=Microsoft.Mashup.OleDb.1;Data Source=$Workbook$;Location=Mandi_Current;Extended Properties=&quot;&quot;">
            <x15:dbTables>
              <x15:dbTable name="Mandi_Current"/>
            </x15:dbTables>
          </x15:oledbPr>
        </x15:connection>
      </ext>
    </extLst>
  </connection>
  <connection id="10" xr16:uid="{F15A1AB0-D1B2-47A6-9820-95DDC5AD3872}" name="Query - Master_Data" description="Connection to the 'Master_Data' query in the workbook." type="100" refreshedVersion="8" minRefreshableVersion="5">
    <extLst>
      <ext xmlns:x15="http://schemas.microsoft.com/office/spreadsheetml/2010/11/main" uri="{DE250136-89BD-433C-8126-D09CA5730AF9}">
        <x15:connection id="6f68079a-1960-4c53-b6c4-ad33ad83e73d">
          <x15:oledbPr connection="Provider=Microsoft.Mashup.OleDb.1;Data Source=$Workbook$;Location=Master_Data;Extended Properties=&quot;&quot;">
            <x15:dbTables>
              <x15:dbTable name="Master_Data"/>
            </x15:dbTables>
          </x15:oledbPr>
        </x15:connection>
      </ext>
    </extLst>
  </connection>
  <connection id="11" xr16:uid="{5563585C-D517-44D6-BFA1-0877DCB3D5B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<sst xmlns="http://schemas.openxmlformats.org/spreadsheetml/2006/main" count="170" uniqueCount="87">
  <si>
    <t>Sum of Production_Tonnes</t>
  </si>
  <si>
    <t>Total Production</t>
  </si>
  <si>
    <t>Sum of Area_Ha</t>
  </si>
  <si>
    <t>Sum of Weighted_Yield</t>
  </si>
  <si>
    <t>No. of Crop</t>
  </si>
  <si>
    <t>Row Labels</t>
  </si>
  <si>
    <t>Andhra Pradesh</t>
  </si>
  <si>
    <t>Bihar</t>
  </si>
  <si>
    <t>Gujarat</t>
  </si>
  <si>
    <t>Haryana</t>
  </si>
  <si>
    <t>Karnataka</t>
  </si>
  <si>
    <t>Madhya Pradesh</t>
  </si>
  <si>
    <t>Maharashtra</t>
  </si>
  <si>
    <t>Odisha</t>
  </si>
  <si>
    <t>Punjab</t>
  </si>
  <si>
    <t>Rajasthan</t>
  </si>
  <si>
    <t>Tamil Nadu</t>
  </si>
  <si>
    <t>Uttar Pradesh</t>
  </si>
  <si>
    <t>West Bengal</t>
  </si>
  <si>
    <t>No. of State</t>
  </si>
  <si>
    <t>Arhar/Tur</t>
  </si>
  <si>
    <t>Cotton</t>
  </si>
  <si>
    <t>Gram</t>
  </si>
  <si>
    <t>Groundnut</t>
  </si>
  <si>
    <t>Maize</t>
  </si>
  <si>
    <t>Moong</t>
  </si>
  <si>
    <t>Rapeseed &amp; Mustard</t>
  </si>
  <si>
    <t>Rice</t>
  </si>
  <si>
    <t>Sugarcane</t>
  </si>
  <si>
    <t>Wheat</t>
  </si>
  <si>
    <t>Average of Yield_Tonnes_Ha</t>
  </si>
  <si>
    <t>Autumn</t>
  </si>
  <si>
    <t>Kharif</t>
  </si>
  <si>
    <t>Rabi</t>
  </si>
  <si>
    <t>Summer</t>
  </si>
  <si>
    <t>Whole Year</t>
  </si>
  <si>
    <t>Winter</t>
  </si>
  <si>
    <t>Sum of Modal_Price</t>
  </si>
  <si>
    <t>Average of Modal_Price</t>
  </si>
  <si>
    <t>Arecanut(Betelnut/Supari)</t>
  </si>
  <si>
    <t>Black pepper</t>
  </si>
  <si>
    <t>Dry Grapes</t>
  </si>
  <si>
    <t>Fish</t>
  </si>
  <si>
    <t>Jasmine</t>
  </si>
  <si>
    <t>Kakada</t>
  </si>
  <si>
    <t>Marigold(Calcutta)</t>
  </si>
  <si>
    <t>Mentha Oil</t>
  </si>
  <si>
    <t>Tube Flower</t>
  </si>
  <si>
    <t>Tube Rose(Loose)</t>
  </si>
  <si>
    <t>Count of Commodity</t>
  </si>
  <si>
    <t>Anna nagar(Uzhavar Sandhai )</t>
  </si>
  <si>
    <t>Chokkikulam(Uzhavar Sandhai )</t>
  </si>
  <si>
    <t>Fish,Poultry &amp; Egg Market, Gazipur APMC</t>
  </si>
  <si>
    <t>Hosur(Uzhavar Sandhai )</t>
  </si>
  <si>
    <t>Jameenrayapettai(Uzhavar Sandhai )</t>
  </si>
  <si>
    <t>KKNagar(Uzhavar Sandhai )</t>
  </si>
  <si>
    <t>Thanjavur(Uzhavar Sandhai )</t>
  </si>
  <si>
    <t>Thathakapatti(Uzhavar Sandhai )</t>
  </si>
  <si>
    <t>Tiruvannamalai(Uzhavar Sandhai )</t>
  </si>
  <si>
    <t>Vadaseri APMC</t>
  </si>
  <si>
    <t>Total Market Record</t>
  </si>
  <si>
    <t>Number of Markets</t>
  </si>
  <si>
    <t>Number of Commodities</t>
  </si>
  <si>
    <t>Highest Market Records</t>
  </si>
  <si>
    <t>Average of Market Records</t>
  </si>
  <si>
    <t>Assam</t>
  </si>
  <si>
    <t>Chandigarh</t>
  </si>
  <si>
    <t>Chattisgarh</t>
  </si>
  <si>
    <t>Goa</t>
  </si>
  <si>
    <t>Himachal Pradesh</t>
  </si>
  <si>
    <t>Jammu and Kashmir</t>
  </si>
  <si>
    <t>Keralam</t>
  </si>
  <si>
    <t>Nagaland</t>
  </si>
  <si>
    <t>NCT of Delhi</t>
  </si>
  <si>
    <t>Telangana</t>
  </si>
  <si>
    <t>Tripura</t>
  </si>
  <si>
    <t>Uttarakhand</t>
  </si>
  <si>
    <t>Average of Min_Price</t>
  </si>
  <si>
    <t>Average of Max_Price</t>
  </si>
  <si>
    <t>Column Labels</t>
  </si>
  <si>
    <t>Average of Rainfall_mm</t>
  </si>
  <si>
    <t>Normal</t>
  </si>
  <si>
    <t>Average of Rainfall_Departure_Pct</t>
  </si>
  <si>
    <t>Sum of Production_Tonnes_Clean</t>
  </si>
  <si>
    <t>Distinct Count of Weather_Category</t>
  </si>
  <si>
    <t>Deficient</t>
  </si>
  <si>
    <t>Excessive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</si>
</sst>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quot;B&quot;"/>
    <numFmt numFmtId="165" formatCode="0.00,,&quot;M&quot;"/>
    <numFmt numFmtId="166" formatCode="&quot;₹&quot;\ #,##0.00"/>
    <numFmt numFmtId="167" formatCode="0.00&quot;%&quot;"/>
    <numFmt numFmtId="168" formatCode="#,##0.00&quot;M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0" fillId="0" borderId="0" xfId="0" pivotButton="1"/>
    <xf numFmtId="165" fontId="0" fillId="0" borderId="0" xfId="0" applyNumberFormat="1"/>
    <xf numFmtId="0" fontId="0" fillId="0" borderId="0" xfId="0" applyAlignment="1">
      <alignment horizontal="left"/>
    </xf>
    <xf numFmtId="2"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36">
    <dxf>
      <numFmt numFmtId="0" formatCode="General"/>
    </dxf>
    <dxf>
      <numFmt numFmtId="0" formatCode="General"/>
    </dxf>
    <dxf>
      <numFmt numFmtId="166" formatCode="&quot;₹&quot;\ #,##0.00"/>
    </dxf>
    <dxf>
      <numFmt numFmtId="164" formatCode="0.00,,,&quot;B&quot;"/>
    </dxf>
    <dxf>
      <numFmt numFmtId="0" formatCode="General"/>
    </dxf>
    <dxf>
      <numFmt numFmtId="0" formatCode="General"/>
    </dxf>
    <dxf>
      <numFmt numFmtId="0" formatCode="General"/>
    </dxf>
    <dxf>
      <numFmt numFmtId="166" formatCode="&quot;₹&quot;\ #,##0.00"/>
    </dxf>
    <dxf>
      <numFmt numFmtId="164" formatCode="0.00,,,&quot;B&quot;"/>
    </dxf>
    <dxf>
      <numFmt numFmtId="0" formatCode="General"/>
    </dxf>
    <dxf>
      <numFmt numFmtId="0" formatCode="General"/>
    </dxf>
    <dxf>
      <numFmt numFmtId="0" formatCode="General"/>
    </dxf>
    <dxf>
      <numFmt numFmtId="0" formatCode="General"/>
    </dxf>
    <dxf>
      <numFmt numFmtId="166" formatCode="&quot;₹&quot;\ #,##0.00"/>
    </dxf>
    <dxf>
      <numFmt numFmtId="164" formatCode="0.00,,,&quot;B&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164" formatCode="0.00,,,&quot;B&quot;"/>
    </dxf>
    <dxf>
      <numFmt numFmtId="164" formatCode="0.00,,,&quot;B&quot;"/>
    </dxf>
    <dxf>
      <numFmt numFmtId="0" formatCode="General"/>
    </dxf>
    <dxf>
      <numFmt numFmtId="164" formatCode="0.00,,,&quot;B&quot;"/>
    </dxf>
    <dxf>
      <numFmt numFmtId="0" formatCode="General"/>
    </dxf>
    <dxf>
      <numFmt numFmtId="164" formatCode="0.00,,,&quot;B&quot;"/>
    </dxf>
    <dxf>
      <numFmt numFmtId="164" formatCode="0.00,,,&quot;B&quot;"/>
    </dxf>
    <dxf>
      <numFmt numFmtId="164" formatCode="0.00,,,&quot;B&quot;"/>
    </dxf>
    <dxf>
      <numFmt numFmtId="2" formatCode="0.00"/>
    </dxf>
    <dxf>
      <numFmt numFmtId="2" formatCode="0.00"/>
    </dxf>
    <dxf>
      <numFmt numFmtId="0" formatCode="General"/>
    </dxf>
    <dxf>
      <numFmt numFmtId="165" formatCode="0.00,,&quot;M&quot;"/>
    </dxf>
    <dxf>
      <numFmt numFmtId="164" formatCode="0.00,,,&quot;B&quot;"/>
    </dxf>
  </dxfs>
  <tableStyles count="0" defaultTableStyle="TableStyleMedium2" defaultPivotStyle="PivotStyleLight16"/>
  <colors>
    <mruColors>
      <color rgb="FF2D6A4F"/>
      <color rgb="FF3E7C59"/>
      <color rgb="FFD4A72C"/>
      <color rgb="FF164A36"/>
      <color rgb="FFFF9900"/>
      <color rgb="FF2633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microsoft.com/office/2007/relationships/slicerCache" Target="slicerCaches/slicerCache4.xml"/><Relationship Id="rId47" Type="http://schemas.microsoft.com/office/2007/relationships/slicerCache" Target="slicerCaches/slicerCache9.xml"/><Relationship Id="rId63" Type="http://schemas.openxmlformats.org/officeDocument/2006/relationships/customXml" Target="../customXml/item10.xml"/><Relationship Id="rId68" Type="http://schemas.openxmlformats.org/officeDocument/2006/relationships/customXml" Target="../customXml/item15.xml"/><Relationship Id="rId84" Type="http://schemas.openxmlformats.org/officeDocument/2006/relationships/customXml" Target="../customXml/item31.xml"/><Relationship Id="rId89" Type="http://schemas.openxmlformats.org/officeDocument/2006/relationships/customXml" Target="../customXml/item36.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37" Type="http://schemas.openxmlformats.org/officeDocument/2006/relationships/pivotCacheDefinition" Target="pivotCache/pivotCacheDefinition31.xml"/><Relationship Id="rId53" Type="http://schemas.openxmlformats.org/officeDocument/2006/relationships/calcChain" Target="calcChain.xml"/><Relationship Id="rId58" Type="http://schemas.openxmlformats.org/officeDocument/2006/relationships/customXml" Target="../customXml/item5.xml"/><Relationship Id="rId74" Type="http://schemas.openxmlformats.org/officeDocument/2006/relationships/customXml" Target="../customXml/item21.xml"/><Relationship Id="rId79" Type="http://schemas.openxmlformats.org/officeDocument/2006/relationships/customXml" Target="../customXml/item26.xml"/><Relationship Id="rId5" Type="http://schemas.openxmlformats.org/officeDocument/2006/relationships/worksheet" Target="worksheets/sheet5.xml"/><Relationship Id="rId90" Type="http://schemas.openxmlformats.org/officeDocument/2006/relationships/customXml" Target="../customXml/item37.xml"/><Relationship Id="rId95" Type="http://schemas.openxmlformats.org/officeDocument/2006/relationships/customXml" Target="../customXml/item42.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43" Type="http://schemas.microsoft.com/office/2007/relationships/slicerCache" Target="slicerCaches/slicerCache5.xml"/><Relationship Id="rId48" Type="http://schemas.openxmlformats.org/officeDocument/2006/relationships/theme" Target="theme/theme1.xml"/><Relationship Id="rId64" Type="http://schemas.openxmlformats.org/officeDocument/2006/relationships/customXml" Target="../customXml/item11.xml"/><Relationship Id="rId69" Type="http://schemas.openxmlformats.org/officeDocument/2006/relationships/customXml" Target="../customXml/item16.xml"/><Relationship Id="rId80" Type="http://schemas.openxmlformats.org/officeDocument/2006/relationships/customXml" Target="../customXml/item27.xml"/><Relationship Id="rId85" Type="http://schemas.openxmlformats.org/officeDocument/2006/relationships/customXml" Target="../customXml/item32.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openxmlformats.org/officeDocument/2006/relationships/pivotCacheDefinition" Target="pivotCache/pivotCacheDefinition32.xml"/><Relationship Id="rId46" Type="http://schemas.microsoft.com/office/2007/relationships/slicerCache" Target="slicerCaches/slicerCache8.xml"/><Relationship Id="rId59" Type="http://schemas.openxmlformats.org/officeDocument/2006/relationships/customXml" Target="../customXml/item6.xml"/><Relationship Id="rId67" Type="http://schemas.openxmlformats.org/officeDocument/2006/relationships/customXml" Target="../customXml/item14.xml"/><Relationship Id="rId20" Type="http://schemas.openxmlformats.org/officeDocument/2006/relationships/pivotCacheDefinition" Target="pivotCache/pivotCacheDefinition14.xml"/><Relationship Id="rId41" Type="http://schemas.microsoft.com/office/2007/relationships/slicerCache" Target="slicerCaches/slicerCache3.xml"/><Relationship Id="rId54" Type="http://schemas.openxmlformats.org/officeDocument/2006/relationships/customXml" Target="../customXml/item1.xml"/><Relationship Id="rId62" Type="http://schemas.openxmlformats.org/officeDocument/2006/relationships/customXml" Target="../customXml/item9.xml"/><Relationship Id="rId70" Type="http://schemas.openxmlformats.org/officeDocument/2006/relationships/customXml" Target="../customXml/item17.xml"/><Relationship Id="rId75" Type="http://schemas.openxmlformats.org/officeDocument/2006/relationships/customXml" Target="../customXml/item22.xml"/><Relationship Id="rId83" Type="http://schemas.openxmlformats.org/officeDocument/2006/relationships/customXml" Target="../customXml/item30.xml"/><Relationship Id="rId88" Type="http://schemas.openxmlformats.org/officeDocument/2006/relationships/customXml" Target="../customXml/item35.xml"/><Relationship Id="rId91" Type="http://schemas.openxmlformats.org/officeDocument/2006/relationships/customXml" Target="../customXml/item38.xml"/><Relationship Id="rId96"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pivotCacheDefinition" Target="pivotCache/pivotCacheDefinition30.xml"/><Relationship Id="rId49" Type="http://schemas.openxmlformats.org/officeDocument/2006/relationships/connections" Target="connections.xml"/><Relationship Id="rId57" Type="http://schemas.openxmlformats.org/officeDocument/2006/relationships/customXml" Target="../customXml/item4.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microsoft.com/office/2007/relationships/slicerCache" Target="slicerCaches/slicerCache6.xml"/><Relationship Id="rId52" Type="http://schemas.openxmlformats.org/officeDocument/2006/relationships/powerPivotData" Target="model/item.data"/><Relationship Id="rId60" Type="http://schemas.openxmlformats.org/officeDocument/2006/relationships/customXml" Target="../customXml/item7.xml"/><Relationship Id="rId65" Type="http://schemas.openxmlformats.org/officeDocument/2006/relationships/customXml" Target="../customXml/item12.xml"/><Relationship Id="rId73" Type="http://schemas.openxmlformats.org/officeDocument/2006/relationships/customXml" Target="../customXml/item20.xml"/><Relationship Id="rId78" Type="http://schemas.openxmlformats.org/officeDocument/2006/relationships/customXml" Target="../customXml/item25.xml"/><Relationship Id="rId81" Type="http://schemas.openxmlformats.org/officeDocument/2006/relationships/customXml" Target="../customXml/item28.xml"/><Relationship Id="rId86" Type="http://schemas.openxmlformats.org/officeDocument/2006/relationships/customXml" Target="../customXml/item33.xml"/><Relationship Id="rId94" Type="http://schemas.openxmlformats.org/officeDocument/2006/relationships/customXml" Target="../customXml/item41.xml"/><Relationship Id="rId99" Type="http://schemas.openxmlformats.org/officeDocument/2006/relationships/customXml" Target="../customXml/item46.xml"/><Relationship Id="rId101" Type="http://schemas.openxmlformats.org/officeDocument/2006/relationships/customXml" Target="../customXml/item4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microsoft.com/office/2007/relationships/slicerCache" Target="slicerCaches/slicerCache1.xml"/><Relationship Id="rId34" Type="http://schemas.openxmlformats.org/officeDocument/2006/relationships/pivotCacheDefinition" Target="pivotCache/pivotCacheDefinition28.xml"/><Relationship Id="rId50" Type="http://schemas.openxmlformats.org/officeDocument/2006/relationships/styles" Target="styles.xml"/><Relationship Id="rId55" Type="http://schemas.openxmlformats.org/officeDocument/2006/relationships/customXml" Target="../customXml/item2.xml"/><Relationship Id="rId76" Type="http://schemas.openxmlformats.org/officeDocument/2006/relationships/customXml" Target="../customXml/item23.xml"/><Relationship Id="rId97" Type="http://schemas.openxmlformats.org/officeDocument/2006/relationships/customXml" Target="../customXml/item44.xml"/><Relationship Id="rId7" Type="http://schemas.openxmlformats.org/officeDocument/2006/relationships/pivotCacheDefinition" Target="pivotCache/pivotCacheDefinition1.xml"/><Relationship Id="rId71" Type="http://schemas.openxmlformats.org/officeDocument/2006/relationships/customXml" Target="../customXml/item18.xml"/><Relationship Id="rId92" Type="http://schemas.openxmlformats.org/officeDocument/2006/relationships/customXml" Target="../customXml/item39.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microsoft.com/office/2007/relationships/slicerCache" Target="slicerCaches/slicerCache2.xml"/><Relationship Id="rId45" Type="http://schemas.microsoft.com/office/2007/relationships/slicerCache" Target="slicerCaches/slicerCache7.xml"/><Relationship Id="rId66" Type="http://schemas.openxmlformats.org/officeDocument/2006/relationships/customXml" Target="../customXml/item13.xml"/><Relationship Id="rId87" Type="http://schemas.openxmlformats.org/officeDocument/2006/relationships/customXml" Target="../customXml/item34.xml"/><Relationship Id="rId61" Type="http://schemas.openxmlformats.org/officeDocument/2006/relationships/customXml" Target="../customXml/item8.xml"/><Relationship Id="rId82" Type="http://schemas.openxmlformats.org/officeDocument/2006/relationships/customXml" Target="../customXml/item29.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56" Type="http://schemas.openxmlformats.org/officeDocument/2006/relationships/customXml" Target="../customXml/item3.xml"/><Relationship Id="rId77" Type="http://schemas.openxmlformats.org/officeDocument/2006/relationships/customXml" Target="../customXml/item24.xml"/><Relationship Id="rId100" Type="http://schemas.openxmlformats.org/officeDocument/2006/relationships/customXml" Target="../customXml/item47.xml"/><Relationship Id="rId8" Type="http://schemas.openxmlformats.org/officeDocument/2006/relationships/pivotCacheDefinition" Target="pivotCache/pivotCacheDefinition2.xml"/><Relationship Id="rId51" Type="http://schemas.openxmlformats.org/officeDocument/2006/relationships/sharedStrings" Target="sharedStrings.xml"/><Relationship Id="rId72" Type="http://schemas.openxmlformats.org/officeDocument/2006/relationships/customXml" Target="../customXml/item19.xml"/><Relationship Id="rId93" Type="http://schemas.openxmlformats.org/officeDocument/2006/relationships/customXml" Target="../customXml/item40.xml"/><Relationship Id="rId98" Type="http://schemas.openxmlformats.org/officeDocument/2006/relationships/customXml" Target="../customXml/item4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[Agritural_market_analysis.xlsx]D1_KPI!Prod_Trend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1522096323326"/>
          <c:y val="0.17634259259259263"/>
          <c:w val="0.84182190640804044"/>
          <c:h val="0.68729986876640425"/>
        </c:manualLayout>
      </c:layout>
      <c:lineChart>
        <c:grouping val="standard"/>
        <c:varyColors val="0"/>
        <c:ser>
          <c:idx val="0"/>
          <c:order val="0"/>
          <c:tx>
            <c:strRef>
              <c:f>D1_KPI!$B$21</c:f>
              <c:strCache>
                <c:ptCount val="1"/>
                <c:pt idx="0">
                  <c:v>Total</c:v>
                </c:pt>
              </c:strCache>
            </c:strRef>
          </c:tx>
          <c:spPr>
            <a:ln w="28575" cap="rnd">
              <a:solidFill>
                <a:schemeClr val="accent1"/>
              </a:solidFill>
              <a:round/>
            </a:ln>
            <a:effectLst/>
          </c:spPr>
          <c:marker>
            <c:symbol val="none"/>
          </c:marker>
          <c:cat>
            <c:strRef>
              <c:f>D1_KPI!$A$22:$A$42</c:f>
              <c:strCache>
                <c:ptCount val="2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strCache>
            </c:strRef>
          </c:cat>
          <c:val>
            <c:numRef>
              <c:f>D1_KPI!$B$22:$B$42</c:f>
              <c:numCache>
                <c:formatCode>0.00,,,"B"</c:formatCode>
                <c:ptCount val="21"/>
                <c:pt idx="0">
                  <c:v>283254563</c:v>
                </c:pt>
                <c:pt idx="1">
                  <c:v>367499068</c:v>
                </c:pt>
                <c:pt idx="2">
                  <c:v>401857623</c:v>
                </c:pt>
                <c:pt idx="3">
                  <c:v>380917156</c:v>
                </c:pt>
                <c:pt idx="4">
                  <c:v>387505216</c:v>
                </c:pt>
                <c:pt idx="5">
                  <c:v>352368533</c:v>
                </c:pt>
                <c:pt idx="6">
                  <c:v>341222078</c:v>
                </c:pt>
                <c:pt idx="7">
                  <c:v>331643004</c:v>
                </c:pt>
                <c:pt idx="8">
                  <c:v>388142638</c:v>
                </c:pt>
                <c:pt idx="9">
                  <c:v>450996005</c:v>
                </c:pt>
                <c:pt idx="10">
                  <c:v>467365548</c:v>
                </c:pt>
                <c:pt idx="11">
                  <c:v>412472617</c:v>
                </c:pt>
                <c:pt idx="12">
                  <c:v>414943133</c:v>
                </c:pt>
                <c:pt idx="13">
                  <c:v>483477503</c:v>
                </c:pt>
                <c:pt idx="14">
                  <c:v>503555731</c:v>
                </c:pt>
                <c:pt idx="15">
                  <c:v>491128476</c:v>
                </c:pt>
                <c:pt idx="16">
                  <c:v>502487994</c:v>
                </c:pt>
                <c:pt idx="17">
                  <c:v>490039507</c:v>
                </c:pt>
                <c:pt idx="18">
                  <c:v>453584415</c:v>
                </c:pt>
                <c:pt idx="19">
                  <c:v>471915230</c:v>
                </c:pt>
                <c:pt idx="20">
                  <c:v>531283067</c:v>
                </c:pt>
              </c:numCache>
            </c:numRef>
          </c:val>
          <c:smooth val="0"/>
          <c:extLst>
            <c:ext xmlns:c16="http://schemas.microsoft.com/office/drawing/2014/chart" uri="{C3380CC4-5D6E-409C-BE32-E72D297353CC}">
              <c16:uniqueId val="{00000000-A04D-4C35-AA77-5EBD7ACC5E3D}"/>
            </c:ext>
          </c:extLst>
        </c:ser>
        <c:dLbls>
          <c:showLegendKey val="0"/>
          <c:showVal val="0"/>
          <c:showCatName val="0"/>
          <c:showSerName val="0"/>
          <c:showPercent val="0"/>
          <c:showBubbleSize val="0"/>
        </c:dLbls>
        <c:smooth val="0"/>
        <c:axId val="927812336"/>
        <c:axId val="635387152"/>
      </c:lineChart>
      <c:catAx>
        <c:axId val="92781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87152"/>
        <c:crosses val="autoZero"/>
        <c:auto val="1"/>
        <c:lblAlgn val="ctr"/>
        <c:lblOffset val="100"/>
        <c:noMultiLvlLbl val="0"/>
      </c:catAx>
      <c:valAx>
        <c:axId val="635387152"/>
        <c:scaling>
          <c:orientation val="minMax"/>
        </c:scaling>
        <c:delete val="0"/>
        <c:axPos val="l"/>
        <c:numFmt formatCode="0.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1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[Agritural_market_analysis.xlsx]D1_KPI!Prod_State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Production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D1_KPI!$B$45</c:f>
              <c:strCache>
                <c:ptCount val="1"/>
                <c:pt idx="0">
                  <c:v>Total</c:v>
                </c:pt>
              </c:strCache>
            </c:strRef>
          </c:tx>
          <c:spPr>
            <a:solidFill>
              <a:schemeClr val="accent1"/>
            </a:solidFill>
            <a:ln>
              <a:noFill/>
            </a:ln>
            <a:effectLst/>
          </c:spPr>
          <c:invertIfNegative val="0"/>
          <c:cat>
            <c:strRef>
              <c:f>D1_KPI!$A$46:$A$58</c:f>
              <c:strCache>
                <c:ptCount val="13"/>
                <c:pt idx="0">
                  <c:v>Bihar</c:v>
                </c:pt>
                <c:pt idx="1">
                  <c:v>Haryana</c:v>
                </c:pt>
                <c:pt idx="2">
                  <c:v>Odisha</c:v>
                </c:pt>
                <c:pt idx="3">
                  <c:v>Gujarat</c:v>
                </c:pt>
                <c:pt idx="4">
                  <c:v>Rajasthan</c:v>
                </c:pt>
                <c:pt idx="5">
                  <c:v>Madhya Pradesh</c:v>
                </c:pt>
                <c:pt idx="6">
                  <c:v>West Bengal</c:v>
                </c:pt>
                <c:pt idx="7">
                  <c:v>Punjab</c:v>
                </c:pt>
                <c:pt idx="8">
                  <c:v>Tamil Nadu</c:v>
                </c:pt>
                <c:pt idx="9">
                  <c:v>Andhra Pradesh</c:v>
                </c:pt>
                <c:pt idx="10">
                  <c:v>Karnataka</c:v>
                </c:pt>
                <c:pt idx="11">
                  <c:v>Maharashtra</c:v>
                </c:pt>
                <c:pt idx="12">
                  <c:v>Uttar Pradesh</c:v>
                </c:pt>
              </c:strCache>
            </c:strRef>
          </c:cat>
          <c:val>
            <c:numRef>
              <c:f>D1_KPI!$B$46:$B$58</c:f>
              <c:numCache>
                <c:formatCode>0.00,,,"B"</c:formatCode>
                <c:ptCount val="13"/>
                <c:pt idx="0">
                  <c:v>42078086</c:v>
                </c:pt>
                <c:pt idx="1">
                  <c:v>49117800</c:v>
                </c:pt>
                <c:pt idx="2">
                  <c:v>137339432</c:v>
                </c:pt>
                <c:pt idx="3">
                  <c:v>195165612</c:v>
                </c:pt>
                <c:pt idx="4">
                  <c:v>292060699</c:v>
                </c:pt>
                <c:pt idx="5">
                  <c:v>295761621</c:v>
                </c:pt>
                <c:pt idx="6">
                  <c:v>306001599</c:v>
                </c:pt>
                <c:pt idx="7">
                  <c:v>578239000</c:v>
                </c:pt>
                <c:pt idx="8">
                  <c:v>651161740</c:v>
                </c:pt>
                <c:pt idx="9">
                  <c:v>678455911</c:v>
                </c:pt>
                <c:pt idx="10">
                  <c:v>699906248</c:v>
                </c:pt>
                <c:pt idx="11">
                  <c:v>1387249278</c:v>
                </c:pt>
                <c:pt idx="12">
                  <c:v>3595122079</c:v>
                </c:pt>
              </c:numCache>
            </c:numRef>
          </c:val>
          <c:extLst>
            <c:ext xmlns:c16="http://schemas.microsoft.com/office/drawing/2014/chart" uri="{C3380CC4-5D6E-409C-BE32-E72D297353CC}">
              <c16:uniqueId val="{00000000-564D-4DC9-B7E0-C6B433413894}"/>
            </c:ext>
          </c:extLst>
        </c:ser>
        <c:dLbls>
          <c:showLegendKey val="0"/>
          <c:showVal val="0"/>
          <c:showCatName val="0"/>
          <c:showSerName val="0"/>
          <c:showPercent val="0"/>
          <c:showBubbleSize val="0"/>
        </c:dLbls>
        <c:gapWidth val="182"/>
        <c:axId val="1299815167"/>
        <c:axId val="635295472"/>
      </c:barChart>
      <c:catAx>
        <c:axId val="1299815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5295472"/>
        <c:crosses val="autoZero"/>
        <c:auto val="1"/>
        <c:lblAlgn val="ctr"/>
        <c:lblOffset val="100"/>
        <c:noMultiLvlLbl val="0"/>
      </c:catAx>
      <c:valAx>
        <c:axId val="635295472"/>
        <c:scaling>
          <c:orientation val="minMax"/>
        </c:scaling>
        <c:delete val="0"/>
        <c:axPos val="b"/>
        <c:numFmt formatCode="0.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981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[Agritural_market_analysis.xlsx]D1_KPI!Prod_Crop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Production by Crops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D1_KPI!$B$61</c:f>
              <c:strCache>
                <c:ptCount val="1"/>
                <c:pt idx="0">
                  <c:v>Total</c:v>
                </c:pt>
              </c:strCache>
            </c:strRef>
          </c:tx>
          <c:spPr>
            <a:solidFill>
              <a:schemeClr val="accent1"/>
            </a:solidFill>
            <a:ln>
              <a:noFill/>
            </a:ln>
            <a:effectLst/>
          </c:spPr>
          <c:invertIfNegative val="0"/>
          <c:cat>
            <c:strRef>
              <c:f>D1_KPI!$A$62:$A$71</c:f>
              <c:strCache>
                <c:ptCount val="10"/>
                <c:pt idx="0">
                  <c:v>Moong</c:v>
                </c:pt>
                <c:pt idx="1">
                  <c:v>Arhar/Tur</c:v>
                </c:pt>
                <c:pt idx="2">
                  <c:v>Rapeseed &amp; Mustard</c:v>
                </c:pt>
                <c:pt idx="3">
                  <c:v>Gram</c:v>
                </c:pt>
                <c:pt idx="4">
                  <c:v>Groundnut</c:v>
                </c:pt>
                <c:pt idx="5">
                  <c:v>Maize</c:v>
                </c:pt>
                <c:pt idx="6">
                  <c:v>Cotton</c:v>
                </c:pt>
                <c:pt idx="7">
                  <c:v>Rice</c:v>
                </c:pt>
                <c:pt idx="8">
                  <c:v>Wheat</c:v>
                </c:pt>
                <c:pt idx="9">
                  <c:v>Sugarcane</c:v>
                </c:pt>
              </c:strCache>
            </c:strRef>
          </c:cat>
          <c:val>
            <c:numRef>
              <c:f>D1_KPI!$B$62:$B$71</c:f>
              <c:numCache>
                <c:formatCode>0.00,,,"B"</c:formatCode>
                <c:ptCount val="10"/>
                <c:pt idx="0">
                  <c:v>18875753</c:v>
                </c:pt>
                <c:pt idx="1">
                  <c:v>41527173</c:v>
                </c:pt>
                <c:pt idx="2">
                  <c:v>113438719</c:v>
                </c:pt>
                <c:pt idx="3">
                  <c:v>118190228</c:v>
                </c:pt>
                <c:pt idx="4">
                  <c:v>120874085</c:v>
                </c:pt>
                <c:pt idx="5">
                  <c:v>211184669</c:v>
                </c:pt>
                <c:pt idx="6">
                  <c:v>344708331</c:v>
                </c:pt>
                <c:pt idx="7">
                  <c:v>1144362288</c:v>
                </c:pt>
                <c:pt idx="8">
                  <c:v>1294779822</c:v>
                </c:pt>
                <c:pt idx="9">
                  <c:v>5499718037</c:v>
                </c:pt>
              </c:numCache>
            </c:numRef>
          </c:val>
          <c:extLst>
            <c:ext xmlns:c16="http://schemas.microsoft.com/office/drawing/2014/chart" uri="{C3380CC4-5D6E-409C-BE32-E72D297353CC}">
              <c16:uniqueId val="{00000000-5433-46C6-83BE-C9999F39EDF1}"/>
            </c:ext>
          </c:extLst>
        </c:ser>
        <c:dLbls>
          <c:showLegendKey val="0"/>
          <c:showVal val="0"/>
          <c:showCatName val="0"/>
          <c:showSerName val="0"/>
          <c:showPercent val="0"/>
          <c:showBubbleSize val="0"/>
        </c:dLbls>
        <c:gapWidth val="219"/>
        <c:overlap val="-27"/>
        <c:axId val="1270963248"/>
        <c:axId val="635315152"/>
      </c:barChart>
      <c:catAx>
        <c:axId val="127096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15152"/>
        <c:crosses val="autoZero"/>
        <c:auto val="1"/>
        <c:lblAlgn val="ctr"/>
        <c:lblOffset val="100"/>
        <c:noMultiLvlLbl val="0"/>
      </c:catAx>
      <c:valAx>
        <c:axId val="635315152"/>
        <c:scaling>
          <c:orientation val="minMax"/>
        </c:scaling>
        <c:delete val="0"/>
        <c:axPos val="l"/>
        <c:numFmt formatCode="0.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6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[Agritural_market_analysis.xlsx]D1_KPI!Avg_Yield_Crop</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Average Yield by Crop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D1_KPI!$B$78</c:f>
              <c:strCache>
                <c:ptCount val="1"/>
                <c:pt idx="0">
                  <c:v>Total</c:v>
                </c:pt>
              </c:strCache>
            </c:strRef>
          </c:tx>
          <c:spPr>
            <a:solidFill>
              <a:schemeClr val="accent1"/>
            </a:solidFill>
            <a:ln>
              <a:noFill/>
            </a:ln>
            <a:effectLst/>
          </c:spPr>
          <c:invertIfNegative val="0"/>
          <c:cat>
            <c:strRef>
              <c:f>D1_KPI!$A$79:$A$88</c:f>
              <c:strCache>
                <c:ptCount val="10"/>
                <c:pt idx="0">
                  <c:v>Moong</c:v>
                </c:pt>
                <c:pt idx="1">
                  <c:v>Arhar/Tur</c:v>
                </c:pt>
                <c:pt idx="2">
                  <c:v>Gram</c:v>
                </c:pt>
                <c:pt idx="3">
                  <c:v>Rapeseed &amp; Mustard</c:v>
                </c:pt>
                <c:pt idx="4">
                  <c:v>Groundnut</c:v>
                </c:pt>
                <c:pt idx="5">
                  <c:v>Rice</c:v>
                </c:pt>
                <c:pt idx="6">
                  <c:v>Maize</c:v>
                </c:pt>
                <c:pt idx="7">
                  <c:v>Wheat</c:v>
                </c:pt>
                <c:pt idx="8">
                  <c:v>Cotton</c:v>
                </c:pt>
                <c:pt idx="9">
                  <c:v>Sugarcane</c:v>
                </c:pt>
              </c:strCache>
            </c:strRef>
          </c:cat>
          <c:val>
            <c:numRef>
              <c:f>D1_KPI!$B$79:$B$88</c:f>
              <c:numCache>
                <c:formatCode>0.00</c:formatCode>
                <c:ptCount val="10"/>
                <c:pt idx="0">
                  <c:v>0.35539354759568204</c:v>
                </c:pt>
                <c:pt idx="1">
                  <c:v>0.74808255425709524</c:v>
                </c:pt>
                <c:pt idx="2">
                  <c:v>0.93655411089866147</c:v>
                </c:pt>
                <c:pt idx="3">
                  <c:v>1.029148996487707</c:v>
                </c:pt>
                <c:pt idx="4">
                  <c:v>1.4417891520406005</c:v>
                </c:pt>
                <c:pt idx="5">
                  <c:v>2.2788975038468116</c:v>
                </c:pt>
                <c:pt idx="6">
                  <c:v>2.4903294296756058</c:v>
                </c:pt>
                <c:pt idx="7">
                  <c:v>2.7929519999999997</c:v>
                </c:pt>
                <c:pt idx="8">
                  <c:v>3.2058642998027613</c:v>
                </c:pt>
                <c:pt idx="9">
                  <c:v>72.355058640388464</c:v>
                </c:pt>
              </c:numCache>
            </c:numRef>
          </c:val>
          <c:extLst>
            <c:ext xmlns:c16="http://schemas.microsoft.com/office/drawing/2014/chart" uri="{C3380CC4-5D6E-409C-BE32-E72D297353CC}">
              <c16:uniqueId val="{00000000-D255-476E-8EFF-0A5B949F7E16}"/>
            </c:ext>
          </c:extLst>
        </c:ser>
        <c:dLbls>
          <c:showLegendKey val="0"/>
          <c:showVal val="0"/>
          <c:showCatName val="0"/>
          <c:showSerName val="0"/>
          <c:showPercent val="0"/>
          <c:showBubbleSize val="0"/>
        </c:dLbls>
        <c:gapWidth val="219"/>
        <c:overlap val="-27"/>
        <c:axId val="722747504"/>
        <c:axId val="635293552"/>
      </c:barChart>
      <c:catAx>
        <c:axId val="72274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5293552"/>
        <c:crosses val="autoZero"/>
        <c:auto val="1"/>
        <c:lblAlgn val="ctr"/>
        <c:lblOffset val="100"/>
        <c:noMultiLvlLbl val="0"/>
      </c:catAx>
      <c:valAx>
        <c:axId val="6352935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2747504"/>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[Agritural_market_analysis.xlsx]D1_KPI!Prod_Tonnes_Season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Production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D1_KPI!$B$94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BF9-4AF4-84C5-A1EC4144EEA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BF9-4AF4-84C5-A1EC4144EEA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BF9-4AF4-84C5-A1EC4144EEA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BF9-4AF4-84C5-A1EC4144EEA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BF9-4AF4-84C5-A1EC4144EEA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BF9-4AF4-84C5-A1EC4144EE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D1_KPI!$A$95:$A$100</c:f>
              <c:strCache>
                <c:ptCount val="6"/>
                <c:pt idx="0">
                  <c:v>Autumn</c:v>
                </c:pt>
                <c:pt idx="1">
                  <c:v>Kharif</c:v>
                </c:pt>
                <c:pt idx="2">
                  <c:v>Rabi</c:v>
                </c:pt>
                <c:pt idx="3">
                  <c:v>Summer</c:v>
                </c:pt>
                <c:pt idx="4">
                  <c:v>Whole Year</c:v>
                </c:pt>
                <c:pt idx="5">
                  <c:v>Winter</c:v>
                </c:pt>
              </c:strCache>
            </c:strRef>
          </c:cat>
          <c:val>
            <c:numRef>
              <c:f>D1_KPI!$B$95:$B$100</c:f>
              <c:numCache>
                <c:formatCode>0.00,,,"B"</c:formatCode>
                <c:ptCount val="6"/>
                <c:pt idx="0">
                  <c:v>32045581</c:v>
                </c:pt>
                <c:pt idx="1">
                  <c:v>3210517581</c:v>
                </c:pt>
                <c:pt idx="2">
                  <c:v>1666633627</c:v>
                </c:pt>
                <c:pt idx="3">
                  <c:v>127500366</c:v>
                </c:pt>
                <c:pt idx="4">
                  <c:v>3574557969</c:v>
                </c:pt>
                <c:pt idx="5">
                  <c:v>296403981</c:v>
                </c:pt>
              </c:numCache>
            </c:numRef>
          </c:val>
          <c:extLst>
            <c:ext xmlns:c16="http://schemas.microsoft.com/office/drawing/2014/chart" uri="{C3380CC4-5D6E-409C-BE32-E72D297353CC}">
              <c16:uniqueId val="{0000000C-F928-474B-ACB4-0DF0DE6BE3B6}"/>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[Agritural_market_analysis.xlsx]D2_KPI!Top_10_commo</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Commodities by Average Market Price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D2_KPI!$B$19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D2_KPI!$A$20:$A$29</c:f>
              <c:strCache>
                <c:ptCount val="10"/>
                <c:pt idx="0">
                  <c:v>Mentha Oil</c:v>
                </c:pt>
                <c:pt idx="1">
                  <c:v>Tube Flower</c:v>
                </c:pt>
                <c:pt idx="2">
                  <c:v>Black pepper</c:v>
                </c:pt>
                <c:pt idx="3">
                  <c:v>Kakada</c:v>
                </c:pt>
                <c:pt idx="4">
                  <c:v>Jasmine</c:v>
                </c:pt>
                <c:pt idx="5">
                  <c:v>Dry Grapes</c:v>
                </c:pt>
                <c:pt idx="6">
                  <c:v>Fish</c:v>
                </c:pt>
                <c:pt idx="7">
                  <c:v>Arecanut(Betelnut/Supari)</c:v>
                </c:pt>
                <c:pt idx="8">
                  <c:v>Tube Rose(Loose)</c:v>
                </c:pt>
                <c:pt idx="9">
                  <c:v>Marigold(Calcutta)</c:v>
                </c:pt>
              </c:strCache>
            </c:strRef>
          </c:cat>
          <c:val>
            <c:numRef>
              <c:f>D2_KPI!$B$20:$B$29</c:f>
              <c:numCache>
                <c:formatCode>General</c:formatCode>
                <c:ptCount val="10"/>
                <c:pt idx="0">
                  <c:v>131000</c:v>
                </c:pt>
                <c:pt idx="1">
                  <c:v>81250</c:v>
                </c:pt>
                <c:pt idx="2">
                  <c:v>75500</c:v>
                </c:pt>
                <c:pt idx="3">
                  <c:v>64500</c:v>
                </c:pt>
                <c:pt idx="4">
                  <c:v>54115.384615384617</c:v>
                </c:pt>
                <c:pt idx="5">
                  <c:v>31100</c:v>
                </c:pt>
                <c:pt idx="6">
                  <c:v>27125</c:v>
                </c:pt>
                <c:pt idx="7">
                  <c:v>26500</c:v>
                </c:pt>
                <c:pt idx="8">
                  <c:v>24785.714285714286</c:v>
                </c:pt>
                <c:pt idx="9">
                  <c:v>24395.833333333332</c:v>
                </c:pt>
              </c:numCache>
            </c:numRef>
          </c:val>
          <c:extLst>
            <c:ext xmlns:c16="http://schemas.microsoft.com/office/drawing/2014/chart" uri="{C3380CC4-5D6E-409C-BE32-E72D297353CC}">
              <c16:uniqueId val="{00000003-273C-4FE5-B43D-DA2B4C2CB488}"/>
            </c:ext>
          </c:extLst>
        </c:ser>
        <c:dLbls>
          <c:dLblPos val="outEnd"/>
          <c:showLegendKey val="0"/>
          <c:showVal val="1"/>
          <c:showCatName val="0"/>
          <c:showSerName val="0"/>
          <c:showPercent val="0"/>
          <c:showBubbleSize val="0"/>
        </c:dLbls>
        <c:gapWidth val="182"/>
        <c:axId val="1724967088"/>
        <c:axId val="1276628400"/>
      </c:barChart>
      <c:catAx>
        <c:axId val="172496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6628400"/>
        <c:crosses val="autoZero"/>
        <c:auto val="1"/>
        <c:lblAlgn val="ctr"/>
        <c:lblOffset val="100"/>
        <c:noMultiLvlLbl val="0"/>
      </c:catAx>
      <c:valAx>
        <c:axId val="127662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496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[Agritural_market_analysis.xlsx]D2_KPI!market_record_state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Market Records by State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D2_KPI!$B$64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4D-4508-A752-3EF93B3AC5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4D-4508-A752-3EF93B3AC5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4D-4508-A752-3EF93B3AC5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4D-4508-A752-3EF93B3AC5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14D-4508-A752-3EF93B3AC5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D2_KPI!$A$65:$A$69</c:f>
              <c:strCache>
                <c:ptCount val="5"/>
                <c:pt idx="0">
                  <c:v>Tamil Nadu</c:v>
                </c:pt>
                <c:pt idx="1">
                  <c:v>Gujarat</c:v>
                </c:pt>
                <c:pt idx="2">
                  <c:v>Keralam</c:v>
                </c:pt>
                <c:pt idx="3">
                  <c:v>Uttar Pradesh</c:v>
                </c:pt>
                <c:pt idx="4">
                  <c:v>Maharashtra</c:v>
                </c:pt>
              </c:strCache>
            </c:strRef>
          </c:cat>
          <c:val>
            <c:numRef>
              <c:f>D2_KPI!$B$65:$B$69</c:f>
              <c:numCache>
                <c:formatCode>General</c:formatCode>
                <c:ptCount val="5"/>
                <c:pt idx="0">
                  <c:v>6872</c:v>
                </c:pt>
                <c:pt idx="1">
                  <c:v>577</c:v>
                </c:pt>
                <c:pt idx="2">
                  <c:v>378</c:v>
                </c:pt>
                <c:pt idx="3">
                  <c:v>295</c:v>
                </c:pt>
                <c:pt idx="4">
                  <c:v>275</c:v>
                </c:pt>
              </c:numCache>
            </c:numRef>
          </c:val>
          <c:extLst>
            <c:ext xmlns:c16="http://schemas.microsoft.com/office/drawing/2014/chart" uri="{C3380CC4-5D6E-409C-BE32-E72D297353CC}">
              <c16:uniqueId val="{00000003-062B-406A-A744-7B38AF92EEF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[Agritural_market_analysis.xlsx]D2_KPI!PivotTable31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79251714708217"/>
          <c:y val="0.15740740740740741"/>
          <c:w val="0.50728448529669445"/>
          <c:h val="0.68433654126567511"/>
        </c:manualLayout>
      </c:layout>
      <c:barChart>
        <c:barDir val="col"/>
        <c:grouping val="clustered"/>
        <c:varyColors val="0"/>
        <c:ser>
          <c:idx val="0"/>
          <c:order val="0"/>
          <c:tx>
            <c:strRef>
              <c:f>D2_KPI!$B$83</c:f>
              <c:strCache>
                <c:ptCount val="1"/>
                <c:pt idx="0">
                  <c:v>Average of Min_Price</c:v>
                </c:pt>
              </c:strCache>
            </c:strRef>
          </c:tx>
          <c:spPr>
            <a:solidFill>
              <a:schemeClr val="accent1"/>
            </a:solidFill>
            <a:ln>
              <a:noFill/>
            </a:ln>
            <a:effectLst/>
          </c:spPr>
          <c:invertIfNegative val="0"/>
          <c:cat>
            <c:strRef>
              <c:f>D2_KPI!$A$84:$A$88</c:f>
              <c:strCache>
                <c:ptCount val="5"/>
                <c:pt idx="0">
                  <c:v>Jasmine</c:v>
                </c:pt>
                <c:pt idx="1">
                  <c:v>Kakada</c:v>
                </c:pt>
                <c:pt idx="2">
                  <c:v>Black pepper</c:v>
                </c:pt>
                <c:pt idx="3">
                  <c:v>Tube Flower</c:v>
                </c:pt>
                <c:pt idx="4">
                  <c:v>Mentha Oil</c:v>
                </c:pt>
              </c:strCache>
            </c:strRef>
          </c:cat>
          <c:val>
            <c:numRef>
              <c:f>D2_KPI!$B$84:$B$88</c:f>
              <c:numCache>
                <c:formatCode>General</c:formatCode>
                <c:ptCount val="5"/>
                <c:pt idx="0">
                  <c:v>51538.461538461539</c:v>
                </c:pt>
                <c:pt idx="1">
                  <c:v>60000</c:v>
                </c:pt>
                <c:pt idx="2">
                  <c:v>72500</c:v>
                </c:pt>
                <c:pt idx="3">
                  <c:v>75000</c:v>
                </c:pt>
                <c:pt idx="4">
                  <c:v>131000</c:v>
                </c:pt>
              </c:numCache>
            </c:numRef>
          </c:val>
          <c:extLst>
            <c:ext xmlns:c16="http://schemas.microsoft.com/office/drawing/2014/chart" uri="{C3380CC4-5D6E-409C-BE32-E72D297353CC}">
              <c16:uniqueId val="{00000000-0CEE-4641-A5FB-010AC58E98B4}"/>
            </c:ext>
          </c:extLst>
        </c:ser>
        <c:ser>
          <c:idx val="1"/>
          <c:order val="1"/>
          <c:tx>
            <c:strRef>
              <c:f>D2_KPI!$C$83</c:f>
              <c:strCache>
                <c:ptCount val="1"/>
                <c:pt idx="0">
                  <c:v>Average of Max_Price</c:v>
                </c:pt>
              </c:strCache>
            </c:strRef>
          </c:tx>
          <c:spPr>
            <a:solidFill>
              <a:schemeClr val="accent2"/>
            </a:solidFill>
            <a:ln>
              <a:noFill/>
            </a:ln>
            <a:effectLst/>
          </c:spPr>
          <c:invertIfNegative val="0"/>
          <c:cat>
            <c:strRef>
              <c:f>D2_KPI!$A$84:$A$88</c:f>
              <c:strCache>
                <c:ptCount val="5"/>
                <c:pt idx="0">
                  <c:v>Jasmine</c:v>
                </c:pt>
                <c:pt idx="1">
                  <c:v>Kakada</c:v>
                </c:pt>
                <c:pt idx="2">
                  <c:v>Black pepper</c:v>
                </c:pt>
                <c:pt idx="3">
                  <c:v>Tube Flower</c:v>
                </c:pt>
                <c:pt idx="4">
                  <c:v>Mentha Oil</c:v>
                </c:pt>
              </c:strCache>
            </c:strRef>
          </c:cat>
          <c:val>
            <c:numRef>
              <c:f>D2_KPI!$C$84:$C$88</c:f>
              <c:numCache>
                <c:formatCode>General</c:formatCode>
                <c:ptCount val="5"/>
                <c:pt idx="0">
                  <c:v>56692.307692307695</c:v>
                </c:pt>
                <c:pt idx="1">
                  <c:v>69000</c:v>
                </c:pt>
                <c:pt idx="2">
                  <c:v>78500</c:v>
                </c:pt>
                <c:pt idx="3">
                  <c:v>87500</c:v>
                </c:pt>
                <c:pt idx="4">
                  <c:v>131000</c:v>
                </c:pt>
              </c:numCache>
            </c:numRef>
          </c:val>
          <c:extLst>
            <c:ext xmlns:c16="http://schemas.microsoft.com/office/drawing/2014/chart" uri="{C3380CC4-5D6E-409C-BE32-E72D297353CC}">
              <c16:uniqueId val="{00000001-0CEE-4641-A5FB-010AC58E98B4}"/>
            </c:ext>
          </c:extLst>
        </c:ser>
        <c:ser>
          <c:idx val="2"/>
          <c:order val="2"/>
          <c:tx>
            <c:strRef>
              <c:f>D2_KPI!$D$83</c:f>
              <c:strCache>
                <c:ptCount val="1"/>
                <c:pt idx="0">
                  <c:v>Average of Modal_Price</c:v>
                </c:pt>
              </c:strCache>
            </c:strRef>
          </c:tx>
          <c:spPr>
            <a:solidFill>
              <a:schemeClr val="accent3"/>
            </a:solidFill>
            <a:ln>
              <a:noFill/>
            </a:ln>
            <a:effectLst/>
          </c:spPr>
          <c:invertIfNegative val="0"/>
          <c:cat>
            <c:strRef>
              <c:f>D2_KPI!$A$84:$A$88</c:f>
              <c:strCache>
                <c:ptCount val="5"/>
                <c:pt idx="0">
                  <c:v>Jasmine</c:v>
                </c:pt>
                <c:pt idx="1">
                  <c:v>Kakada</c:v>
                </c:pt>
                <c:pt idx="2">
                  <c:v>Black pepper</c:v>
                </c:pt>
                <c:pt idx="3">
                  <c:v>Tube Flower</c:v>
                </c:pt>
                <c:pt idx="4">
                  <c:v>Mentha Oil</c:v>
                </c:pt>
              </c:strCache>
            </c:strRef>
          </c:cat>
          <c:val>
            <c:numRef>
              <c:f>D2_KPI!$D$84:$D$88</c:f>
              <c:numCache>
                <c:formatCode>General</c:formatCode>
                <c:ptCount val="5"/>
                <c:pt idx="0">
                  <c:v>54115.384615384617</c:v>
                </c:pt>
                <c:pt idx="1">
                  <c:v>64500</c:v>
                </c:pt>
                <c:pt idx="2">
                  <c:v>75500</c:v>
                </c:pt>
                <c:pt idx="3">
                  <c:v>81250</c:v>
                </c:pt>
                <c:pt idx="4">
                  <c:v>131000</c:v>
                </c:pt>
              </c:numCache>
            </c:numRef>
          </c:val>
          <c:extLst>
            <c:ext xmlns:c16="http://schemas.microsoft.com/office/drawing/2014/chart" uri="{C3380CC4-5D6E-409C-BE32-E72D297353CC}">
              <c16:uniqueId val="{00000002-0CEE-4641-A5FB-010AC58E98B4}"/>
            </c:ext>
          </c:extLst>
        </c:ser>
        <c:dLbls>
          <c:showLegendKey val="0"/>
          <c:showVal val="0"/>
          <c:showCatName val="0"/>
          <c:showSerName val="0"/>
          <c:showPercent val="0"/>
          <c:showBubbleSize val="0"/>
        </c:dLbls>
        <c:gapWidth val="219"/>
        <c:overlap val="-27"/>
        <c:axId val="611136288"/>
        <c:axId val="1276595760"/>
      </c:barChart>
      <c:catAx>
        <c:axId val="61113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595760"/>
        <c:crosses val="autoZero"/>
        <c:auto val="1"/>
        <c:lblAlgn val="ctr"/>
        <c:lblOffset val="100"/>
        <c:noMultiLvlLbl val="0"/>
      </c:catAx>
      <c:valAx>
        <c:axId val="1276595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3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[Agritural_market_analysis.xlsx]D2_KPI!Avg_Mar_Grade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Market Price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D2_KPI!$B$35</c:f>
              <c:strCache>
                <c:ptCount val="1"/>
                <c:pt idx="0">
                  <c:v>Total</c:v>
                </c:pt>
              </c:strCache>
            </c:strRef>
          </c:tx>
          <c:spPr>
            <a:ln w="28575" cap="rnd">
              <a:solidFill>
                <a:schemeClr val="accent1"/>
              </a:solidFill>
              <a:round/>
            </a:ln>
            <a:effectLst/>
          </c:spPr>
          <c:marker>
            <c:symbol val="none"/>
          </c:marker>
          <c:cat>
            <c:strRef>
              <c:f>D2_KPI!$A$36:$A$60</c:f>
              <c:strCache>
                <c:ptCount val="25"/>
                <c:pt idx="0">
                  <c:v>NCT of Delhi</c:v>
                </c:pt>
                <c:pt idx="1">
                  <c:v>Tripura</c:v>
                </c:pt>
                <c:pt idx="2">
                  <c:v>Tamil Nadu</c:v>
                </c:pt>
                <c:pt idx="3">
                  <c:v>Keralam</c:v>
                </c:pt>
                <c:pt idx="4">
                  <c:v>Jammu and Kashmir</c:v>
                </c:pt>
                <c:pt idx="5">
                  <c:v>Assam</c:v>
                </c:pt>
                <c:pt idx="6">
                  <c:v>Gujarat</c:v>
                </c:pt>
                <c:pt idx="7">
                  <c:v>Andhra Pradesh</c:v>
                </c:pt>
                <c:pt idx="8">
                  <c:v>Goa</c:v>
                </c:pt>
                <c:pt idx="9">
                  <c:v>West Bengal</c:v>
                </c:pt>
                <c:pt idx="10">
                  <c:v>Nagaland</c:v>
                </c:pt>
                <c:pt idx="11">
                  <c:v>Haryana</c:v>
                </c:pt>
                <c:pt idx="12">
                  <c:v>Maharashtra</c:v>
                </c:pt>
                <c:pt idx="13">
                  <c:v>Odisha</c:v>
                </c:pt>
                <c:pt idx="14">
                  <c:v>Chandigarh</c:v>
                </c:pt>
                <c:pt idx="15">
                  <c:v>Chattisgarh</c:v>
                </c:pt>
                <c:pt idx="16">
                  <c:v>Rajasthan</c:v>
                </c:pt>
                <c:pt idx="17">
                  <c:v>Karnataka</c:v>
                </c:pt>
                <c:pt idx="18">
                  <c:v>Punjab</c:v>
                </c:pt>
                <c:pt idx="19">
                  <c:v>Bihar</c:v>
                </c:pt>
                <c:pt idx="20">
                  <c:v>Telangana</c:v>
                </c:pt>
                <c:pt idx="21">
                  <c:v>Uttar Pradesh</c:v>
                </c:pt>
                <c:pt idx="22">
                  <c:v>Madhya Pradesh</c:v>
                </c:pt>
                <c:pt idx="23">
                  <c:v>Himachal Pradesh</c:v>
                </c:pt>
                <c:pt idx="24">
                  <c:v>Uttarakhand</c:v>
                </c:pt>
              </c:strCache>
            </c:strRef>
          </c:cat>
          <c:val>
            <c:numRef>
              <c:f>D2_KPI!$B$36:$B$60</c:f>
              <c:numCache>
                <c:formatCode>General</c:formatCode>
                <c:ptCount val="25"/>
                <c:pt idx="0">
                  <c:v>28722.222222222223</c:v>
                </c:pt>
                <c:pt idx="1">
                  <c:v>6307.894736842105</c:v>
                </c:pt>
                <c:pt idx="2">
                  <c:v>5864.9083236321303</c:v>
                </c:pt>
                <c:pt idx="3">
                  <c:v>5768.597883597884</c:v>
                </c:pt>
                <c:pt idx="4">
                  <c:v>5413.3264462809921</c:v>
                </c:pt>
                <c:pt idx="5">
                  <c:v>5355.8823529411766</c:v>
                </c:pt>
                <c:pt idx="6">
                  <c:v>5155.6178509532065</c:v>
                </c:pt>
                <c:pt idx="7">
                  <c:v>4945.9880952380954</c:v>
                </c:pt>
                <c:pt idx="8">
                  <c:v>4715.7692307692305</c:v>
                </c:pt>
                <c:pt idx="9">
                  <c:v>4699.7884615384619</c:v>
                </c:pt>
                <c:pt idx="10">
                  <c:v>4388.8888888888887</c:v>
                </c:pt>
                <c:pt idx="11">
                  <c:v>4204.7945205479455</c:v>
                </c:pt>
                <c:pt idx="12">
                  <c:v>4037.1272727272726</c:v>
                </c:pt>
                <c:pt idx="13">
                  <c:v>3872.2608695652175</c:v>
                </c:pt>
                <c:pt idx="14">
                  <c:v>3657.1428571428573</c:v>
                </c:pt>
                <c:pt idx="15">
                  <c:v>3515.4444444444443</c:v>
                </c:pt>
                <c:pt idx="16">
                  <c:v>3473.6511627906975</c:v>
                </c:pt>
                <c:pt idx="17">
                  <c:v>3466</c:v>
                </c:pt>
                <c:pt idx="18">
                  <c:v>3262.1577695167289</c:v>
                </c:pt>
                <c:pt idx="19">
                  <c:v>3183.6110255555559</c:v>
                </c:pt>
                <c:pt idx="20">
                  <c:v>2956.9957627118642</c:v>
                </c:pt>
                <c:pt idx="21">
                  <c:v>2814.6466779661023</c:v>
                </c:pt>
                <c:pt idx="22">
                  <c:v>2683.2874251497005</c:v>
                </c:pt>
                <c:pt idx="23">
                  <c:v>2225</c:v>
                </c:pt>
                <c:pt idx="24">
                  <c:v>1771.25</c:v>
                </c:pt>
              </c:numCache>
            </c:numRef>
          </c:val>
          <c:smooth val="0"/>
          <c:extLst>
            <c:ext xmlns:c16="http://schemas.microsoft.com/office/drawing/2014/chart" uri="{C3380CC4-5D6E-409C-BE32-E72D297353CC}">
              <c16:uniqueId val="{00000003-970F-4ABE-8217-D6B0375AF963}"/>
            </c:ext>
          </c:extLst>
        </c:ser>
        <c:dLbls>
          <c:showLegendKey val="0"/>
          <c:showVal val="0"/>
          <c:showCatName val="0"/>
          <c:showSerName val="0"/>
          <c:showPercent val="0"/>
          <c:showBubbleSize val="0"/>
        </c:dLbls>
        <c:smooth val="0"/>
        <c:axId val="1270981808"/>
        <c:axId val="1310058512"/>
      </c:lineChart>
      <c:catAx>
        <c:axId val="127098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058512"/>
        <c:crosses val="autoZero"/>
        <c:auto val="1"/>
        <c:lblAlgn val="ctr"/>
        <c:lblOffset val="100"/>
        <c:noMultiLvlLbl val="0"/>
      </c:catAx>
      <c:valAx>
        <c:axId val="131005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8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[Agritural_market_analysis.xlsx]D2_KPI!Top_10_Market</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rPr>
              <a:t>Top 10 Markets by Average Modal Price</a:t>
            </a:r>
            <a:endParaRPr lang="en-US" sz="1400" b="1" i="0"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D2_KPI!$B$117</c:f>
              <c:strCache>
                <c:ptCount val="1"/>
                <c:pt idx="0">
                  <c:v>Total</c:v>
                </c:pt>
              </c:strCache>
            </c:strRef>
          </c:tx>
          <c:spPr>
            <a:solidFill>
              <a:schemeClr val="accent1"/>
            </a:solidFill>
            <a:ln>
              <a:noFill/>
            </a:ln>
            <a:effectLst/>
          </c:spPr>
          <c:invertIfNegative val="0"/>
          <c:cat>
            <c:strRef>
              <c:f>D2_KPI!$A$118:$A$127</c:f>
              <c:strCache>
                <c:ptCount val="10"/>
                <c:pt idx="0">
                  <c:v>Hosur(Uzhavar Sandhai )</c:v>
                </c:pt>
                <c:pt idx="1">
                  <c:v>Anna nagar(Uzhavar Sandhai )</c:v>
                </c:pt>
                <c:pt idx="2">
                  <c:v>Fish,Poultry &amp; Egg Market, Gazipur APMC</c:v>
                </c:pt>
                <c:pt idx="3">
                  <c:v>KKNagar(Uzhavar Sandhai )</c:v>
                </c:pt>
                <c:pt idx="4">
                  <c:v>Tiruvannamalai(Uzhavar Sandhai )</c:v>
                </c:pt>
                <c:pt idx="5">
                  <c:v>Thathakapatti(Uzhavar Sandhai )</c:v>
                </c:pt>
                <c:pt idx="6">
                  <c:v>Vadaseri APMC</c:v>
                </c:pt>
                <c:pt idx="7">
                  <c:v>Chokkikulam(Uzhavar Sandhai )</c:v>
                </c:pt>
                <c:pt idx="8">
                  <c:v>Thanjavur(Uzhavar Sandhai )</c:v>
                </c:pt>
                <c:pt idx="9">
                  <c:v>Jameenrayapettai(Uzhavar Sandhai )</c:v>
                </c:pt>
              </c:strCache>
            </c:strRef>
          </c:cat>
          <c:val>
            <c:numRef>
              <c:f>D2_KPI!$B$118:$B$127</c:f>
              <c:numCache>
                <c:formatCode>General</c:formatCode>
                <c:ptCount val="10"/>
                <c:pt idx="0">
                  <c:v>596750</c:v>
                </c:pt>
                <c:pt idx="1">
                  <c:v>572500</c:v>
                </c:pt>
                <c:pt idx="2">
                  <c:v>517000</c:v>
                </c:pt>
                <c:pt idx="3">
                  <c:v>482100</c:v>
                </c:pt>
                <c:pt idx="4">
                  <c:v>479750</c:v>
                </c:pt>
                <c:pt idx="5">
                  <c:v>470050</c:v>
                </c:pt>
                <c:pt idx="6">
                  <c:v>447700</c:v>
                </c:pt>
                <c:pt idx="7">
                  <c:v>445800</c:v>
                </c:pt>
                <c:pt idx="8">
                  <c:v>445400</c:v>
                </c:pt>
                <c:pt idx="9">
                  <c:v>441500</c:v>
                </c:pt>
              </c:numCache>
            </c:numRef>
          </c:val>
          <c:extLst>
            <c:ext xmlns:c16="http://schemas.microsoft.com/office/drawing/2014/chart" uri="{C3380CC4-5D6E-409C-BE32-E72D297353CC}">
              <c16:uniqueId val="{00000003-0A97-4AE8-9089-82C8957720EE}"/>
            </c:ext>
          </c:extLst>
        </c:ser>
        <c:dLbls>
          <c:showLegendKey val="0"/>
          <c:showVal val="0"/>
          <c:showCatName val="0"/>
          <c:showSerName val="0"/>
          <c:showPercent val="0"/>
          <c:showBubbleSize val="0"/>
        </c:dLbls>
        <c:gapWidth val="219"/>
        <c:overlap val="-27"/>
        <c:axId val="927799344"/>
        <c:axId val="1310075792"/>
      </c:barChart>
      <c:catAx>
        <c:axId val="92779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075792"/>
        <c:crosses val="autoZero"/>
        <c:auto val="1"/>
        <c:lblAlgn val="ctr"/>
        <c:lblOffset val="100"/>
        <c:noMultiLvlLbl val="0"/>
      </c:catAx>
      <c:valAx>
        <c:axId val="131007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9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[Agritural_market_analysis.xlsx]D3_KPI!Production by Weather Category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Production by Weather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D6A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D3_KPI!$B$17</c:f>
              <c:strCache>
                <c:ptCount val="1"/>
                <c:pt idx="0">
                  <c:v>Total</c:v>
                </c:pt>
              </c:strCache>
            </c:strRef>
          </c:tx>
          <c:spPr>
            <a:solidFill>
              <a:srgbClr val="2D6A4F"/>
            </a:solidFill>
            <a:ln>
              <a:noFill/>
            </a:ln>
            <a:effectLst/>
          </c:spPr>
          <c:invertIfNegative val="0"/>
          <c:cat>
            <c:strRef>
              <c:f>D3_KPI!$A$18:$A$20</c:f>
              <c:strCache>
                <c:ptCount val="3"/>
                <c:pt idx="0">
                  <c:v>Normal</c:v>
                </c:pt>
                <c:pt idx="1">
                  <c:v>Deficient</c:v>
                </c:pt>
                <c:pt idx="2">
                  <c:v>Excessive</c:v>
                </c:pt>
              </c:strCache>
            </c:strRef>
          </c:cat>
          <c:val>
            <c:numRef>
              <c:f>D3_KPI!$B$18:$B$20</c:f>
              <c:numCache>
                <c:formatCode>General</c:formatCode>
                <c:ptCount val="3"/>
                <c:pt idx="0">
                  <c:v>5593802514</c:v>
                </c:pt>
                <c:pt idx="1">
                  <c:v>2630352502</c:v>
                </c:pt>
                <c:pt idx="2">
                  <c:v>683504089</c:v>
                </c:pt>
              </c:numCache>
            </c:numRef>
          </c:val>
          <c:extLst>
            <c:ext xmlns:c16="http://schemas.microsoft.com/office/drawing/2014/chart" uri="{C3380CC4-5D6E-409C-BE32-E72D297353CC}">
              <c16:uniqueId val="{00000001-1A58-481E-80DF-827170F20157}"/>
            </c:ext>
          </c:extLst>
        </c:ser>
        <c:dLbls>
          <c:showLegendKey val="0"/>
          <c:showVal val="0"/>
          <c:showCatName val="0"/>
          <c:showSerName val="0"/>
          <c:showPercent val="0"/>
          <c:showBubbleSize val="0"/>
        </c:dLbls>
        <c:gapWidth val="219"/>
        <c:overlap val="-27"/>
        <c:axId val="722826848"/>
        <c:axId val="1276643280"/>
      </c:barChart>
      <c:catAx>
        <c:axId val="722826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Weather_Category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43280"/>
        <c:crosses val="autoZero"/>
        <c:auto val="1"/>
        <c:lblAlgn val="ctr"/>
        <c:lblOffset val="100"/>
        <c:noMultiLvlLbl val="0"/>
      </c:catAx>
      <c:valAx>
        <c:axId val="127664328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Production_Tonnes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72282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[Agritural_market_analysis.xlsx]D3_KPI!avg rainfall by state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Rainfall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D3_KPI!$B$25</c:f>
              <c:strCache>
                <c:ptCount val="1"/>
                <c:pt idx="0">
                  <c:v>Total</c:v>
                </c:pt>
              </c:strCache>
            </c:strRef>
          </c:tx>
          <c:spPr>
            <a:solidFill>
              <a:srgbClr val="00B050"/>
            </a:solidFill>
            <a:ln>
              <a:noFill/>
            </a:ln>
            <a:effectLst/>
          </c:spPr>
          <c:invertIfNegative val="0"/>
          <c:cat>
            <c:strRef>
              <c:f>D3_KPI!$A$26:$A$38</c:f>
              <c:strCache>
                <c:ptCount val="13"/>
                <c:pt idx="0">
                  <c:v>Rajasthan</c:v>
                </c:pt>
                <c:pt idx="1">
                  <c:v>Haryana</c:v>
                </c:pt>
                <c:pt idx="2">
                  <c:v>Punjab</c:v>
                </c:pt>
                <c:pt idx="3">
                  <c:v>Uttar Pradesh</c:v>
                </c:pt>
                <c:pt idx="4">
                  <c:v>Gujarat</c:v>
                </c:pt>
                <c:pt idx="5">
                  <c:v>Tamil Nadu</c:v>
                </c:pt>
                <c:pt idx="6">
                  <c:v>Andhra Pradesh</c:v>
                </c:pt>
                <c:pt idx="7">
                  <c:v>Madhya Pradesh</c:v>
                </c:pt>
                <c:pt idx="8">
                  <c:v>Bihar</c:v>
                </c:pt>
                <c:pt idx="9">
                  <c:v>Odisha</c:v>
                </c:pt>
                <c:pt idx="10">
                  <c:v>Maharashtra</c:v>
                </c:pt>
                <c:pt idx="11">
                  <c:v>Karnataka</c:v>
                </c:pt>
                <c:pt idx="12">
                  <c:v>West Bengal</c:v>
                </c:pt>
              </c:strCache>
            </c:strRef>
          </c:cat>
          <c:val>
            <c:numRef>
              <c:f>D3_KPI!$B$26:$B$38</c:f>
              <c:numCache>
                <c:formatCode>General</c:formatCode>
                <c:ptCount val="13"/>
                <c:pt idx="0">
                  <c:v>459.83783252720769</c:v>
                </c:pt>
                <c:pt idx="1">
                  <c:v>473.12193808883023</c:v>
                </c:pt>
                <c:pt idx="2">
                  <c:v>501.75544651619168</c:v>
                </c:pt>
                <c:pt idx="3">
                  <c:v>726.87174646529536</c:v>
                </c:pt>
                <c:pt idx="4">
                  <c:v>752.14426264343388</c:v>
                </c:pt>
                <c:pt idx="5">
                  <c:v>885.64380165289674</c:v>
                </c:pt>
                <c:pt idx="6">
                  <c:v>918.0221146245093</c:v>
                </c:pt>
                <c:pt idx="7">
                  <c:v>1012.3602936269549</c:v>
                </c:pt>
                <c:pt idx="8">
                  <c:v>1140.9843408900097</c:v>
                </c:pt>
                <c:pt idx="9">
                  <c:v>1418.7161135693211</c:v>
                </c:pt>
                <c:pt idx="10">
                  <c:v>1462.5773257197277</c:v>
                </c:pt>
                <c:pt idx="11">
                  <c:v>1695.2809061488745</c:v>
                </c:pt>
                <c:pt idx="12">
                  <c:v>2110.5809730668984</c:v>
                </c:pt>
              </c:numCache>
            </c:numRef>
          </c:val>
          <c:extLst>
            <c:ext xmlns:c16="http://schemas.microsoft.com/office/drawing/2014/chart" uri="{C3380CC4-5D6E-409C-BE32-E72D297353CC}">
              <c16:uniqueId val="{00000000-2C97-4431-8E9C-F42B2DE7828E}"/>
            </c:ext>
          </c:extLst>
        </c:ser>
        <c:dLbls>
          <c:showLegendKey val="0"/>
          <c:showVal val="0"/>
          <c:showCatName val="0"/>
          <c:showSerName val="0"/>
          <c:showPercent val="0"/>
          <c:showBubbleSize val="0"/>
        </c:dLbls>
        <c:gapWidth val="182"/>
        <c:axId val="1139474112"/>
        <c:axId val="1310196272"/>
      </c:barChart>
      <c:catAx>
        <c:axId val="113947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196272"/>
        <c:crosses val="autoZero"/>
        <c:auto val="1"/>
        <c:lblAlgn val="ctr"/>
        <c:lblOffset val="100"/>
        <c:noMultiLvlLbl val="0"/>
      </c:catAx>
      <c:valAx>
        <c:axId val="1310196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47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[Agritural_market_analysis.xlsx]D3_KPI!Rainfall vs Production Trend</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D3_KPI!$B$43</c:f>
              <c:strCache>
                <c:ptCount val="1"/>
                <c:pt idx="0">
                  <c:v>Average of Rainfall_mm</c:v>
                </c:pt>
              </c:strCache>
            </c:strRef>
          </c:tx>
          <c:spPr>
            <a:solidFill>
              <a:schemeClr val="accent1"/>
            </a:solidFill>
            <a:ln>
              <a:noFill/>
            </a:ln>
            <a:effectLst/>
          </c:spPr>
          <c:invertIfNegative val="0"/>
          <c:cat>
            <c:strRef>
              <c:f>D3_KPI!$A$44:$A$64</c:f>
              <c:strCache>
                <c:ptCount val="21"/>
                <c:pt idx="0">
                  <c:v>2013</c:v>
                </c:pt>
                <c:pt idx="1">
                  <c:v>2005</c:v>
                </c:pt>
                <c:pt idx="2">
                  <c:v>2010</c:v>
                </c:pt>
                <c:pt idx="3">
                  <c:v>2007</c:v>
                </c:pt>
                <c:pt idx="4">
                  <c:v>1998</c:v>
                </c:pt>
                <c:pt idx="5">
                  <c:v>2003</c:v>
                </c:pt>
                <c:pt idx="6">
                  <c:v>2008</c:v>
                </c:pt>
                <c:pt idx="7">
                  <c:v>1999</c:v>
                </c:pt>
                <c:pt idx="8">
                  <c:v>2011</c:v>
                </c:pt>
                <c:pt idx="9">
                  <c:v>2006</c:v>
                </c:pt>
                <c:pt idx="10">
                  <c:v>2000</c:v>
                </c:pt>
                <c:pt idx="11">
                  <c:v>2016</c:v>
                </c:pt>
                <c:pt idx="12">
                  <c:v>2001</c:v>
                </c:pt>
                <c:pt idx="13">
                  <c:v>2004</c:v>
                </c:pt>
                <c:pt idx="14">
                  <c:v>2017</c:v>
                </c:pt>
                <c:pt idx="15">
                  <c:v>2014</c:v>
                </c:pt>
                <c:pt idx="16">
                  <c:v>2009</c:v>
                </c:pt>
                <c:pt idx="17">
                  <c:v>2015</c:v>
                </c:pt>
                <c:pt idx="18">
                  <c:v>1997</c:v>
                </c:pt>
                <c:pt idx="19">
                  <c:v>2012</c:v>
                </c:pt>
                <c:pt idx="20">
                  <c:v>2002</c:v>
                </c:pt>
              </c:strCache>
            </c:strRef>
          </c:cat>
          <c:val>
            <c:numRef>
              <c:f>D3_KPI!$B$44:$B$64</c:f>
              <c:numCache>
                <c:formatCode>General</c:formatCode>
                <c:ptCount val="21"/>
                <c:pt idx="0">
                  <c:v>1205.8584264432056</c:v>
                </c:pt>
                <c:pt idx="1">
                  <c:v>1149.9446118488188</c:v>
                </c:pt>
                <c:pt idx="2">
                  <c:v>1119.6210486551713</c:v>
                </c:pt>
                <c:pt idx="3">
                  <c:v>1107.5568439716317</c:v>
                </c:pt>
                <c:pt idx="4">
                  <c:v>1096.0435298563968</c:v>
                </c:pt>
                <c:pt idx="5">
                  <c:v>1088.7837376677899</c:v>
                </c:pt>
                <c:pt idx="6">
                  <c:v>1076.8069068379889</c:v>
                </c:pt>
                <c:pt idx="7">
                  <c:v>1068.0982115502438</c:v>
                </c:pt>
                <c:pt idx="8">
                  <c:v>1063.93416445036</c:v>
                </c:pt>
                <c:pt idx="9">
                  <c:v>1061.6670856610847</c:v>
                </c:pt>
                <c:pt idx="10">
                  <c:v>1010.0886643946743</c:v>
                </c:pt>
                <c:pt idx="11">
                  <c:v>982.18299939284145</c:v>
                </c:pt>
                <c:pt idx="12">
                  <c:v>981.96927374302231</c:v>
                </c:pt>
                <c:pt idx="13">
                  <c:v>971.17834427056266</c:v>
                </c:pt>
                <c:pt idx="14">
                  <c:v>965.04640358881909</c:v>
                </c:pt>
                <c:pt idx="15">
                  <c:v>923.94147358666237</c:v>
                </c:pt>
                <c:pt idx="16">
                  <c:v>914.50088203712426</c:v>
                </c:pt>
                <c:pt idx="17">
                  <c:v>910.45786293406729</c:v>
                </c:pt>
                <c:pt idx="18">
                  <c:v>902.49392899760903</c:v>
                </c:pt>
                <c:pt idx="19">
                  <c:v>821.29616444648229</c:v>
                </c:pt>
                <c:pt idx="20">
                  <c:v>816.03470710212355</c:v>
                </c:pt>
              </c:numCache>
            </c:numRef>
          </c:val>
          <c:extLst>
            <c:ext xmlns:c16="http://schemas.microsoft.com/office/drawing/2014/chart" uri="{C3380CC4-5D6E-409C-BE32-E72D297353CC}">
              <c16:uniqueId val="{00000000-52FE-45A9-B021-AE6858C9472E}"/>
            </c:ext>
          </c:extLst>
        </c:ser>
        <c:dLbls>
          <c:showLegendKey val="0"/>
          <c:showVal val="0"/>
          <c:showCatName val="0"/>
          <c:showSerName val="0"/>
          <c:showPercent val="0"/>
          <c:showBubbleSize val="0"/>
        </c:dLbls>
        <c:gapWidth val="219"/>
        <c:axId val="62117695"/>
        <c:axId val="1288212719"/>
      </c:barChart>
      <c:lineChart>
        <c:grouping val="standard"/>
        <c:varyColors val="0"/>
        <c:ser>
          <c:idx val="1"/>
          <c:order val="1"/>
          <c:tx>
            <c:strRef>
              <c:f>D3_KPI!$C$43</c:f>
              <c:strCache>
                <c:ptCount val="1"/>
                <c:pt idx="0">
                  <c:v>Sum of Production_Tonnes</c:v>
                </c:pt>
              </c:strCache>
            </c:strRef>
          </c:tx>
          <c:spPr>
            <a:ln w="28575" cap="rnd">
              <a:solidFill>
                <a:schemeClr val="accent2"/>
              </a:solidFill>
              <a:round/>
            </a:ln>
            <a:effectLst/>
          </c:spPr>
          <c:marker>
            <c:symbol val="none"/>
          </c:marker>
          <c:cat>
            <c:strRef>
              <c:f>D3_KPI!$A$44:$A$64</c:f>
              <c:strCache>
                <c:ptCount val="21"/>
                <c:pt idx="0">
                  <c:v>2013</c:v>
                </c:pt>
                <c:pt idx="1">
                  <c:v>2005</c:v>
                </c:pt>
                <c:pt idx="2">
                  <c:v>2010</c:v>
                </c:pt>
                <c:pt idx="3">
                  <c:v>2007</c:v>
                </c:pt>
                <c:pt idx="4">
                  <c:v>1998</c:v>
                </c:pt>
                <c:pt idx="5">
                  <c:v>2003</c:v>
                </c:pt>
                <c:pt idx="6">
                  <c:v>2008</c:v>
                </c:pt>
                <c:pt idx="7">
                  <c:v>1999</c:v>
                </c:pt>
                <c:pt idx="8">
                  <c:v>2011</c:v>
                </c:pt>
                <c:pt idx="9">
                  <c:v>2006</c:v>
                </c:pt>
                <c:pt idx="10">
                  <c:v>2000</c:v>
                </c:pt>
                <c:pt idx="11">
                  <c:v>2016</c:v>
                </c:pt>
                <c:pt idx="12">
                  <c:v>2001</c:v>
                </c:pt>
                <c:pt idx="13">
                  <c:v>2004</c:v>
                </c:pt>
                <c:pt idx="14">
                  <c:v>2017</c:v>
                </c:pt>
                <c:pt idx="15">
                  <c:v>2014</c:v>
                </c:pt>
                <c:pt idx="16">
                  <c:v>2009</c:v>
                </c:pt>
                <c:pt idx="17">
                  <c:v>2015</c:v>
                </c:pt>
                <c:pt idx="18">
                  <c:v>1997</c:v>
                </c:pt>
                <c:pt idx="19">
                  <c:v>2012</c:v>
                </c:pt>
                <c:pt idx="20">
                  <c:v>2002</c:v>
                </c:pt>
              </c:strCache>
            </c:strRef>
          </c:cat>
          <c:val>
            <c:numRef>
              <c:f>D3_KPI!$C$44:$C$64</c:f>
              <c:numCache>
                <c:formatCode>General</c:formatCode>
                <c:ptCount val="21"/>
                <c:pt idx="0">
                  <c:v>502487994</c:v>
                </c:pt>
                <c:pt idx="1">
                  <c:v>388142638</c:v>
                </c:pt>
                <c:pt idx="2">
                  <c:v>483477503</c:v>
                </c:pt>
                <c:pt idx="3">
                  <c:v>467365548</c:v>
                </c:pt>
                <c:pt idx="4">
                  <c:v>367499068</c:v>
                </c:pt>
                <c:pt idx="5">
                  <c:v>341222078</c:v>
                </c:pt>
                <c:pt idx="6">
                  <c:v>412472617</c:v>
                </c:pt>
                <c:pt idx="7">
                  <c:v>401857623</c:v>
                </c:pt>
                <c:pt idx="8">
                  <c:v>503555731</c:v>
                </c:pt>
                <c:pt idx="9">
                  <c:v>450996005</c:v>
                </c:pt>
                <c:pt idx="10">
                  <c:v>380917156</c:v>
                </c:pt>
                <c:pt idx="11">
                  <c:v>471915230</c:v>
                </c:pt>
                <c:pt idx="12">
                  <c:v>387505216</c:v>
                </c:pt>
                <c:pt idx="13">
                  <c:v>331643004</c:v>
                </c:pt>
                <c:pt idx="14">
                  <c:v>531283067</c:v>
                </c:pt>
                <c:pt idx="15">
                  <c:v>490039507</c:v>
                </c:pt>
                <c:pt idx="16">
                  <c:v>414943133</c:v>
                </c:pt>
                <c:pt idx="17">
                  <c:v>453584415</c:v>
                </c:pt>
                <c:pt idx="18">
                  <c:v>283254563</c:v>
                </c:pt>
                <c:pt idx="19">
                  <c:v>491128476</c:v>
                </c:pt>
                <c:pt idx="20">
                  <c:v>352368533</c:v>
                </c:pt>
              </c:numCache>
            </c:numRef>
          </c:val>
          <c:smooth val="0"/>
          <c:extLst>
            <c:ext xmlns:c16="http://schemas.microsoft.com/office/drawing/2014/chart" uri="{C3380CC4-5D6E-409C-BE32-E72D297353CC}">
              <c16:uniqueId val="{00000001-52FE-45A9-B021-AE6858C9472E}"/>
            </c:ext>
          </c:extLst>
        </c:ser>
        <c:dLbls>
          <c:showLegendKey val="0"/>
          <c:showVal val="0"/>
          <c:showCatName val="0"/>
          <c:showSerName val="0"/>
          <c:showPercent val="0"/>
          <c:showBubbleSize val="0"/>
        </c:dLbls>
        <c:marker val="1"/>
        <c:smooth val="0"/>
        <c:axId val="1270975312"/>
        <c:axId val="635314192"/>
      </c:lineChart>
      <c:valAx>
        <c:axId val="6353141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75312"/>
        <c:crosses val="max"/>
        <c:crossBetween val="between"/>
      </c:valAx>
      <c:catAx>
        <c:axId val="1270975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14192"/>
        <c:crosses val="autoZero"/>
        <c:auto val="1"/>
        <c:lblAlgn val="ctr"/>
        <c:lblOffset val="100"/>
        <c:noMultiLvlLbl val="0"/>
      </c:catAx>
      <c:valAx>
        <c:axId val="12882127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17695"/>
        <c:crosses val="autoZero"/>
        <c:crossBetween val="between"/>
      </c:valAx>
      <c:catAx>
        <c:axId val="62117695"/>
        <c:scaling>
          <c:orientation val="minMax"/>
        </c:scaling>
        <c:delete val="1"/>
        <c:axPos val="b"/>
        <c:numFmt formatCode="General" sourceLinked="1"/>
        <c:majorTickMark val="out"/>
        <c:minorTickMark val="none"/>
        <c:tickLblPos val="nextTo"/>
        <c:crossAx val="12882127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[Agritural_market_analysis.xlsx]D3_KPI!Crop Production by Weather Category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Crop Production by Weather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D3_KPI!$O$28:$O$29</c:f>
              <c:strCache>
                <c:ptCount val="1"/>
                <c:pt idx="0">
                  <c:v>Deficient</c:v>
                </c:pt>
              </c:strCache>
            </c:strRef>
          </c:tx>
          <c:spPr>
            <a:solidFill>
              <a:schemeClr val="accent1"/>
            </a:solidFill>
            <a:ln w="19050">
              <a:solidFill>
                <a:schemeClr val="lt1"/>
              </a:solidFill>
            </a:ln>
            <a:effectLst/>
          </c:spPr>
          <c:invertIfNegative val="0"/>
          <c:cat>
            <c:strRef>
              <c:f>D3_KPI!$N$30:$N$34</c:f>
              <c:strCache>
                <c:ptCount val="5"/>
                <c:pt idx="0">
                  <c:v>Sugarcane</c:v>
                </c:pt>
                <c:pt idx="1">
                  <c:v>Wheat</c:v>
                </c:pt>
                <c:pt idx="2">
                  <c:v>Rice</c:v>
                </c:pt>
                <c:pt idx="3">
                  <c:v>Cotton</c:v>
                </c:pt>
                <c:pt idx="4">
                  <c:v>Maize</c:v>
                </c:pt>
              </c:strCache>
            </c:strRef>
          </c:cat>
          <c:val>
            <c:numRef>
              <c:f>D3_KPI!$O$30:$O$34</c:f>
              <c:numCache>
                <c:formatCode>General</c:formatCode>
                <c:ptCount val="5"/>
                <c:pt idx="0">
                  <c:v>1717099330</c:v>
                </c:pt>
                <c:pt idx="1">
                  <c:v>480405961</c:v>
                </c:pt>
                <c:pt idx="2">
                  <c:v>257848973</c:v>
                </c:pt>
                <c:pt idx="3">
                  <c:v>65597269</c:v>
                </c:pt>
                <c:pt idx="4">
                  <c:v>38490570</c:v>
                </c:pt>
              </c:numCache>
            </c:numRef>
          </c:val>
          <c:extLst>
            <c:ext xmlns:c16="http://schemas.microsoft.com/office/drawing/2014/chart" uri="{C3380CC4-5D6E-409C-BE32-E72D297353CC}">
              <c16:uniqueId val="{00000004-040F-4713-A8BE-E4C66C1A9509}"/>
            </c:ext>
          </c:extLst>
        </c:ser>
        <c:ser>
          <c:idx val="1"/>
          <c:order val="1"/>
          <c:tx>
            <c:strRef>
              <c:f>D3_KPI!$P$28:$P$29</c:f>
              <c:strCache>
                <c:ptCount val="1"/>
                <c:pt idx="0">
                  <c:v>Excessive</c:v>
                </c:pt>
              </c:strCache>
            </c:strRef>
          </c:tx>
          <c:spPr>
            <a:solidFill>
              <a:schemeClr val="accent2"/>
            </a:solidFill>
            <a:ln w="19050">
              <a:solidFill>
                <a:schemeClr val="lt1"/>
              </a:solidFill>
            </a:ln>
            <a:effectLst/>
          </c:spPr>
          <c:invertIfNegative val="0"/>
          <c:cat>
            <c:strRef>
              <c:f>D3_KPI!$N$30:$N$34</c:f>
              <c:strCache>
                <c:ptCount val="5"/>
                <c:pt idx="0">
                  <c:v>Sugarcane</c:v>
                </c:pt>
                <c:pt idx="1">
                  <c:v>Wheat</c:v>
                </c:pt>
                <c:pt idx="2">
                  <c:v>Rice</c:v>
                </c:pt>
                <c:pt idx="3">
                  <c:v>Cotton</c:v>
                </c:pt>
                <c:pt idx="4">
                  <c:v>Maize</c:v>
                </c:pt>
              </c:strCache>
            </c:strRef>
          </c:cat>
          <c:val>
            <c:numRef>
              <c:f>D3_KPI!$P$30:$P$34</c:f>
              <c:numCache>
                <c:formatCode>General</c:formatCode>
                <c:ptCount val="5"/>
                <c:pt idx="0">
                  <c:v>362303400</c:v>
                </c:pt>
                <c:pt idx="1">
                  <c:v>75492031</c:v>
                </c:pt>
                <c:pt idx="2">
                  <c:v>76077069</c:v>
                </c:pt>
                <c:pt idx="3">
                  <c:v>78032937</c:v>
                </c:pt>
                <c:pt idx="4">
                  <c:v>18331976</c:v>
                </c:pt>
              </c:numCache>
            </c:numRef>
          </c:val>
          <c:extLst>
            <c:ext xmlns:c16="http://schemas.microsoft.com/office/drawing/2014/chart" uri="{C3380CC4-5D6E-409C-BE32-E72D297353CC}">
              <c16:uniqueId val="{0000000A-040F-4713-A8BE-E4C66C1A9509}"/>
            </c:ext>
          </c:extLst>
        </c:ser>
        <c:ser>
          <c:idx val="2"/>
          <c:order val="2"/>
          <c:tx>
            <c:strRef>
              <c:f>D3_KPI!$Q$28:$Q$29</c:f>
              <c:strCache>
                <c:ptCount val="1"/>
                <c:pt idx="0">
                  <c:v>Normal</c:v>
                </c:pt>
              </c:strCache>
            </c:strRef>
          </c:tx>
          <c:spPr>
            <a:solidFill>
              <a:schemeClr val="accent3"/>
            </a:solidFill>
            <a:ln w="19050">
              <a:solidFill>
                <a:schemeClr val="lt1"/>
              </a:solidFill>
            </a:ln>
            <a:effectLst/>
          </c:spPr>
          <c:invertIfNegative val="0"/>
          <c:cat>
            <c:strRef>
              <c:f>D3_KPI!$N$30:$N$34</c:f>
              <c:strCache>
                <c:ptCount val="5"/>
                <c:pt idx="0">
                  <c:v>Sugarcane</c:v>
                </c:pt>
                <c:pt idx="1">
                  <c:v>Wheat</c:v>
                </c:pt>
                <c:pt idx="2">
                  <c:v>Rice</c:v>
                </c:pt>
                <c:pt idx="3">
                  <c:v>Cotton</c:v>
                </c:pt>
                <c:pt idx="4">
                  <c:v>Maize</c:v>
                </c:pt>
              </c:strCache>
            </c:strRef>
          </c:cat>
          <c:val>
            <c:numRef>
              <c:f>D3_KPI!$Q$30:$Q$34</c:f>
              <c:numCache>
                <c:formatCode>General</c:formatCode>
                <c:ptCount val="5"/>
                <c:pt idx="0">
                  <c:v>3420315307</c:v>
                </c:pt>
                <c:pt idx="1">
                  <c:v>738881830</c:v>
                </c:pt>
                <c:pt idx="2">
                  <c:v>810436246</c:v>
                </c:pt>
                <c:pt idx="3">
                  <c:v>201078125</c:v>
                </c:pt>
                <c:pt idx="4">
                  <c:v>154362123</c:v>
                </c:pt>
              </c:numCache>
            </c:numRef>
          </c:val>
          <c:extLst>
            <c:ext xmlns:c16="http://schemas.microsoft.com/office/drawing/2014/chart" uri="{C3380CC4-5D6E-409C-BE32-E72D297353CC}">
              <c16:uniqueId val="{0000000B-040F-4713-A8BE-E4C66C1A9509}"/>
            </c:ext>
          </c:extLst>
        </c:ser>
        <c:dLbls>
          <c:showLegendKey val="0"/>
          <c:showVal val="0"/>
          <c:showCatName val="0"/>
          <c:showSerName val="0"/>
          <c:showPercent val="0"/>
          <c:showBubbleSize val="0"/>
        </c:dLbls>
        <c:gapWidth val="150"/>
        <c:overlap val="100"/>
        <c:axId val="1565862304"/>
        <c:axId val="1309997072"/>
      </c:barChart>
      <c:catAx>
        <c:axId val="1565862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997072"/>
        <c:crosses val="autoZero"/>
        <c:auto val="1"/>
        <c:lblAlgn val="ctr"/>
        <c:lblOffset val="100"/>
        <c:noMultiLvlLbl val="0"/>
      </c:catAx>
      <c:valAx>
        <c:axId val="13099970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65862304"/>
        <c:crosses val="autoZero"/>
        <c:crossBetween val="between"/>
      </c:valAx>
      <c:spPr>
        <a:noFill/>
        <a:ln>
          <a:noFill/>
        </a:ln>
        <a:effectLst/>
      </c:spPr>
    </c:plotArea>
    <c:legend>
      <c:legendPos val="r"/>
      <c:layout>
        <c:manualLayout>
          <c:xMode val="edge"/>
          <c:yMode val="edge"/>
          <c:x val="0.83301784225095943"/>
          <c:y val="0.22134279714454641"/>
          <c:w val="0.13942754447678252"/>
          <c:h val="0.228517261895876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[Agritural_market_analysis.xlsx]D3_KPI!Avg Yield by weather category</c:name>
    <c:fmtId val="1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2">
              <a:lumMod val="40000"/>
              <a:lumOff val="60000"/>
            </a:schemeClr>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D3_KPI!$O$44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48E-47FF-A087-4AD7ABE84E84}"/>
              </c:ext>
            </c:extLst>
          </c:dPt>
          <c:dPt>
            <c:idx val="1"/>
            <c:bubble3D val="0"/>
            <c:spPr>
              <a:solidFill>
                <a:schemeClr val="accent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148E-47FF-A087-4AD7ABE84E8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48E-47FF-A087-4AD7ABE84E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D3_KPI!$N$45:$N$47</c:f>
              <c:strCache>
                <c:ptCount val="3"/>
                <c:pt idx="0">
                  <c:v>Deficient</c:v>
                </c:pt>
                <c:pt idx="1">
                  <c:v>Excessive</c:v>
                </c:pt>
                <c:pt idx="2">
                  <c:v>Normal</c:v>
                </c:pt>
              </c:strCache>
            </c:strRef>
          </c:cat>
          <c:val>
            <c:numRef>
              <c:f>D3_KPI!$O$45:$O$47</c:f>
              <c:numCache>
                <c:formatCode>General</c:formatCode>
                <c:ptCount val="3"/>
                <c:pt idx="0">
                  <c:v>7.6917298611733091</c:v>
                </c:pt>
                <c:pt idx="1">
                  <c:v>7.599561544873576</c:v>
                </c:pt>
                <c:pt idx="2">
                  <c:v>7.1616566968541466</c:v>
                </c:pt>
              </c:numCache>
            </c:numRef>
          </c:val>
          <c:extLst>
            <c:ext xmlns:c16="http://schemas.microsoft.com/office/drawing/2014/chart" uri="{C3380CC4-5D6E-409C-BE32-E72D297353CC}">
              <c16:uniqueId val="{00000006-648F-4BB2-B053-8A5A570F4BD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[Agritural_market_analysis.xlsx]D1_KPI!Prod_Trend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Production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D1_KPI!$B$21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D1_KPI!$A$22:$A$42</c:f>
              <c:strCache>
                <c:ptCount val="2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strCache>
            </c:strRef>
          </c:cat>
          <c:val>
            <c:numRef>
              <c:f>D1_KPI!$B$22:$B$42</c:f>
              <c:numCache>
                <c:formatCode>0.00,,,"B"</c:formatCode>
                <c:ptCount val="21"/>
                <c:pt idx="0">
                  <c:v>283254563</c:v>
                </c:pt>
                <c:pt idx="1">
                  <c:v>367499068</c:v>
                </c:pt>
                <c:pt idx="2">
                  <c:v>401857623</c:v>
                </c:pt>
                <c:pt idx="3">
                  <c:v>380917156</c:v>
                </c:pt>
                <c:pt idx="4">
                  <c:v>387505216</c:v>
                </c:pt>
                <c:pt idx="5">
                  <c:v>352368533</c:v>
                </c:pt>
                <c:pt idx="6">
                  <c:v>341222078</c:v>
                </c:pt>
                <c:pt idx="7">
                  <c:v>331643004</c:v>
                </c:pt>
                <c:pt idx="8">
                  <c:v>388142638</c:v>
                </c:pt>
                <c:pt idx="9">
                  <c:v>450996005</c:v>
                </c:pt>
                <c:pt idx="10">
                  <c:v>467365548</c:v>
                </c:pt>
                <c:pt idx="11">
                  <c:v>412472617</c:v>
                </c:pt>
                <c:pt idx="12">
                  <c:v>414943133</c:v>
                </c:pt>
                <c:pt idx="13">
                  <c:v>483477503</c:v>
                </c:pt>
                <c:pt idx="14">
                  <c:v>503555731</c:v>
                </c:pt>
                <c:pt idx="15">
                  <c:v>491128476</c:v>
                </c:pt>
                <c:pt idx="16">
                  <c:v>502487994</c:v>
                </c:pt>
                <c:pt idx="17">
                  <c:v>490039507</c:v>
                </c:pt>
                <c:pt idx="18">
                  <c:v>453584415</c:v>
                </c:pt>
                <c:pt idx="19">
                  <c:v>471915230</c:v>
                </c:pt>
                <c:pt idx="20">
                  <c:v>531283067</c:v>
                </c:pt>
              </c:numCache>
            </c:numRef>
          </c:val>
          <c:smooth val="0"/>
          <c:extLst>
            <c:ext xmlns:c16="http://schemas.microsoft.com/office/drawing/2014/chart" uri="{C3380CC4-5D6E-409C-BE32-E72D297353CC}">
              <c16:uniqueId val="{00000000-60FA-4F62-BBA6-AACE7E305ACA}"/>
            </c:ext>
          </c:extLst>
        </c:ser>
        <c:dLbls>
          <c:dLblPos val="t"/>
          <c:showLegendKey val="0"/>
          <c:showVal val="1"/>
          <c:showCatName val="0"/>
          <c:showSerName val="0"/>
          <c:showPercent val="0"/>
          <c:showBubbleSize val="0"/>
        </c:dLbls>
        <c:marker val="1"/>
        <c:smooth val="0"/>
        <c:axId val="927812336"/>
        <c:axId val="635387152"/>
      </c:lineChart>
      <c:catAx>
        <c:axId val="92781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5387152"/>
        <c:crosses val="autoZero"/>
        <c:auto val="1"/>
        <c:lblAlgn val="ctr"/>
        <c:lblOffset val="100"/>
        <c:noMultiLvlLbl val="0"/>
      </c:catAx>
      <c:valAx>
        <c:axId val="635387152"/>
        <c:scaling>
          <c:orientation val="minMax"/>
        </c:scaling>
        <c:delete val="0"/>
        <c:axPos val="l"/>
        <c:numFmt formatCode="0.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781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[Agritural_market_analysis.xlsx]D1_KPI!Prod_State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Production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62268452954173"/>
          <c:y val="0.19486111111111112"/>
          <c:w val="0.78339853707585116"/>
          <c:h val="0.70236913094196562"/>
        </c:manualLayout>
      </c:layout>
      <c:barChart>
        <c:barDir val="bar"/>
        <c:grouping val="clustered"/>
        <c:varyColors val="0"/>
        <c:ser>
          <c:idx val="0"/>
          <c:order val="0"/>
          <c:tx>
            <c:strRef>
              <c:f>D1_KPI!$B$45</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D1_KPI!$A$46:$A$58</c:f>
              <c:strCache>
                <c:ptCount val="13"/>
                <c:pt idx="0">
                  <c:v>Bihar</c:v>
                </c:pt>
                <c:pt idx="1">
                  <c:v>Haryana</c:v>
                </c:pt>
                <c:pt idx="2">
                  <c:v>Odisha</c:v>
                </c:pt>
                <c:pt idx="3">
                  <c:v>Gujarat</c:v>
                </c:pt>
                <c:pt idx="4">
                  <c:v>Rajasthan</c:v>
                </c:pt>
                <c:pt idx="5">
                  <c:v>Madhya Pradesh</c:v>
                </c:pt>
                <c:pt idx="6">
                  <c:v>West Bengal</c:v>
                </c:pt>
                <c:pt idx="7">
                  <c:v>Punjab</c:v>
                </c:pt>
                <c:pt idx="8">
                  <c:v>Tamil Nadu</c:v>
                </c:pt>
                <c:pt idx="9">
                  <c:v>Andhra Pradesh</c:v>
                </c:pt>
                <c:pt idx="10">
                  <c:v>Karnataka</c:v>
                </c:pt>
                <c:pt idx="11">
                  <c:v>Maharashtra</c:v>
                </c:pt>
                <c:pt idx="12">
                  <c:v>Uttar Pradesh</c:v>
                </c:pt>
              </c:strCache>
            </c:strRef>
          </c:cat>
          <c:val>
            <c:numRef>
              <c:f>D1_KPI!$B$46:$B$58</c:f>
              <c:numCache>
                <c:formatCode>0.00,,,"B"</c:formatCode>
                <c:ptCount val="13"/>
                <c:pt idx="0">
                  <c:v>42078086</c:v>
                </c:pt>
                <c:pt idx="1">
                  <c:v>49117800</c:v>
                </c:pt>
                <c:pt idx="2">
                  <c:v>137339432</c:v>
                </c:pt>
                <c:pt idx="3">
                  <c:v>195165612</c:v>
                </c:pt>
                <c:pt idx="4">
                  <c:v>292060699</c:v>
                </c:pt>
                <c:pt idx="5">
                  <c:v>295761621</c:v>
                </c:pt>
                <c:pt idx="6">
                  <c:v>306001599</c:v>
                </c:pt>
                <c:pt idx="7">
                  <c:v>578239000</c:v>
                </c:pt>
                <c:pt idx="8">
                  <c:v>651161740</c:v>
                </c:pt>
                <c:pt idx="9">
                  <c:v>678455911</c:v>
                </c:pt>
                <c:pt idx="10">
                  <c:v>699906248</c:v>
                </c:pt>
                <c:pt idx="11">
                  <c:v>1387249278</c:v>
                </c:pt>
                <c:pt idx="12">
                  <c:v>3595122079</c:v>
                </c:pt>
              </c:numCache>
            </c:numRef>
          </c:val>
          <c:extLst>
            <c:ext xmlns:c16="http://schemas.microsoft.com/office/drawing/2014/chart" uri="{C3380CC4-5D6E-409C-BE32-E72D297353CC}">
              <c16:uniqueId val="{00000000-66F2-4C40-8C48-A287B617340A}"/>
            </c:ext>
          </c:extLst>
        </c:ser>
        <c:dLbls>
          <c:showLegendKey val="0"/>
          <c:showVal val="0"/>
          <c:showCatName val="0"/>
          <c:showSerName val="0"/>
          <c:showPercent val="0"/>
          <c:showBubbleSize val="0"/>
        </c:dLbls>
        <c:gapWidth val="182"/>
        <c:axId val="1299815167"/>
        <c:axId val="635295472"/>
      </c:barChart>
      <c:catAx>
        <c:axId val="1299815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35295472"/>
        <c:crosses val="autoZero"/>
        <c:auto val="1"/>
        <c:lblAlgn val="ctr"/>
        <c:lblOffset val="100"/>
        <c:noMultiLvlLbl val="0"/>
      </c:catAx>
      <c:valAx>
        <c:axId val="635295472"/>
        <c:scaling>
          <c:orientation val="minMax"/>
        </c:scaling>
        <c:delete val="0"/>
        <c:axPos val="b"/>
        <c:numFmt formatCode="0.00,,,&quot;B&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9981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[Agritural_market_analysis.xlsx]D1_KPI!Prod_Crop</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Production by Crops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7C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D1_KPI!$B$61</c:f>
              <c:strCache>
                <c:ptCount val="1"/>
                <c:pt idx="0">
                  <c:v>Total</c:v>
                </c:pt>
              </c:strCache>
            </c:strRef>
          </c:tx>
          <c:spPr>
            <a:solidFill>
              <a:srgbClr val="3E7C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D1_KPI!$A$62:$A$71</c:f>
              <c:strCache>
                <c:ptCount val="10"/>
                <c:pt idx="0">
                  <c:v>Moong</c:v>
                </c:pt>
                <c:pt idx="1">
                  <c:v>Arhar/Tur</c:v>
                </c:pt>
                <c:pt idx="2">
                  <c:v>Rapeseed &amp; Mustard</c:v>
                </c:pt>
                <c:pt idx="3">
                  <c:v>Gram</c:v>
                </c:pt>
                <c:pt idx="4">
                  <c:v>Groundnut</c:v>
                </c:pt>
                <c:pt idx="5">
                  <c:v>Maize</c:v>
                </c:pt>
                <c:pt idx="6">
                  <c:v>Cotton</c:v>
                </c:pt>
                <c:pt idx="7">
                  <c:v>Rice</c:v>
                </c:pt>
                <c:pt idx="8">
                  <c:v>Wheat</c:v>
                </c:pt>
                <c:pt idx="9">
                  <c:v>Sugarcane</c:v>
                </c:pt>
              </c:strCache>
            </c:strRef>
          </c:cat>
          <c:val>
            <c:numRef>
              <c:f>D1_KPI!$B$62:$B$71</c:f>
              <c:numCache>
                <c:formatCode>0.00,,,"B"</c:formatCode>
                <c:ptCount val="10"/>
                <c:pt idx="0">
                  <c:v>18875753</c:v>
                </c:pt>
                <c:pt idx="1">
                  <c:v>41527173</c:v>
                </c:pt>
                <c:pt idx="2">
                  <c:v>113438719</c:v>
                </c:pt>
                <c:pt idx="3">
                  <c:v>118190228</c:v>
                </c:pt>
                <c:pt idx="4">
                  <c:v>120874085</c:v>
                </c:pt>
                <c:pt idx="5">
                  <c:v>211184669</c:v>
                </c:pt>
                <c:pt idx="6">
                  <c:v>344708331</c:v>
                </c:pt>
                <c:pt idx="7">
                  <c:v>1144362288</c:v>
                </c:pt>
                <c:pt idx="8">
                  <c:v>1294779822</c:v>
                </c:pt>
                <c:pt idx="9">
                  <c:v>5499718037</c:v>
                </c:pt>
              </c:numCache>
            </c:numRef>
          </c:val>
          <c:extLst>
            <c:ext xmlns:c16="http://schemas.microsoft.com/office/drawing/2014/chart" uri="{C3380CC4-5D6E-409C-BE32-E72D297353CC}">
              <c16:uniqueId val="{00000000-BFA9-476E-BCB8-F27DD68509A1}"/>
            </c:ext>
          </c:extLst>
        </c:ser>
        <c:dLbls>
          <c:dLblPos val="outEnd"/>
          <c:showLegendKey val="0"/>
          <c:showVal val="1"/>
          <c:showCatName val="0"/>
          <c:showSerName val="0"/>
          <c:showPercent val="0"/>
          <c:showBubbleSize val="0"/>
        </c:dLbls>
        <c:gapWidth val="219"/>
        <c:overlap val="-27"/>
        <c:axId val="1270963248"/>
        <c:axId val="635315152"/>
      </c:barChart>
      <c:catAx>
        <c:axId val="127096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5315152"/>
        <c:crosses val="autoZero"/>
        <c:auto val="1"/>
        <c:lblAlgn val="ctr"/>
        <c:lblOffset val="100"/>
        <c:noMultiLvlLbl val="0"/>
      </c:catAx>
      <c:valAx>
        <c:axId val="635315152"/>
        <c:scaling>
          <c:orientation val="minMax"/>
        </c:scaling>
        <c:delete val="0"/>
        <c:axPos val="l"/>
        <c:numFmt formatCode="0.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096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[Agritural_market_analysis.xlsx]D1_KPI!Avg_Yield_Crop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Average Yield by Crop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D1_KPI!$B$78</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D1_KPI!$A$79:$A$88</c:f>
              <c:strCache>
                <c:ptCount val="10"/>
                <c:pt idx="0">
                  <c:v>Moong</c:v>
                </c:pt>
                <c:pt idx="1">
                  <c:v>Arhar/Tur</c:v>
                </c:pt>
                <c:pt idx="2">
                  <c:v>Gram</c:v>
                </c:pt>
                <c:pt idx="3">
                  <c:v>Rapeseed &amp; Mustard</c:v>
                </c:pt>
                <c:pt idx="4">
                  <c:v>Groundnut</c:v>
                </c:pt>
                <c:pt idx="5">
                  <c:v>Rice</c:v>
                </c:pt>
                <c:pt idx="6">
                  <c:v>Maize</c:v>
                </c:pt>
                <c:pt idx="7">
                  <c:v>Wheat</c:v>
                </c:pt>
                <c:pt idx="8">
                  <c:v>Cotton</c:v>
                </c:pt>
                <c:pt idx="9">
                  <c:v>Sugarcane</c:v>
                </c:pt>
              </c:strCache>
            </c:strRef>
          </c:cat>
          <c:val>
            <c:numRef>
              <c:f>D1_KPI!$B$79:$B$88</c:f>
              <c:numCache>
                <c:formatCode>0.00</c:formatCode>
                <c:ptCount val="10"/>
                <c:pt idx="0">
                  <c:v>0.35539354759568204</c:v>
                </c:pt>
                <c:pt idx="1">
                  <c:v>0.74808255425709524</c:v>
                </c:pt>
                <c:pt idx="2">
                  <c:v>0.93655411089866147</c:v>
                </c:pt>
                <c:pt idx="3">
                  <c:v>1.029148996487707</c:v>
                </c:pt>
                <c:pt idx="4">
                  <c:v>1.4417891520406005</c:v>
                </c:pt>
                <c:pt idx="5">
                  <c:v>2.2788975038468116</c:v>
                </c:pt>
                <c:pt idx="6">
                  <c:v>2.4903294296756058</c:v>
                </c:pt>
                <c:pt idx="7">
                  <c:v>2.7929519999999997</c:v>
                </c:pt>
                <c:pt idx="8">
                  <c:v>3.2058642998027613</c:v>
                </c:pt>
                <c:pt idx="9">
                  <c:v>72.355058640388464</c:v>
                </c:pt>
              </c:numCache>
            </c:numRef>
          </c:val>
          <c:extLst>
            <c:ext xmlns:c16="http://schemas.microsoft.com/office/drawing/2014/chart" uri="{C3380CC4-5D6E-409C-BE32-E72D297353CC}">
              <c16:uniqueId val="{00000000-C011-4ED5-8ED9-9F72AF46CE16}"/>
            </c:ext>
          </c:extLst>
        </c:ser>
        <c:dLbls>
          <c:dLblPos val="outEnd"/>
          <c:showLegendKey val="0"/>
          <c:showVal val="1"/>
          <c:showCatName val="0"/>
          <c:showSerName val="0"/>
          <c:showPercent val="0"/>
          <c:showBubbleSize val="0"/>
        </c:dLbls>
        <c:gapWidth val="219"/>
        <c:overlap val="-27"/>
        <c:axId val="722747504"/>
        <c:axId val="635293552"/>
      </c:barChart>
      <c:catAx>
        <c:axId val="72274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5293552"/>
        <c:crosses val="autoZero"/>
        <c:auto val="1"/>
        <c:lblAlgn val="ctr"/>
        <c:lblOffset val="100"/>
        <c:noMultiLvlLbl val="0"/>
      </c:catAx>
      <c:valAx>
        <c:axId val="6352935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2747504"/>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[Agritural_market_analysis.xlsx]D1_KPI!Prod_Tonnes_Season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Production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D1_KPI!$B$94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324-4707-BD70-C8C8E306369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324-4707-BD70-C8C8E306369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324-4707-BD70-C8C8E306369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324-4707-BD70-C8C8E306369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324-4707-BD70-C8C8E306369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324-4707-BD70-C8C8E30636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D1_KPI!$A$95:$A$100</c:f>
              <c:strCache>
                <c:ptCount val="6"/>
                <c:pt idx="0">
                  <c:v>Autumn</c:v>
                </c:pt>
                <c:pt idx="1">
                  <c:v>Kharif</c:v>
                </c:pt>
                <c:pt idx="2">
                  <c:v>Rabi</c:v>
                </c:pt>
                <c:pt idx="3">
                  <c:v>Summer</c:v>
                </c:pt>
                <c:pt idx="4">
                  <c:v>Whole Year</c:v>
                </c:pt>
                <c:pt idx="5">
                  <c:v>Winter</c:v>
                </c:pt>
              </c:strCache>
            </c:strRef>
          </c:cat>
          <c:val>
            <c:numRef>
              <c:f>D1_KPI!$B$95:$B$100</c:f>
              <c:numCache>
                <c:formatCode>0.00,,,"B"</c:formatCode>
                <c:ptCount val="6"/>
                <c:pt idx="0">
                  <c:v>32045581</c:v>
                </c:pt>
                <c:pt idx="1">
                  <c:v>3210517581</c:v>
                </c:pt>
                <c:pt idx="2">
                  <c:v>1666633627</c:v>
                </c:pt>
                <c:pt idx="3">
                  <c:v>127500366</c:v>
                </c:pt>
                <c:pt idx="4">
                  <c:v>3574557969</c:v>
                </c:pt>
                <c:pt idx="5">
                  <c:v>296403981</c:v>
                </c:pt>
              </c:numCache>
            </c:numRef>
          </c:val>
          <c:extLst>
            <c:ext xmlns:c16="http://schemas.microsoft.com/office/drawing/2014/chart" uri="{C3380CC4-5D6E-409C-BE32-E72D297353CC}">
              <c16:uniqueId val="{0000000C-57FE-45E6-8CB8-EC5A66E9591B}"/>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[Agritural_market_analysis.xlsx]D2_KPI!Top_10_commo</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Commodities by Average Market Price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E7C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D2_KPI!$B$19</c:f>
              <c:strCache>
                <c:ptCount val="1"/>
                <c:pt idx="0">
                  <c:v>Total</c:v>
                </c:pt>
              </c:strCache>
            </c:strRef>
          </c:tx>
          <c:spPr>
            <a:solidFill>
              <a:srgbClr val="3E7C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D2_KPI!$A$20:$A$29</c:f>
              <c:strCache>
                <c:ptCount val="10"/>
                <c:pt idx="0">
                  <c:v>Mentha Oil</c:v>
                </c:pt>
                <c:pt idx="1">
                  <c:v>Tube Flower</c:v>
                </c:pt>
                <c:pt idx="2">
                  <c:v>Black pepper</c:v>
                </c:pt>
                <c:pt idx="3">
                  <c:v>Kakada</c:v>
                </c:pt>
                <c:pt idx="4">
                  <c:v>Jasmine</c:v>
                </c:pt>
                <c:pt idx="5">
                  <c:v>Dry Grapes</c:v>
                </c:pt>
                <c:pt idx="6">
                  <c:v>Fish</c:v>
                </c:pt>
                <c:pt idx="7">
                  <c:v>Arecanut(Betelnut/Supari)</c:v>
                </c:pt>
                <c:pt idx="8">
                  <c:v>Tube Rose(Loose)</c:v>
                </c:pt>
                <c:pt idx="9">
                  <c:v>Marigold(Calcutta)</c:v>
                </c:pt>
              </c:strCache>
            </c:strRef>
          </c:cat>
          <c:val>
            <c:numRef>
              <c:f>D2_KPI!$B$20:$B$29</c:f>
              <c:numCache>
                <c:formatCode>General</c:formatCode>
                <c:ptCount val="10"/>
                <c:pt idx="0">
                  <c:v>131000</c:v>
                </c:pt>
                <c:pt idx="1">
                  <c:v>81250</c:v>
                </c:pt>
                <c:pt idx="2">
                  <c:v>75500</c:v>
                </c:pt>
                <c:pt idx="3">
                  <c:v>64500</c:v>
                </c:pt>
                <c:pt idx="4">
                  <c:v>54115.384615384617</c:v>
                </c:pt>
                <c:pt idx="5">
                  <c:v>31100</c:v>
                </c:pt>
                <c:pt idx="6">
                  <c:v>27125</c:v>
                </c:pt>
                <c:pt idx="7">
                  <c:v>26500</c:v>
                </c:pt>
                <c:pt idx="8">
                  <c:v>24785.714285714286</c:v>
                </c:pt>
                <c:pt idx="9">
                  <c:v>24395.833333333332</c:v>
                </c:pt>
              </c:numCache>
            </c:numRef>
          </c:val>
          <c:extLst>
            <c:ext xmlns:c16="http://schemas.microsoft.com/office/drawing/2014/chart" uri="{C3380CC4-5D6E-409C-BE32-E72D297353CC}">
              <c16:uniqueId val="{00000003-1D75-43B2-948D-99875AD9B974}"/>
            </c:ext>
          </c:extLst>
        </c:ser>
        <c:dLbls>
          <c:dLblPos val="outEnd"/>
          <c:showLegendKey val="0"/>
          <c:showVal val="1"/>
          <c:showCatName val="0"/>
          <c:showSerName val="0"/>
          <c:showPercent val="0"/>
          <c:showBubbleSize val="0"/>
        </c:dLbls>
        <c:gapWidth val="182"/>
        <c:axId val="1724967088"/>
        <c:axId val="1276628400"/>
      </c:barChart>
      <c:catAx>
        <c:axId val="172496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6628400"/>
        <c:crosses val="autoZero"/>
        <c:auto val="1"/>
        <c:lblAlgn val="ctr"/>
        <c:lblOffset val="100"/>
        <c:noMultiLvlLbl val="0"/>
      </c:catAx>
      <c:valAx>
        <c:axId val="127662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496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[Agritural_market_analysis.xlsx]D2_KPI!market_record_state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Market Records by State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D2_KPI!$B$64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37-40B8-9DD3-775A444EF1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37-40B8-9DD3-775A444EF1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37-40B8-9DD3-775A444EF1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37-40B8-9DD3-775A444EF11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137-40B8-9DD3-775A444EF1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D2_KPI!$A$65:$A$69</c:f>
              <c:strCache>
                <c:ptCount val="5"/>
                <c:pt idx="0">
                  <c:v>Tamil Nadu</c:v>
                </c:pt>
                <c:pt idx="1">
                  <c:v>Gujarat</c:v>
                </c:pt>
                <c:pt idx="2">
                  <c:v>Keralam</c:v>
                </c:pt>
                <c:pt idx="3">
                  <c:v>Uttar Pradesh</c:v>
                </c:pt>
                <c:pt idx="4">
                  <c:v>Maharashtra</c:v>
                </c:pt>
              </c:strCache>
            </c:strRef>
          </c:cat>
          <c:val>
            <c:numRef>
              <c:f>D2_KPI!$B$65:$B$69</c:f>
              <c:numCache>
                <c:formatCode>General</c:formatCode>
                <c:ptCount val="5"/>
                <c:pt idx="0">
                  <c:v>6872</c:v>
                </c:pt>
                <c:pt idx="1">
                  <c:v>577</c:v>
                </c:pt>
                <c:pt idx="2">
                  <c:v>378</c:v>
                </c:pt>
                <c:pt idx="3">
                  <c:v>295</c:v>
                </c:pt>
                <c:pt idx="4">
                  <c:v>275</c:v>
                </c:pt>
              </c:numCache>
            </c:numRef>
          </c:val>
          <c:extLst>
            <c:ext xmlns:c16="http://schemas.microsoft.com/office/drawing/2014/chart" uri="{C3380CC4-5D6E-409C-BE32-E72D297353CC}">
              <c16:uniqueId val="{0000000D-126D-4C6B-8B08-A98B10C1F83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[Agritural_market_analysis.xlsx]D2_KPI!Avg_Mar_Grade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Market Price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D2_KPI!$B$35</c:f>
              <c:strCache>
                <c:ptCount val="1"/>
                <c:pt idx="0">
                  <c:v>Total</c:v>
                </c:pt>
              </c:strCache>
            </c:strRef>
          </c:tx>
          <c:spPr>
            <a:solidFill>
              <a:schemeClr val="accent1"/>
            </a:solidFill>
            <a:ln>
              <a:noFill/>
            </a:ln>
            <a:effectLst/>
          </c:spPr>
          <c:invertIfNegative val="0"/>
          <c:cat>
            <c:strRef>
              <c:f>D2_KPI!$A$36:$A$60</c:f>
              <c:strCache>
                <c:ptCount val="25"/>
                <c:pt idx="0">
                  <c:v>NCT of Delhi</c:v>
                </c:pt>
                <c:pt idx="1">
                  <c:v>Tripura</c:v>
                </c:pt>
                <c:pt idx="2">
                  <c:v>Tamil Nadu</c:v>
                </c:pt>
                <c:pt idx="3">
                  <c:v>Keralam</c:v>
                </c:pt>
                <c:pt idx="4">
                  <c:v>Jammu and Kashmir</c:v>
                </c:pt>
                <c:pt idx="5">
                  <c:v>Assam</c:v>
                </c:pt>
                <c:pt idx="6">
                  <c:v>Gujarat</c:v>
                </c:pt>
                <c:pt idx="7">
                  <c:v>Andhra Pradesh</c:v>
                </c:pt>
                <c:pt idx="8">
                  <c:v>Goa</c:v>
                </c:pt>
                <c:pt idx="9">
                  <c:v>West Bengal</c:v>
                </c:pt>
                <c:pt idx="10">
                  <c:v>Nagaland</c:v>
                </c:pt>
                <c:pt idx="11">
                  <c:v>Haryana</c:v>
                </c:pt>
                <c:pt idx="12">
                  <c:v>Maharashtra</c:v>
                </c:pt>
                <c:pt idx="13">
                  <c:v>Odisha</c:v>
                </c:pt>
                <c:pt idx="14">
                  <c:v>Chandigarh</c:v>
                </c:pt>
                <c:pt idx="15">
                  <c:v>Chattisgarh</c:v>
                </c:pt>
                <c:pt idx="16">
                  <c:v>Rajasthan</c:v>
                </c:pt>
                <c:pt idx="17">
                  <c:v>Karnataka</c:v>
                </c:pt>
                <c:pt idx="18">
                  <c:v>Punjab</c:v>
                </c:pt>
                <c:pt idx="19">
                  <c:v>Bihar</c:v>
                </c:pt>
                <c:pt idx="20">
                  <c:v>Telangana</c:v>
                </c:pt>
                <c:pt idx="21">
                  <c:v>Uttar Pradesh</c:v>
                </c:pt>
                <c:pt idx="22">
                  <c:v>Madhya Pradesh</c:v>
                </c:pt>
                <c:pt idx="23">
                  <c:v>Himachal Pradesh</c:v>
                </c:pt>
                <c:pt idx="24">
                  <c:v>Uttarakhand</c:v>
                </c:pt>
              </c:strCache>
            </c:strRef>
          </c:cat>
          <c:val>
            <c:numRef>
              <c:f>D2_KPI!$B$36:$B$60</c:f>
              <c:numCache>
                <c:formatCode>General</c:formatCode>
                <c:ptCount val="25"/>
                <c:pt idx="0">
                  <c:v>28722.222222222223</c:v>
                </c:pt>
                <c:pt idx="1">
                  <c:v>6307.894736842105</c:v>
                </c:pt>
                <c:pt idx="2">
                  <c:v>5864.9083236321303</c:v>
                </c:pt>
                <c:pt idx="3">
                  <c:v>5768.597883597884</c:v>
                </c:pt>
                <c:pt idx="4">
                  <c:v>5413.3264462809921</c:v>
                </c:pt>
                <c:pt idx="5">
                  <c:v>5355.8823529411766</c:v>
                </c:pt>
                <c:pt idx="6">
                  <c:v>5155.6178509532065</c:v>
                </c:pt>
                <c:pt idx="7">
                  <c:v>4945.9880952380954</c:v>
                </c:pt>
                <c:pt idx="8">
                  <c:v>4715.7692307692305</c:v>
                </c:pt>
                <c:pt idx="9">
                  <c:v>4699.7884615384619</c:v>
                </c:pt>
                <c:pt idx="10">
                  <c:v>4388.8888888888887</c:v>
                </c:pt>
                <c:pt idx="11">
                  <c:v>4204.7945205479455</c:v>
                </c:pt>
                <c:pt idx="12">
                  <c:v>4037.1272727272726</c:v>
                </c:pt>
                <c:pt idx="13">
                  <c:v>3872.2608695652175</c:v>
                </c:pt>
                <c:pt idx="14">
                  <c:v>3657.1428571428573</c:v>
                </c:pt>
                <c:pt idx="15">
                  <c:v>3515.4444444444443</c:v>
                </c:pt>
                <c:pt idx="16">
                  <c:v>3473.6511627906975</c:v>
                </c:pt>
                <c:pt idx="17">
                  <c:v>3466</c:v>
                </c:pt>
                <c:pt idx="18">
                  <c:v>3262.1577695167289</c:v>
                </c:pt>
                <c:pt idx="19">
                  <c:v>3183.6110255555559</c:v>
                </c:pt>
                <c:pt idx="20">
                  <c:v>2956.9957627118642</c:v>
                </c:pt>
                <c:pt idx="21">
                  <c:v>2814.6466779661023</c:v>
                </c:pt>
                <c:pt idx="22">
                  <c:v>2683.2874251497005</c:v>
                </c:pt>
                <c:pt idx="23">
                  <c:v>2225</c:v>
                </c:pt>
                <c:pt idx="24">
                  <c:v>1771.25</c:v>
                </c:pt>
              </c:numCache>
            </c:numRef>
          </c:val>
          <c:extLst>
            <c:ext xmlns:c16="http://schemas.microsoft.com/office/drawing/2014/chart" uri="{C3380CC4-5D6E-409C-BE32-E72D297353CC}">
              <c16:uniqueId val="{00000003-9FA6-4701-8C5B-1A7EA5917749}"/>
            </c:ext>
          </c:extLst>
        </c:ser>
        <c:dLbls>
          <c:showLegendKey val="0"/>
          <c:showVal val="0"/>
          <c:showCatName val="0"/>
          <c:showSerName val="0"/>
          <c:showPercent val="0"/>
          <c:showBubbleSize val="0"/>
        </c:dLbls>
        <c:gapWidth val="150"/>
        <c:axId val="1270981808"/>
        <c:axId val="1310058512"/>
      </c:barChart>
      <c:catAx>
        <c:axId val="127098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058512"/>
        <c:crosses val="autoZero"/>
        <c:auto val="1"/>
        <c:lblAlgn val="ctr"/>
        <c:lblOffset val="100"/>
        <c:noMultiLvlLbl val="0"/>
      </c:catAx>
      <c:valAx>
        <c:axId val="131005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8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[Agritural_market_analysis.xlsx]D2_KPI!Top_10_Market</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i="0" u="none" strike="noStrike" kern="1200" spc="0" baseline="0">
                <a:solidFill>
                  <a:sysClr val="windowText" lastClr="000000">
                    <a:lumMod val="65000"/>
                    <a:lumOff val="35000"/>
                  </a:sysClr>
                </a:solidFill>
              </a:rPr>
              <a:t>Top 10 Markets by Average Modal Price</a:t>
            </a:r>
            <a:endParaRPr lang="en-US" sz="18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D2_KPI!$B$117</c:f>
              <c:strCache>
                <c:ptCount val="1"/>
                <c:pt idx="0">
                  <c:v>Total</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D2_KPI!$A$118:$A$127</c:f>
              <c:strCache>
                <c:ptCount val="10"/>
                <c:pt idx="0">
                  <c:v>Hosur(Uzhavar Sandhai )</c:v>
                </c:pt>
                <c:pt idx="1">
                  <c:v>Anna nagar(Uzhavar Sandhai )</c:v>
                </c:pt>
                <c:pt idx="2">
                  <c:v>Fish,Poultry &amp; Egg Market, Gazipur APMC</c:v>
                </c:pt>
                <c:pt idx="3">
                  <c:v>KKNagar(Uzhavar Sandhai )</c:v>
                </c:pt>
                <c:pt idx="4">
                  <c:v>Tiruvannamalai(Uzhavar Sandhai )</c:v>
                </c:pt>
                <c:pt idx="5">
                  <c:v>Thathakapatti(Uzhavar Sandhai )</c:v>
                </c:pt>
                <c:pt idx="6">
                  <c:v>Vadaseri APMC</c:v>
                </c:pt>
                <c:pt idx="7">
                  <c:v>Chokkikulam(Uzhavar Sandhai )</c:v>
                </c:pt>
                <c:pt idx="8">
                  <c:v>Thanjavur(Uzhavar Sandhai )</c:v>
                </c:pt>
                <c:pt idx="9">
                  <c:v>Jameenrayapettai(Uzhavar Sandhai )</c:v>
                </c:pt>
              </c:strCache>
            </c:strRef>
          </c:cat>
          <c:val>
            <c:numRef>
              <c:f>D2_KPI!$B$118:$B$127</c:f>
              <c:numCache>
                <c:formatCode>General</c:formatCode>
                <c:ptCount val="10"/>
                <c:pt idx="0">
                  <c:v>596750</c:v>
                </c:pt>
                <c:pt idx="1">
                  <c:v>572500</c:v>
                </c:pt>
                <c:pt idx="2">
                  <c:v>517000</c:v>
                </c:pt>
                <c:pt idx="3">
                  <c:v>482100</c:v>
                </c:pt>
                <c:pt idx="4">
                  <c:v>479750</c:v>
                </c:pt>
                <c:pt idx="5">
                  <c:v>470050</c:v>
                </c:pt>
                <c:pt idx="6">
                  <c:v>447700</c:v>
                </c:pt>
                <c:pt idx="7">
                  <c:v>445800</c:v>
                </c:pt>
                <c:pt idx="8">
                  <c:v>445400</c:v>
                </c:pt>
                <c:pt idx="9">
                  <c:v>441500</c:v>
                </c:pt>
              </c:numCache>
            </c:numRef>
          </c:val>
          <c:extLst>
            <c:ext xmlns:c16="http://schemas.microsoft.com/office/drawing/2014/chart" uri="{C3380CC4-5D6E-409C-BE32-E72D297353CC}">
              <c16:uniqueId val="{00000003-FA10-49EC-B726-539E07D7AD39}"/>
            </c:ext>
          </c:extLst>
        </c:ser>
        <c:dLbls>
          <c:dLblPos val="outEnd"/>
          <c:showLegendKey val="0"/>
          <c:showVal val="1"/>
          <c:showCatName val="0"/>
          <c:showSerName val="0"/>
          <c:showPercent val="0"/>
          <c:showBubbleSize val="0"/>
        </c:dLbls>
        <c:gapWidth val="219"/>
        <c:overlap val="-27"/>
        <c:axId val="927799344"/>
        <c:axId val="1310075792"/>
      </c:barChart>
      <c:catAx>
        <c:axId val="92779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075792"/>
        <c:crosses val="autoZero"/>
        <c:auto val="1"/>
        <c:lblAlgn val="ctr"/>
        <c:lblOffset val="100"/>
        <c:noMultiLvlLbl val="0"/>
      </c:catAx>
      <c:valAx>
        <c:axId val="131007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9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[Agritural_market_analysis.xlsx]D3_KPI!Production by Weather Category</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Production by Weather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D6A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D6A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D6A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D6A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D6A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D3_KPI!$B$17</c:f>
              <c:strCache>
                <c:ptCount val="1"/>
                <c:pt idx="0">
                  <c:v>Total</c:v>
                </c:pt>
              </c:strCache>
            </c:strRef>
          </c:tx>
          <c:spPr>
            <a:solidFill>
              <a:srgbClr val="2D6A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D3_KPI!$A$18:$A$20</c:f>
              <c:strCache>
                <c:ptCount val="3"/>
                <c:pt idx="0">
                  <c:v>Normal</c:v>
                </c:pt>
                <c:pt idx="1">
                  <c:v>Deficient</c:v>
                </c:pt>
                <c:pt idx="2">
                  <c:v>Excessive</c:v>
                </c:pt>
              </c:strCache>
            </c:strRef>
          </c:cat>
          <c:val>
            <c:numRef>
              <c:f>D3_KPI!$B$18:$B$20</c:f>
              <c:numCache>
                <c:formatCode>General</c:formatCode>
                <c:ptCount val="3"/>
                <c:pt idx="0">
                  <c:v>5593802514</c:v>
                </c:pt>
                <c:pt idx="1">
                  <c:v>2630352502</c:v>
                </c:pt>
                <c:pt idx="2">
                  <c:v>683504089</c:v>
                </c:pt>
              </c:numCache>
            </c:numRef>
          </c:val>
          <c:extLst>
            <c:ext xmlns:c16="http://schemas.microsoft.com/office/drawing/2014/chart" uri="{C3380CC4-5D6E-409C-BE32-E72D297353CC}">
              <c16:uniqueId val="{00000000-AAEF-4BD8-9035-9C04847084DF}"/>
            </c:ext>
          </c:extLst>
        </c:ser>
        <c:dLbls>
          <c:dLblPos val="outEnd"/>
          <c:showLegendKey val="0"/>
          <c:showVal val="1"/>
          <c:showCatName val="0"/>
          <c:showSerName val="0"/>
          <c:showPercent val="0"/>
          <c:showBubbleSize val="0"/>
        </c:dLbls>
        <c:gapWidth val="219"/>
        <c:overlap val="-27"/>
        <c:axId val="722826848"/>
        <c:axId val="1276643280"/>
      </c:barChart>
      <c:catAx>
        <c:axId val="722826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Weather_Category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43280"/>
        <c:crosses val="autoZero"/>
        <c:auto val="1"/>
        <c:lblAlgn val="ctr"/>
        <c:lblOffset val="100"/>
        <c:noMultiLvlLbl val="0"/>
      </c:catAx>
      <c:valAx>
        <c:axId val="127664328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Production_Tonnes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72282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[Agritural_market_analysis.xlsx]D3_KPI!avg rainfall by state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Rainfall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D3_KPI!$B$25</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D3_KPI!$A$26:$A$38</c:f>
              <c:strCache>
                <c:ptCount val="13"/>
                <c:pt idx="0">
                  <c:v>Rajasthan</c:v>
                </c:pt>
                <c:pt idx="1">
                  <c:v>Haryana</c:v>
                </c:pt>
                <c:pt idx="2">
                  <c:v>Punjab</c:v>
                </c:pt>
                <c:pt idx="3">
                  <c:v>Uttar Pradesh</c:v>
                </c:pt>
                <c:pt idx="4">
                  <c:v>Gujarat</c:v>
                </c:pt>
                <c:pt idx="5">
                  <c:v>Tamil Nadu</c:v>
                </c:pt>
                <c:pt idx="6">
                  <c:v>Andhra Pradesh</c:v>
                </c:pt>
                <c:pt idx="7">
                  <c:v>Madhya Pradesh</c:v>
                </c:pt>
                <c:pt idx="8">
                  <c:v>Bihar</c:v>
                </c:pt>
                <c:pt idx="9">
                  <c:v>Odisha</c:v>
                </c:pt>
                <c:pt idx="10">
                  <c:v>Maharashtra</c:v>
                </c:pt>
                <c:pt idx="11">
                  <c:v>Karnataka</c:v>
                </c:pt>
                <c:pt idx="12">
                  <c:v>West Bengal</c:v>
                </c:pt>
              </c:strCache>
            </c:strRef>
          </c:cat>
          <c:val>
            <c:numRef>
              <c:f>D3_KPI!$B$26:$B$38</c:f>
              <c:numCache>
                <c:formatCode>General</c:formatCode>
                <c:ptCount val="13"/>
                <c:pt idx="0">
                  <c:v>459.83783252720769</c:v>
                </c:pt>
                <c:pt idx="1">
                  <c:v>473.12193808883023</c:v>
                </c:pt>
                <c:pt idx="2">
                  <c:v>501.75544651619168</c:v>
                </c:pt>
                <c:pt idx="3">
                  <c:v>726.87174646529536</c:v>
                </c:pt>
                <c:pt idx="4">
                  <c:v>752.14426264343388</c:v>
                </c:pt>
                <c:pt idx="5">
                  <c:v>885.64380165289674</c:v>
                </c:pt>
                <c:pt idx="6">
                  <c:v>918.0221146245093</c:v>
                </c:pt>
                <c:pt idx="7">
                  <c:v>1012.3602936269549</c:v>
                </c:pt>
                <c:pt idx="8">
                  <c:v>1140.9843408900097</c:v>
                </c:pt>
                <c:pt idx="9">
                  <c:v>1418.7161135693211</c:v>
                </c:pt>
                <c:pt idx="10">
                  <c:v>1462.5773257197277</c:v>
                </c:pt>
                <c:pt idx="11">
                  <c:v>1695.2809061488745</c:v>
                </c:pt>
                <c:pt idx="12">
                  <c:v>2110.5809730668984</c:v>
                </c:pt>
              </c:numCache>
            </c:numRef>
          </c:val>
          <c:extLst>
            <c:ext xmlns:c16="http://schemas.microsoft.com/office/drawing/2014/chart" uri="{C3380CC4-5D6E-409C-BE32-E72D297353CC}">
              <c16:uniqueId val="{00000000-E1F2-472D-B05B-0AA7C0A09CA9}"/>
            </c:ext>
          </c:extLst>
        </c:ser>
        <c:dLbls>
          <c:dLblPos val="outEnd"/>
          <c:showLegendKey val="0"/>
          <c:showVal val="1"/>
          <c:showCatName val="0"/>
          <c:showSerName val="0"/>
          <c:showPercent val="0"/>
          <c:showBubbleSize val="0"/>
        </c:dLbls>
        <c:gapWidth val="182"/>
        <c:axId val="1139474112"/>
        <c:axId val="1310196272"/>
      </c:barChart>
      <c:catAx>
        <c:axId val="113947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196272"/>
        <c:crosses val="autoZero"/>
        <c:auto val="1"/>
        <c:lblAlgn val="ctr"/>
        <c:lblOffset val="100"/>
        <c:noMultiLvlLbl val="0"/>
      </c:catAx>
      <c:valAx>
        <c:axId val="1310196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47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[Agritural_market_analysis.xlsx]D3_KPI!Crop Production by Weather Category</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Crop Production by Weather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355450236966824E-2"/>
          <c:y val="0.16742016635282697"/>
          <c:w val="0.7663311191551293"/>
          <c:h val="0.72786541358247159"/>
        </c:manualLayout>
      </c:layout>
      <c:barChart>
        <c:barDir val="col"/>
        <c:grouping val="stacked"/>
        <c:varyColors val="0"/>
        <c:ser>
          <c:idx val="0"/>
          <c:order val="0"/>
          <c:tx>
            <c:strRef>
              <c:f>D3_KPI!$O$28:$O$29</c:f>
              <c:strCache>
                <c:ptCount val="1"/>
                <c:pt idx="0">
                  <c:v>Deficient</c:v>
                </c:pt>
              </c:strCache>
            </c:strRef>
          </c:tx>
          <c:spPr>
            <a:solidFill>
              <a:schemeClr val="accent1"/>
            </a:solidFill>
            <a:ln w="19050">
              <a:solidFill>
                <a:schemeClr val="lt1"/>
              </a:solidFill>
            </a:ln>
            <a:effectLst/>
          </c:spPr>
          <c:invertIfNegative val="0"/>
          <c:cat>
            <c:strRef>
              <c:f>D3_KPI!$N$30:$N$34</c:f>
              <c:strCache>
                <c:ptCount val="5"/>
                <c:pt idx="0">
                  <c:v>Sugarcane</c:v>
                </c:pt>
                <c:pt idx="1">
                  <c:v>Wheat</c:v>
                </c:pt>
                <c:pt idx="2">
                  <c:v>Rice</c:v>
                </c:pt>
                <c:pt idx="3">
                  <c:v>Cotton</c:v>
                </c:pt>
                <c:pt idx="4">
                  <c:v>Maize</c:v>
                </c:pt>
              </c:strCache>
            </c:strRef>
          </c:cat>
          <c:val>
            <c:numRef>
              <c:f>D3_KPI!$O$30:$O$34</c:f>
              <c:numCache>
                <c:formatCode>General</c:formatCode>
                <c:ptCount val="5"/>
                <c:pt idx="0">
                  <c:v>1717099330</c:v>
                </c:pt>
                <c:pt idx="1">
                  <c:v>480405961</c:v>
                </c:pt>
                <c:pt idx="2">
                  <c:v>257848973</c:v>
                </c:pt>
                <c:pt idx="3">
                  <c:v>65597269</c:v>
                </c:pt>
                <c:pt idx="4">
                  <c:v>38490570</c:v>
                </c:pt>
              </c:numCache>
            </c:numRef>
          </c:val>
          <c:extLst>
            <c:ext xmlns:c16="http://schemas.microsoft.com/office/drawing/2014/chart" uri="{C3380CC4-5D6E-409C-BE32-E72D297353CC}">
              <c16:uniqueId val="{00000004-23CE-4716-BF3F-32148D249CD8}"/>
            </c:ext>
          </c:extLst>
        </c:ser>
        <c:ser>
          <c:idx val="1"/>
          <c:order val="1"/>
          <c:tx>
            <c:strRef>
              <c:f>D3_KPI!$P$28:$P$29</c:f>
              <c:strCache>
                <c:ptCount val="1"/>
                <c:pt idx="0">
                  <c:v>Excessive</c:v>
                </c:pt>
              </c:strCache>
            </c:strRef>
          </c:tx>
          <c:spPr>
            <a:solidFill>
              <a:schemeClr val="accent2"/>
            </a:solidFill>
            <a:ln w="19050">
              <a:solidFill>
                <a:schemeClr val="lt1"/>
              </a:solidFill>
            </a:ln>
            <a:effectLst/>
          </c:spPr>
          <c:invertIfNegative val="0"/>
          <c:cat>
            <c:strRef>
              <c:f>D3_KPI!$N$30:$N$34</c:f>
              <c:strCache>
                <c:ptCount val="5"/>
                <c:pt idx="0">
                  <c:v>Sugarcane</c:v>
                </c:pt>
                <c:pt idx="1">
                  <c:v>Wheat</c:v>
                </c:pt>
                <c:pt idx="2">
                  <c:v>Rice</c:v>
                </c:pt>
                <c:pt idx="3">
                  <c:v>Cotton</c:v>
                </c:pt>
                <c:pt idx="4">
                  <c:v>Maize</c:v>
                </c:pt>
              </c:strCache>
            </c:strRef>
          </c:cat>
          <c:val>
            <c:numRef>
              <c:f>D3_KPI!$P$30:$P$34</c:f>
              <c:numCache>
                <c:formatCode>General</c:formatCode>
                <c:ptCount val="5"/>
                <c:pt idx="0">
                  <c:v>362303400</c:v>
                </c:pt>
                <c:pt idx="1">
                  <c:v>75492031</c:v>
                </c:pt>
                <c:pt idx="2">
                  <c:v>76077069</c:v>
                </c:pt>
                <c:pt idx="3">
                  <c:v>78032937</c:v>
                </c:pt>
                <c:pt idx="4">
                  <c:v>18331976</c:v>
                </c:pt>
              </c:numCache>
            </c:numRef>
          </c:val>
          <c:extLst>
            <c:ext xmlns:c16="http://schemas.microsoft.com/office/drawing/2014/chart" uri="{C3380CC4-5D6E-409C-BE32-E72D297353CC}">
              <c16:uniqueId val="{0000000A-23CE-4716-BF3F-32148D249CD8}"/>
            </c:ext>
          </c:extLst>
        </c:ser>
        <c:ser>
          <c:idx val="2"/>
          <c:order val="2"/>
          <c:tx>
            <c:strRef>
              <c:f>D3_KPI!$Q$28:$Q$29</c:f>
              <c:strCache>
                <c:ptCount val="1"/>
                <c:pt idx="0">
                  <c:v>Normal</c:v>
                </c:pt>
              </c:strCache>
            </c:strRef>
          </c:tx>
          <c:spPr>
            <a:solidFill>
              <a:schemeClr val="accent3"/>
            </a:solidFill>
            <a:ln w="19050">
              <a:solidFill>
                <a:schemeClr val="lt1"/>
              </a:solidFill>
            </a:ln>
            <a:effectLst/>
          </c:spPr>
          <c:invertIfNegative val="0"/>
          <c:cat>
            <c:strRef>
              <c:f>D3_KPI!$N$30:$N$34</c:f>
              <c:strCache>
                <c:ptCount val="5"/>
                <c:pt idx="0">
                  <c:v>Sugarcane</c:v>
                </c:pt>
                <c:pt idx="1">
                  <c:v>Wheat</c:v>
                </c:pt>
                <c:pt idx="2">
                  <c:v>Rice</c:v>
                </c:pt>
                <c:pt idx="3">
                  <c:v>Cotton</c:v>
                </c:pt>
                <c:pt idx="4">
                  <c:v>Maize</c:v>
                </c:pt>
              </c:strCache>
            </c:strRef>
          </c:cat>
          <c:val>
            <c:numRef>
              <c:f>D3_KPI!$Q$30:$Q$34</c:f>
              <c:numCache>
                <c:formatCode>General</c:formatCode>
                <c:ptCount val="5"/>
                <c:pt idx="0">
                  <c:v>3420315307</c:v>
                </c:pt>
                <c:pt idx="1">
                  <c:v>738881830</c:v>
                </c:pt>
                <c:pt idx="2">
                  <c:v>810436246</c:v>
                </c:pt>
                <c:pt idx="3">
                  <c:v>201078125</c:v>
                </c:pt>
                <c:pt idx="4">
                  <c:v>154362123</c:v>
                </c:pt>
              </c:numCache>
            </c:numRef>
          </c:val>
          <c:extLst>
            <c:ext xmlns:c16="http://schemas.microsoft.com/office/drawing/2014/chart" uri="{C3380CC4-5D6E-409C-BE32-E72D297353CC}">
              <c16:uniqueId val="{0000000B-23CE-4716-BF3F-32148D249CD8}"/>
            </c:ext>
          </c:extLst>
        </c:ser>
        <c:dLbls>
          <c:showLegendKey val="0"/>
          <c:showVal val="0"/>
          <c:showCatName val="0"/>
          <c:showSerName val="0"/>
          <c:showPercent val="0"/>
          <c:showBubbleSize val="0"/>
        </c:dLbls>
        <c:gapWidth val="150"/>
        <c:overlap val="100"/>
        <c:axId val="1565862304"/>
        <c:axId val="1309997072"/>
      </c:barChart>
      <c:catAx>
        <c:axId val="1565862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997072"/>
        <c:crosses val="autoZero"/>
        <c:auto val="1"/>
        <c:lblAlgn val="ctr"/>
        <c:lblOffset val="100"/>
        <c:noMultiLvlLbl val="0"/>
      </c:catAx>
      <c:valAx>
        <c:axId val="1309997072"/>
        <c:scaling>
          <c:orientation val="minMax"/>
        </c:scaling>
        <c:delete val="1"/>
        <c:axPos val="l"/>
        <c:numFmt formatCode="General" sourceLinked="1"/>
        <c:majorTickMark val="out"/>
        <c:minorTickMark val="none"/>
        <c:tickLblPos val="nextTo"/>
        <c:crossAx val="1565862304"/>
        <c:crosses val="autoZero"/>
        <c:crossBetween val="between"/>
      </c:valAx>
      <c:spPr>
        <a:noFill/>
        <a:ln>
          <a:noFill/>
        </a:ln>
        <a:effectLst/>
      </c:spPr>
    </c:plotArea>
    <c:legend>
      <c:legendPos val="r"/>
      <c:layout>
        <c:manualLayout>
          <c:xMode val="edge"/>
          <c:yMode val="edge"/>
          <c:x val="0.83301784225095943"/>
          <c:y val="0.22134279714454641"/>
          <c:w val="0.15142824204899802"/>
          <c:h val="0.2182963808763268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[Agritural_market_analysis.xlsx]D3_KPI!Avg Yield by weather category</c:name>
    <c:fmtId val="19"/>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2">
              <a:lumMod val="40000"/>
              <a:lumOff val="60000"/>
            </a:schemeClr>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2">
              <a:lumMod val="40000"/>
              <a:lumOff val="60000"/>
            </a:schemeClr>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2">
              <a:lumMod val="40000"/>
              <a:lumOff val="60000"/>
            </a:schemeClr>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D3_KPI!$O$44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CC3-469A-95F5-6147A1369829}"/>
              </c:ext>
            </c:extLst>
          </c:dPt>
          <c:dPt>
            <c:idx val="1"/>
            <c:bubble3D val="0"/>
            <c:spPr>
              <a:solidFill>
                <a:schemeClr val="accent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3CC3-469A-95F5-6147A136982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CC3-469A-95F5-6147A13698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D3_KPI!$N$45:$N$47</c:f>
              <c:strCache>
                <c:ptCount val="3"/>
                <c:pt idx="0">
                  <c:v>Deficient</c:v>
                </c:pt>
                <c:pt idx="1">
                  <c:v>Excessive</c:v>
                </c:pt>
                <c:pt idx="2">
                  <c:v>Normal</c:v>
                </c:pt>
              </c:strCache>
            </c:strRef>
          </c:cat>
          <c:val>
            <c:numRef>
              <c:f>D3_KPI!$O$45:$O$47</c:f>
              <c:numCache>
                <c:formatCode>General</c:formatCode>
                <c:ptCount val="3"/>
                <c:pt idx="0">
                  <c:v>7.6917298611733091</c:v>
                </c:pt>
                <c:pt idx="1">
                  <c:v>7.599561544873576</c:v>
                </c:pt>
                <c:pt idx="2">
                  <c:v>7.1616566968541466</c:v>
                </c:pt>
              </c:numCache>
            </c:numRef>
          </c:val>
          <c:extLst>
            <c:ext xmlns:c16="http://schemas.microsoft.com/office/drawing/2014/chart" uri="{C3380CC4-5D6E-409C-BE32-E72D297353CC}">
              <c16:uniqueId val="{00000006-E4A7-41C0-BFD7-0C2E789A4932}"/>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[Agritural_market_analysis.xlsx]D3_KPI!Rainfall vs Production Trend</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D3_KPI!$B$43</c:f>
              <c:strCache>
                <c:ptCount val="1"/>
                <c:pt idx="0">
                  <c:v>Average of Rainfall_mm</c:v>
                </c:pt>
              </c:strCache>
            </c:strRef>
          </c:tx>
          <c:spPr>
            <a:solidFill>
              <a:srgbClr val="92D050"/>
            </a:solidFill>
            <a:ln>
              <a:noFill/>
            </a:ln>
            <a:effectLst/>
          </c:spPr>
          <c:invertIfNegative val="0"/>
          <c:cat>
            <c:strRef>
              <c:f>D3_KPI!$A$44:$A$64</c:f>
              <c:strCache>
                <c:ptCount val="21"/>
                <c:pt idx="0">
                  <c:v>2013</c:v>
                </c:pt>
                <c:pt idx="1">
                  <c:v>2005</c:v>
                </c:pt>
                <c:pt idx="2">
                  <c:v>2010</c:v>
                </c:pt>
                <c:pt idx="3">
                  <c:v>2007</c:v>
                </c:pt>
                <c:pt idx="4">
                  <c:v>1998</c:v>
                </c:pt>
                <c:pt idx="5">
                  <c:v>2003</c:v>
                </c:pt>
                <c:pt idx="6">
                  <c:v>2008</c:v>
                </c:pt>
                <c:pt idx="7">
                  <c:v>1999</c:v>
                </c:pt>
                <c:pt idx="8">
                  <c:v>2011</c:v>
                </c:pt>
                <c:pt idx="9">
                  <c:v>2006</c:v>
                </c:pt>
                <c:pt idx="10">
                  <c:v>2000</c:v>
                </c:pt>
                <c:pt idx="11">
                  <c:v>2016</c:v>
                </c:pt>
                <c:pt idx="12">
                  <c:v>2001</c:v>
                </c:pt>
                <c:pt idx="13">
                  <c:v>2004</c:v>
                </c:pt>
                <c:pt idx="14">
                  <c:v>2017</c:v>
                </c:pt>
                <c:pt idx="15">
                  <c:v>2014</c:v>
                </c:pt>
                <c:pt idx="16">
                  <c:v>2009</c:v>
                </c:pt>
                <c:pt idx="17">
                  <c:v>2015</c:v>
                </c:pt>
                <c:pt idx="18">
                  <c:v>1997</c:v>
                </c:pt>
                <c:pt idx="19">
                  <c:v>2012</c:v>
                </c:pt>
                <c:pt idx="20">
                  <c:v>2002</c:v>
                </c:pt>
              </c:strCache>
            </c:strRef>
          </c:cat>
          <c:val>
            <c:numRef>
              <c:f>D3_KPI!$B$44:$B$64</c:f>
              <c:numCache>
                <c:formatCode>General</c:formatCode>
                <c:ptCount val="21"/>
                <c:pt idx="0">
                  <c:v>1205.8584264432056</c:v>
                </c:pt>
                <c:pt idx="1">
                  <c:v>1149.9446118488188</c:v>
                </c:pt>
                <c:pt idx="2">
                  <c:v>1119.6210486551713</c:v>
                </c:pt>
                <c:pt idx="3">
                  <c:v>1107.5568439716317</c:v>
                </c:pt>
                <c:pt idx="4">
                  <c:v>1096.0435298563968</c:v>
                </c:pt>
                <c:pt idx="5">
                  <c:v>1088.7837376677899</c:v>
                </c:pt>
                <c:pt idx="6">
                  <c:v>1076.8069068379889</c:v>
                </c:pt>
                <c:pt idx="7">
                  <c:v>1068.0982115502438</c:v>
                </c:pt>
                <c:pt idx="8">
                  <c:v>1063.93416445036</c:v>
                </c:pt>
                <c:pt idx="9">
                  <c:v>1061.6670856610847</c:v>
                </c:pt>
                <c:pt idx="10">
                  <c:v>1010.0886643946743</c:v>
                </c:pt>
                <c:pt idx="11">
                  <c:v>982.18299939284145</c:v>
                </c:pt>
                <c:pt idx="12">
                  <c:v>981.96927374302231</c:v>
                </c:pt>
                <c:pt idx="13">
                  <c:v>971.17834427056266</c:v>
                </c:pt>
                <c:pt idx="14">
                  <c:v>965.04640358881909</c:v>
                </c:pt>
                <c:pt idx="15">
                  <c:v>923.94147358666237</c:v>
                </c:pt>
                <c:pt idx="16">
                  <c:v>914.50088203712426</c:v>
                </c:pt>
                <c:pt idx="17">
                  <c:v>910.45786293406729</c:v>
                </c:pt>
                <c:pt idx="18">
                  <c:v>902.49392899760903</c:v>
                </c:pt>
                <c:pt idx="19">
                  <c:v>821.29616444648229</c:v>
                </c:pt>
                <c:pt idx="20">
                  <c:v>816.03470710212355</c:v>
                </c:pt>
              </c:numCache>
            </c:numRef>
          </c:val>
          <c:extLst>
            <c:ext xmlns:c16="http://schemas.microsoft.com/office/drawing/2014/chart" uri="{C3380CC4-5D6E-409C-BE32-E72D297353CC}">
              <c16:uniqueId val="{00000000-ACE3-4CE0-A34A-294461F84752}"/>
            </c:ext>
          </c:extLst>
        </c:ser>
        <c:dLbls>
          <c:showLegendKey val="0"/>
          <c:showVal val="0"/>
          <c:showCatName val="0"/>
          <c:showSerName val="0"/>
          <c:showPercent val="0"/>
          <c:showBubbleSize val="0"/>
        </c:dLbls>
        <c:gapWidth val="219"/>
        <c:axId val="62117695"/>
        <c:axId val="1288212719"/>
      </c:barChart>
      <c:lineChart>
        <c:grouping val="standard"/>
        <c:varyColors val="0"/>
        <c:ser>
          <c:idx val="1"/>
          <c:order val="1"/>
          <c:tx>
            <c:strRef>
              <c:f>D3_KPI!$C$43</c:f>
              <c:strCache>
                <c:ptCount val="1"/>
                <c:pt idx="0">
                  <c:v>Sum of Production_Tonnes</c:v>
                </c:pt>
              </c:strCache>
            </c:strRef>
          </c:tx>
          <c:spPr>
            <a:ln w="28575" cap="rnd">
              <a:solidFill>
                <a:srgbClr val="00B0F0"/>
              </a:solidFill>
              <a:round/>
            </a:ln>
            <a:effectLst/>
          </c:spPr>
          <c:marker>
            <c:symbol val="none"/>
          </c:marker>
          <c:cat>
            <c:strRef>
              <c:f>D3_KPI!$A$44:$A$64</c:f>
              <c:strCache>
                <c:ptCount val="21"/>
                <c:pt idx="0">
                  <c:v>2013</c:v>
                </c:pt>
                <c:pt idx="1">
                  <c:v>2005</c:v>
                </c:pt>
                <c:pt idx="2">
                  <c:v>2010</c:v>
                </c:pt>
                <c:pt idx="3">
                  <c:v>2007</c:v>
                </c:pt>
                <c:pt idx="4">
                  <c:v>1998</c:v>
                </c:pt>
                <c:pt idx="5">
                  <c:v>2003</c:v>
                </c:pt>
                <c:pt idx="6">
                  <c:v>2008</c:v>
                </c:pt>
                <c:pt idx="7">
                  <c:v>1999</c:v>
                </c:pt>
                <c:pt idx="8">
                  <c:v>2011</c:v>
                </c:pt>
                <c:pt idx="9">
                  <c:v>2006</c:v>
                </c:pt>
                <c:pt idx="10">
                  <c:v>2000</c:v>
                </c:pt>
                <c:pt idx="11">
                  <c:v>2016</c:v>
                </c:pt>
                <c:pt idx="12">
                  <c:v>2001</c:v>
                </c:pt>
                <c:pt idx="13">
                  <c:v>2004</c:v>
                </c:pt>
                <c:pt idx="14">
                  <c:v>2017</c:v>
                </c:pt>
                <c:pt idx="15">
                  <c:v>2014</c:v>
                </c:pt>
                <c:pt idx="16">
                  <c:v>2009</c:v>
                </c:pt>
                <c:pt idx="17">
                  <c:v>2015</c:v>
                </c:pt>
                <c:pt idx="18">
                  <c:v>1997</c:v>
                </c:pt>
                <c:pt idx="19">
                  <c:v>2012</c:v>
                </c:pt>
                <c:pt idx="20">
                  <c:v>2002</c:v>
                </c:pt>
              </c:strCache>
            </c:strRef>
          </c:cat>
          <c:val>
            <c:numRef>
              <c:f>D3_KPI!$C$44:$C$64</c:f>
              <c:numCache>
                <c:formatCode>General</c:formatCode>
                <c:ptCount val="21"/>
                <c:pt idx="0">
                  <c:v>502487994</c:v>
                </c:pt>
                <c:pt idx="1">
                  <c:v>388142638</c:v>
                </c:pt>
                <c:pt idx="2">
                  <c:v>483477503</c:v>
                </c:pt>
                <c:pt idx="3">
                  <c:v>467365548</c:v>
                </c:pt>
                <c:pt idx="4">
                  <c:v>367499068</c:v>
                </c:pt>
                <c:pt idx="5">
                  <c:v>341222078</c:v>
                </c:pt>
                <c:pt idx="6">
                  <c:v>412472617</c:v>
                </c:pt>
                <c:pt idx="7">
                  <c:v>401857623</c:v>
                </c:pt>
                <c:pt idx="8">
                  <c:v>503555731</c:v>
                </c:pt>
                <c:pt idx="9">
                  <c:v>450996005</c:v>
                </c:pt>
                <c:pt idx="10">
                  <c:v>380917156</c:v>
                </c:pt>
                <c:pt idx="11">
                  <c:v>471915230</c:v>
                </c:pt>
                <c:pt idx="12">
                  <c:v>387505216</c:v>
                </c:pt>
                <c:pt idx="13">
                  <c:v>331643004</c:v>
                </c:pt>
                <c:pt idx="14">
                  <c:v>531283067</c:v>
                </c:pt>
                <c:pt idx="15">
                  <c:v>490039507</c:v>
                </c:pt>
                <c:pt idx="16">
                  <c:v>414943133</c:v>
                </c:pt>
                <c:pt idx="17">
                  <c:v>453584415</c:v>
                </c:pt>
                <c:pt idx="18">
                  <c:v>283254563</c:v>
                </c:pt>
                <c:pt idx="19">
                  <c:v>491128476</c:v>
                </c:pt>
                <c:pt idx="20">
                  <c:v>352368533</c:v>
                </c:pt>
              </c:numCache>
            </c:numRef>
          </c:val>
          <c:smooth val="0"/>
          <c:extLst>
            <c:ext xmlns:c16="http://schemas.microsoft.com/office/drawing/2014/chart" uri="{C3380CC4-5D6E-409C-BE32-E72D297353CC}">
              <c16:uniqueId val="{00000001-ACE3-4CE0-A34A-294461F84752}"/>
            </c:ext>
          </c:extLst>
        </c:ser>
        <c:dLbls>
          <c:showLegendKey val="0"/>
          <c:showVal val="0"/>
          <c:showCatName val="0"/>
          <c:showSerName val="0"/>
          <c:showPercent val="0"/>
          <c:showBubbleSize val="0"/>
        </c:dLbls>
        <c:marker val="1"/>
        <c:smooth val="0"/>
        <c:axId val="1270975312"/>
        <c:axId val="635314192"/>
      </c:lineChart>
      <c:valAx>
        <c:axId val="6353141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75312"/>
        <c:crosses val="max"/>
        <c:crossBetween val="between"/>
      </c:valAx>
      <c:catAx>
        <c:axId val="1270975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14192"/>
        <c:crosses val="autoZero"/>
        <c:auto val="1"/>
        <c:lblAlgn val="ctr"/>
        <c:lblOffset val="100"/>
        <c:noMultiLvlLbl val="0"/>
      </c:catAx>
      <c:valAx>
        <c:axId val="12882127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17695"/>
        <c:crosses val="autoZero"/>
        <c:crossBetween val="between"/>
      </c:valAx>
      <c:catAx>
        <c:axId val="62117695"/>
        <c:scaling>
          <c:orientation val="minMax"/>
        </c:scaling>
        <c:delete val="1"/>
        <c:axPos val="b"/>
        <c:numFmt formatCode="General" sourceLinked="1"/>
        <c:majorTickMark val="out"/>
        <c:minorTickMark val="none"/>
        <c:tickLblPos val="nextTo"/>
        <c:crossAx val="12882127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0.xml"/><Relationship Id="rId18"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9.xml"/><Relationship Id="rId17"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8.xml"/><Relationship Id="rId5" Type="http://schemas.openxmlformats.org/officeDocument/2006/relationships/image" Target="../media/image5.png"/><Relationship Id="rId15" Type="http://schemas.openxmlformats.org/officeDocument/2006/relationships/image" Target="../media/image10.png"/><Relationship Id="rId10" Type="http://schemas.openxmlformats.org/officeDocument/2006/relationships/chart" Target="../charts/chart17.xml"/><Relationship Id="rId4" Type="http://schemas.openxmlformats.org/officeDocument/2006/relationships/image" Target="../media/image4.png"/><Relationship Id="rId9" Type="http://schemas.openxmlformats.org/officeDocument/2006/relationships/chart" Target="../charts/chart16.xml"/><Relationship Id="rId14" Type="http://schemas.openxmlformats.org/officeDocument/2006/relationships/image" Target="../media/image9.png"/></Relationships>
</file>

<file path=xl/drawings/_rels/drawing7.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chart" Target="../charts/chart24.xml"/><Relationship Id="rId3" Type="http://schemas.openxmlformats.org/officeDocument/2006/relationships/image" Target="../media/image9.png"/><Relationship Id="rId7" Type="http://schemas.openxmlformats.org/officeDocument/2006/relationships/image" Target="../media/image16.png"/><Relationship Id="rId12" Type="http://schemas.openxmlformats.org/officeDocument/2006/relationships/chart" Target="../charts/chart23.xml"/><Relationship Id="rId17" Type="http://schemas.openxmlformats.org/officeDocument/2006/relationships/image" Target="../media/image13.png"/><Relationship Id="rId2" Type="http://schemas.openxmlformats.org/officeDocument/2006/relationships/image" Target="../media/image3.png"/><Relationship Id="rId16" Type="http://schemas.openxmlformats.org/officeDocument/2006/relationships/image" Target="../media/image12.png"/><Relationship Id="rId1" Type="http://schemas.openxmlformats.org/officeDocument/2006/relationships/image" Target="../media/image2.png"/><Relationship Id="rId6" Type="http://schemas.openxmlformats.org/officeDocument/2006/relationships/image" Target="../media/image15.png"/><Relationship Id="rId11" Type="http://schemas.openxmlformats.org/officeDocument/2006/relationships/chart" Target="../charts/chart22.xml"/><Relationship Id="rId5" Type="http://schemas.openxmlformats.org/officeDocument/2006/relationships/image" Target="../media/image14.png"/><Relationship Id="rId15" Type="http://schemas.openxmlformats.org/officeDocument/2006/relationships/image" Target="../media/image1.png"/><Relationship Id="rId10" Type="http://schemas.openxmlformats.org/officeDocument/2006/relationships/chart" Target="../charts/chart21.xml"/><Relationship Id="rId4" Type="http://schemas.openxmlformats.org/officeDocument/2006/relationships/image" Target="../media/image10.png"/><Relationship Id="rId9" Type="http://schemas.openxmlformats.org/officeDocument/2006/relationships/image" Target="../media/image18.png"/><Relationship Id="rId14" Type="http://schemas.openxmlformats.org/officeDocument/2006/relationships/image" Target="../media/image11.png"/></Relationships>
</file>

<file path=xl/drawings/_rels/drawing8.xml.rels><?xml version="1.0" encoding="UTF-8" standalone="yes"?>
<Relationships xmlns="http://schemas.openxmlformats.org/package/2006/relationships"><Relationship Id="rId8" Type="http://schemas.openxmlformats.org/officeDocument/2006/relationships/image" Target="../media/image20.png"/><Relationship Id="rId13" Type="http://schemas.openxmlformats.org/officeDocument/2006/relationships/chart" Target="../charts/chart27.xml"/><Relationship Id="rId18" Type="http://schemas.openxmlformats.org/officeDocument/2006/relationships/chart" Target="../charts/chart28.xml"/><Relationship Id="rId3" Type="http://schemas.openxmlformats.org/officeDocument/2006/relationships/image" Target="../media/image3.png"/><Relationship Id="rId7" Type="http://schemas.openxmlformats.org/officeDocument/2006/relationships/image" Target="../media/image19.png"/><Relationship Id="rId12" Type="http://schemas.openxmlformats.org/officeDocument/2006/relationships/chart" Target="../charts/chart26.xml"/><Relationship Id="rId17" Type="http://schemas.openxmlformats.org/officeDocument/2006/relationships/image" Target="../media/image23.png"/><Relationship Id="rId2" Type="http://schemas.openxmlformats.org/officeDocument/2006/relationships/image" Target="../media/image2.png"/><Relationship Id="rId16"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image" Target="../media/image10.png"/><Relationship Id="rId11" Type="http://schemas.openxmlformats.org/officeDocument/2006/relationships/chart" Target="../charts/chart25.xml"/><Relationship Id="rId5" Type="http://schemas.openxmlformats.org/officeDocument/2006/relationships/image" Target="../media/image9.png"/><Relationship Id="rId15" Type="http://schemas.openxmlformats.org/officeDocument/2006/relationships/image" Target="../media/image12.png"/><Relationship Id="rId10" Type="http://schemas.openxmlformats.org/officeDocument/2006/relationships/image" Target="../media/image22.png"/><Relationship Id="rId19" Type="http://schemas.openxmlformats.org/officeDocument/2006/relationships/chart" Target="../charts/chart29.xml"/><Relationship Id="rId4" Type="http://schemas.openxmlformats.org/officeDocument/2006/relationships/image" Target="../media/image4.png"/><Relationship Id="rId9" Type="http://schemas.openxmlformats.org/officeDocument/2006/relationships/image" Target="../media/image21.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304800</xdr:colOff>
      <xdr:row>21</xdr:row>
      <xdr:rowOff>133350</xdr:rowOff>
    </xdr:from>
    <xdr:to>
      <xdr:col>8</xdr:col>
      <xdr:colOff>396240</xdr:colOff>
      <xdr:row>36</xdr:row>
      <xdr:rowOff>133350</xdr:rowOff>
    </xdr:to>
    <xdr:graphicFrame macro="">
      <xdr:nvGraphicFramePr>
        <xdr:cNvPr id="2" name="Chart 1">
          <a:extLst>
            <a:ext uri="{FF2B5EF4-FFF2-40B4-BE49-F238E27FC236}">
              <a16:creationId xmlns:a16="http://schemas.microsoft.com/office/drawing/2014/main" id="{56AC00A0-DFAE-DCC2-070E-61C4C023C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213360</xdr:colOff>
      <xdr:row>43</xdr:row>
      <xdr:rowOff>110490</xdr:rowOff>
    </xdr:from>
    <xdr:to>
      <xdr:col>8</xdr:col>
      <xdr:colOff>274320</xdr:colOff>
      <xdr:row>58</xdr:row>
      <xdr:rowOff>110490</xdr:rowOff>
    </xdr:to>
    <xdr:graphicFrame macro="">
      <xdr:nvGraphicFramePr>
        <xdr:cNvPr id="3" name="Chart 2">
          <a:extLst>
            <a:ext uri="{FF2B5EF4-FFF2-40B4-BE49-F238E27FC236}">
              <a16:creationId xmlns:a16="http://schemas.microsoft.com/office/drawing/2014/main" id="{CAA78A8C-FAFA-0A47-7C35-D460DE064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586740</xdr:colOff>
      <xdr:row>58</xdr:row>
      <xdr:rowOff>171450</xdr:rowOff>
    </xdr:from>
    <xdr:to>
      <xdr:col>11</xdr:col>
      <xdr:colOff>281940</xdr:colOff>
      <xdr:row>73</xdr:row>
      <xdr:rowOff>171450</xdr:rowOff>
    </xdr:to>
    <xdr:graphicFrame macro="">
      <xdr:nvGraphicFramePr>
        <xdr:cNvPr id="4" name="Chart 3">
          <a:extLst>
            <a:ext uri="{FF2B5EF4-FFF2-40B4-BE49-F238E27FC236}">
              <a16:creationId xmlns:a16="http://schemas.microsoft.com/office/drawing/2014/main" id="{E9EFD719-68D9-A412-2CB9-C539B0575E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144780</xdr:colOff>
      <xdr:row>75</xdr:row>
      <xdr:rowOff>163830</xdr:rowOff>
    </xdr:from>
    <xdr:to>
      <xdr:col>9</xdr:col>
      <xdr:colOff>449580</xdr:colOff>
      <xdr:row>89</xdr:row>
      <xdr:rowOff>106680</xdr:rowOff>
    </xdr:to>
    <xdr:graphicFrame macro="">
      <xdr:nvGraphicFramePr>
        <xdr:cNvPr id="6" name="Chart 5">
          <a:extLst>
            <a:ext uri="{FF2B5EF4-FFF2-40B4-BE49-F238E27FC236}">
              <a16:creationId xmlns:a16="http://schemas.microsoft.com/office/drawing/2014/main" id="{FD6727FC-0CB0-9B9B-2386-0BA29062E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236220</xdr:colOff>
      <xdr:row>90</xdr:row>
      <xdr:rowOff>19050</xdr:rowOff>
    </xdr:from>
    <xdr:to>
      <xdr:col>8</xdr:col>
      <xdr:colOff>441960</xdr:colOff>
      <xdr:row>105</xdr:row>
      <xdr:rowOff>19050</xdr:rowOff>
    </xdr:to>
    <xdr:graphicFrame macro="">
      <xdr:nvGraphicFramePr>
        <xdr:cNvPr id="7" name="Chart 6">
          <a:extLst>
            <a:ext uri="{FF2B5EF4-FFF2-40B4-BE49-F238E27FC236}">
              <a16:creationId xmlns:a16="http://schemas.microsoft.com/office/drawing/2014/main" id="{AF6AEA4C-7937-CF92-07E3-CA0E9662B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289560</xdr:colOff>
      <xdr:row>0</xdr:row>
      <xdr:rowOff>121920</xdr:rowOff>
    </xdr:from>
    <xdr:to>
      <xdr:col>17</xdr:col>
      <xdr:colOff>289560</xdr:colOff>
      <xdr:row>14</xdr:row>
      <xdr:rowOff>28575</xdr:rowOff>
    </xdr:to>
    <mc:AlternateContent xmlns:mc="http://schemas.openxmlformats.org/markup-compatibility/2006" xmlns:a14="http://schemas.microsoft.com/office/drawing/2010/main">
      <mc:Choice Requires="a14">
        <xdr:graphicFrame macro="">
          <xdr:nvGraphicFramePr>
            <xdr:cNvPr id="8" name="Crop">
              <a:extLst>
                <a:ext uri="{FF2B5EF4-FFF2-40B4-BE49-F238E27FC236}">
                  <a16:creationId xmlns:a16="http://schemas.microsoft.com/office/drawing/2014/main" id="{76CC9FC5-4113-5EDB-15EB-516347655856}"/>
                </a:ext>
              </a:extLst>
            </xdr:cNvPr>
            <xdr:cNvGraphicFramePr/>
          </xdr:nvGraphicFramePr>
          <xdr:xfrm>
            <a:off x="0" y="0"/>
            <a:ext cx="0" cy="0"/>
          </xdr:xfrm>
          <a:graphic>
            <a:graphicData uri="http://schemas.microsoft.com/office/drawing/2010/slicer">
              <sle:slicer xmlns:sle="http://schemas.microsoft.com/office/drawing/2010/slicer" name="Crop"/>
            </a:graphicData>
          </a:graphic>
        </xdr:graphicFrame>
      </mc:Choice>
      <mc:Fallback xmlns="">
        <xdr:sp macro="" textlink="">
          <xdr:nvSpPr>
            <xdr:cNvPr id="0" name=""/>
            <xdr:cNvSpPr>
              <a:spLocks noTextEdit="1"/>
            </xdr:cNvSpPr>
          </xdr:nvSpPr>
          <xdr:spPr>
            <a:xfrm>
              <a:off x="10066020" y="121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350520</xdr:colOff>
      <xdr:row>0</xdr:row>
      <xdr:rowOff>167640</xdr:rowOff>
    </xdr:from>
    <xdr:to>
      <xdr:col>10</xdr:col>
      <xdr:colOff>350520</xdr:colOff>
      <xdr:row>14</xdr:row>
      <xdr:rowOff>74295</xdr:rowOff>
    </xdr:to>
    <mc:AlternateContent xmlns:mc="http://schemas.openxmlformats.org/markup-compatibility/2006" xmlns:a14="http://schemas.microsoft.com/office/drawing/2010/main">
      <mc:Choice Requires="a14">
        <xdr:graphicFrame macro="">
          <xdr:nvGraphicFramePr>
            <xdr:cNvPr id="9" name="Season">
              <a:extLst>
                <a:ext uri="{FF2B5EF4-FFF2-40B4-BE49-F238E27FC236}">
                  <a16:creationId xmlns:a16="http://schemas.microsoft.com/office/drawing/2014/main" id="{615FD0A1-7675-5E34-1D5C-2A88175E4A62}"/>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585978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0</xdr:row>
      <xdr:rowOff>152400</xdr:rowOff>
    </xdr:from>
    <xdr:to>
      <xdr:col>14</xdr:col>
      <xdr:colOff>38100</xdr:colOff>
      <xdr:row>14</xdr:row>
      <xdr:rowOff>59055</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C1BB2B93-13F4-C31E-1318-950DB8E766A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985760" y="15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0</xdr:row>
      <xdr:rowOff>152400</xdr:rowOff>
    </xdr:from>
    <xdr:to>
      <xdr:col>7</xdr:col>
      <xdr:colOff>7620</xdr:colOff>
      <xdr:row>14</xdr:row>
      <xdr:rowOff>59055</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39969710-3001-4652-19ED-ADADD6F3E40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688080" y="15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121920</xdr:colOff>
      <xdr:row>16</xdr:row>
      <xdr:rowOff>148590</xdr:rowOff>
    </xdr:from>
    <xdr:to>
      <xdr:col>10</xdr:col>
      <xdr:colOff>30480</xdr:colOff>
      <xdr:row>31</xdr:row>
      <xdr:rowOff>148590</xdr:rowOff>
    </xdr:to>
    <xdr:graphicFrame macro="">
      <xdr:nvGraphicFramePr>
        <xdr:cNvPr id="2" name="Chart 1">
          <a:extLst>
            <a:ext uri="{FF2B5EF4-FFF2-40B4-BE49-F238E27FC236}">
              <a16:creationId xmlns:a16="http://schemas.microsoft.com/office/drawing/2014/main" id="{AE610D2B-589A-19A1-E7C3-5D0D56DCF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584811</xdr:colOff>
      <xdr:row>60</xdr:row>
      <xdr:rowOff>32939</xdr:rowOff>
    </xdr:from>
    <xdr:to>
      <xdr:col>6</xdr:col>
      <xdr:colOff>838200</xdr:colOff>
      <xdr:row>75</xdr:row>
      <xdr:rowOff>110835</xdr:rowOff>
    </xdr:to>
    <xdr:graphicFrame macro="">
      <xdr:nvGraphicFramePr>
        <xdr:cNvPr id="4" name="Chart 3">
          <a:extLst>
            <a:ext uri="{FF2B5EF4-FFF2-40B4-BE49-F238E27FC236}">
              <a16:creationId xmlns:a16="http://schemas.microsoft.com/office/drawing/2014/main" id="{BF5009F2-A497-BC07-49DF-2C0F4A135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138204</xdr:colOff>
      <xdr:row>79</xdr:row>
      <xdr:rowOff>163606</xdr:rowOff>
    </xdr:from>
    <xdr:to>
      <xdr:col>11</xdr:col>
      <xdr:colOff>44824</xdr:colOff>
      <xdr:row>95</xdr:row>
      <xdr:rowOff>38100</xdr:rowOff>
    </xdr:to>
    <xdr:graphicFrame macro="">
      <xdr:nvGraphicFramePr>
        <xdr:cNvPr id="5" name="Chart 4">
          <a:extLst>
            <a:ext uri="{FF2B5EF4-FFF2-40B4-BE49-F238E27FC236}">
              <a16:creationId xmlns:a16="http://schemas.microsoft.com/office/drawing/2014/main" id="{815133D4-1469-B52B-611A-A21855DE2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866467</xdr:colOff>
      <xdr:row>41</xdr:row>
      <xdr:rowOff>164691</xdr:rowOff>
    </xdr:from>
    <xdr:to>
      <xdr:col>8</xdr:col>
      <xdr:colOff>129048</xdr:colOff>
      <xdr:row>56</xdr:row>
      <xdr:rowOff>142568</xdr:rowOff>
    </xdr:to>
    <xdr:graphicFrame macro="">
      <xdr:nvGraphicFramePr>
        <xdr:cNvPr id="6" name="Chart 5">
          <a:extLst>
            <a:ext uri="{FF2B5EF4-FFF2-40B4-BE49-F238E27FC236}">
              <a16:creationId xmlns:a16="http://schemas.microsoft.com/office/drawing/2014/main" id="{375AA84F-BADC-9C82-BA25-FE5754199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316307</xdr:colOff>
      <xdr:row>114</xdr:row>
      <xdr:rowOff>95418</xdr:rowOff>
    </xdr:from>
    <xdr:to>
      <xdr:col>9</xdr:col>
      <xdr:colOff>421223</xdr:colOff>
      <xdr:row>129</xdr:row>
      <xdr:rowOff>73294</xdr:rowOff>
    </xdr:to>
    <xdr:graphicFrame macro="">
      <xdr:nvGraphicFramePr>
        <xdr:cNvPr id="7" name="Chart 6">
          <a:extLst>
            <a:ext uri="{FF2B5EF4-FFF2-40B4-BE49-F238E27FC236}">
              <a16:creationId xmlns:a16="http://schemas.microsoft.com/office/drawing/2014/main" id="{EF9F866E-12B1-B72E-B0C6-8FABAE8DA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732258</xdr:colOff>
      <xdr:row>2</xdr:row>
      <xdr:rowOff>153137</xdr:rowOff>
    </xdr:from>
    <xdr:to>
      <xdr:col>6</xdr:col>
      <xdr:colOff>766671</xdr:colOff>
      <xdr:row>16</xdr:row>
      <xdr:rowOff>39145</xdr:rowOff>
    </xdr:to>
    <mc:AlternateContent xmlns:mc="http://schemas.openxmlformats.org/markup-compatibility/2006" xmlns:a14="http://schemas.microsoft.com/office/drawing/2010/main">
      <mc:Choice Requires="a14">
        <xdr:graphicFrame macro="">
          <xdr:nvGraphicFramePr>
            <xdr:cNvPr id="8" name="Grade">
              <a:extLst>
                <a:ext uri="{FF2B5EF4-FFF2-40B4-BE49-F238E27FC236}">
                  <a16:creationId xmlns:a16="http://schemas.microsoft.com/office/drawing/2014/main" id="{616FDD3F-40A5-23F6-8D8A-473F92701D58}"/>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5193422" y="513355"/>
              <a:ext cx="1821649" cy="2407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978801</xdr:colOff>
      <xdr:row>0</xdr:row>
      <xdr:rowOff>0</xdr:rowOff>
    </xdr:from>
    <xdr:to>
      <xdr:col>8</xdr:col>
      <xdr:colOff>189762</xdr:colOff>
      <xdr:row>13</xdr:row>
      <xdr:rowOff>70362</xdr:rowOff>
    </xdr:to>
    <mc:AlternateContent xmlns:mc="http://schemas.openxmlformats.org/markup-compatibility/2006" xmlns:a14="http://schemas.microsoft.com/office/drawing/2010/main">
      <mc:Choice Requires="a14">
        <xdr:graphicFrame macro="">
          <xdr:nvGraphicFramePr>
            <xdr:cNvPr id="9" name="Market">
              <a:extLst>
                <a:ext uri="{FF2B5EF4-FFF2-40B4-BE49-F238E27FC236}">
                  <a16:creationId xmlns:a16="http://schemas.microsoft.com/office/drawing/2014/main" id="{FE123D2B-44B6-D2AB-E6E9-D629D2D6E20B}"/>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7227201" y="0"/>
              <a:ext cx="1822543" cy="2411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229828</xdr:colOff>
      <xdr:row>3</xdr:row>
      <xdr:rowOff>117741</xdr:rowOff>
    </xdr:from>
    <xdr:to>
      <xdr:col>10</xdr:col>
      <xdr:colOff>264241</xdr:colOff>
      <xdr:row>17</xdr:row>
      <xdr:rowOff>3749</xdr:rowOff>
    </xdr:to>
    <mc:AlternateContent xmlns:mc="http://schemas.openxmlformats.org/markup-compatibility/2006" xmlns:a14="http://schemas.microsoft.com/office/drawing/2010/main">
      <mc:Choice Requires="a14">
        <xdr:graphicFrame macro="">
          <xdr:nvGraphicFramePr>
            <xdr:cNvPr id="10" name="State 2">
              <a:extLst>
                <a:ext uri="{FF2B5EF4-FFF2-40B4-BE49-F238E27FC236}">
                  <a16:creationId xmlns:a16="http://schemas.microsoft.com/office/drawing/2014/main" id="{040B44D7-A8D3-A907-8978-B2809CB4BE10}"/>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9089810" y="658068"/>
              <a:ext cx="1821649" cy="2407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734470</xdr:colOff>
      <xdr:row>2</xdr:row>
      <xdr:rowOff>81607</xdr:rowOff>
    </xdr:from>
    <xdr:to>
      <xdr:col>13</xdr:col>
      <xdr:colOff>154367</xdr:colOff>
      <xdr:row>15</xdr:row>
      <xdr:rowOff>151969</xdr:rowOff>
    </xdr:to>
    <mc:AlternateContent xmlns:mc="http://schemas.openxmlformats.org/markup-compatibility/2006" xmlns:a14="http://schemas.microsoft.com/office/drawing/2010/main">
      <mc:Choice Requires="a14">
        <xdr:graphicFrame macro="">
          <xdr:nvGraphicFramePr>
            <xdr:cNvPr id="11" name="Commodity">
              <a:extLst>
                <a:ext uri="{FF2B5EF4-FFF2-40B4-BE49-F238E27FC236}">
                  <a16:creationId xmlns:a16="http://schemas.microsoft.com/office/drawing/2014/main" id="{73A2DFBF-96A7-1984-C60C-2629D6B1A762}"/>
                </a:ext>
              </a:extLst>
            </xdr:cNvPr>
            <xdr:cNvGraphicFramePr/>
          </xdr:nvGraphicFramePr>
          <xdr:xfrm>
            <a:off x="0" y="0"/>
            <a:ext cx="0" cy="0"/>
          </xdr:xfrm>
          <a:graphic>
            <a:graphicData uri="http://schemas.microsoft.com/office/drawing/2010/slicer">
              <sle:slicer xmlns:sle="http://schemas.microsoft.com/office/drawing/2010/slicer" name="Commodity"/>
            </a:graphicData>
          </a:graphic>
        </xdr:graphicFrame>
      </mc:Choice>
      <mc:Fallback xmlns="">
        <xdr:sp macro="" textlink="">
          <xdr:nvSpPr>
            <xdr:cNvPr id="0" name=""/>
            <xdr:cNvSpPr>
              <a:spLocks noTextEdit="1"/>
            </xdr:cNvSpPr>
          </xdr:nvSpPr>
          <xdr:spPr>
            <a:xfrm>
              <a:off x="11381688" y="441825"/>
              <a:ext cx="1816733" cy="2411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121920</xdr:colOff>
      <xdr:row>8</xdr:row>
      <xdr:rowOff>148590</xdr:rowOff>
    </xdr:from>
    <xdr:to>
      <xdr:col>10</xdr:col>
      <xdr:colOff>426720</xdr:colOff>
      <xdr:row>23</xdr:row>
      <xdr:rowOff>148590</xdr:rowOff>
    </xdr:to>
    <xdr:graphicFrame macro="">
      <xdr:nvGraphicFramePr>
        <xdr:cNvPr id="3" name="Chart 2">
          <a:extLst>
            <a:ext uri="{FF2B5EF4-FFF2-40B4-BE49-F238E27FC236}">
              <a16:creationId xmlns:a16="http://schemas.microsoft.com/office/drawing/2014/main" id="{75B83944-8A19-4D64-1D32-BBA00D3E3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25</xdr:row>
      <xdr:rowOff>102870</xdr:rowOff>
    </xdr:from>
    <xdr:to>
      <xdr:col>10</xdr:col>
      <xdr:colOff>266700</xdr:colOff>
      <xdr:row>40</xdr:row>
      <xdr:rowOff>102870</xdr:rowOff>
    </xdr:to>
    <xdr:graphicFrame macro="">
      <xdr:nvGraphicFramePr>
        <xdr:cNvPr id="4" name="Chart 3">
          <a:extLst>
            <a:ext uri="{FF2B5EF4-FFF2-40B4-BE49-F238E27FC236}">
              <a16:creationId xmlns:a16="http://schemas.microsoft.com/office/drawing/2014/main" id="{DF7D3325-0DC0-3ECB-E5C9-17691513D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695178</xdr:colOff>
      <xdr:row>47</xdr:row>
      <xdr:rowOff>174381</xdr:rowOff>
    </xdr:from>
    <xdr:to>
      <xdr:col>11</xdr:col>
      <xdr:colOff>1758</xdr:colOff>
      <xdr:row>62</xdr:row>
      <xdr:rowOff>174382</xdr:rowOff>
    </xdr:to>
    <xdr:graphicFrame macro="">
      <xdr:nvGraphicFramePr>
        <xdr:cNvPr id="5" name="Chart 4">
          <a:extLst>
            <a:ext uri="{FF2B5EF4-FFF2-40B4-BE49-F238E27FC236}">
              <a16:creationId xmlns:a16="http://schemas.microsoft.com/office/drawing/2014/main" id="{83ED0FD7-D323-4634-66FF-BFA13E3CC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556260</xdr:colOff>
      <xdr:row>25</xdr:row>
      <xdr:rowOff>133350</xdr:rowOff>
    </xdr:from>
    <xdr:to>
      <xdr:col>21</xdr:col>
      <xdr:colOff>1135380</xdr:colOff>
      <xdr:row>40</xdr:row>
      <xdr:rowOff>133350</xdr:rowOff>
    </xdr:to>
    <xdr:graphicFrame macro="">
      <xdr:nvGraphicFramePr>
        <xdr:cNvPr id="6" name="Chart 5">
          <a:extLst>
            <a:ext uri="{FF2B5EF4-FFF2-40B4-BE49-F238E27FC236}">
              <a16:creationId xmlns:a16="http://schemas.microsoft.com/office/drawing/2014/main" id="{8757BB95-6755-65B3-D05D-3B5F8572E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53048</xdr:colOff>
      <xdr:row>41</xdr:row>
      <xdr:rowOff>75297</xdr:rowOff>
    </xdr:from>
    <xdr:to>
      <xdr:col>20</xdr:col>
      <xdr:colOff>723135</xdr:colOff>
      <xdr:row>54</xdr:row>
      <xdr:rowOff>70339</xdr:rowOff>
    </xdr:to>
    <xdr:graphicFrame macro="">
      <xdr:nvGraphicFramePr>
        <xdr:cNvPr id="2" name="Chart 6">
          <a:extLst>
            <a:ext uri="{FF2B5EF4-FFF2-40B4-BE49-F238E27FC236}">
              <a16:creationId xmlns:a16="http://schemas.microsoft.com/office/drawing/2014/main" id="{1877F1E3-A65E-7F64-2D8E-99254A47D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504678</xdr:colOff>
      <xdr:row>8</xdr:row>
      <xdr:rowOff>145366</xdr:rowOff>
    </xdr:from>
    <xdr:to>
      <xdr:col>14</xdr:col>
      <xdr:colOff>141263</xdr:colOff>
      <xdr:row>21</xdr:row>
      <xdr:rowOff>173941</xdr:rowOff>
    </xdr:to>
    <mc:AlternateContent xmlns:mc="http://schemas.openxmlformats.org/markup-compatibility/2006" xmlns:a14="http://schemas.microsoft.com/office/drawing/2010/main">
      <mc:Choice Requires="a14">
        <xdr:graphicFrame macro="">
          <xdr:nvGraphicFramePr>
            <xdr:cNvPr id="8" name="Weather_Category">
              <a:extLst>
                <a:ext uri="{FF2B5EF4-FFF2-40B4-BE49-F238E27FC236}">
                  <a16:creationId xmlns:a16="http://schemas.microsoft.com/office/drawing/2014/main" id="{1D888FAA-592B-F400-526F-F0CB13A207DF}"/>
                </a:ext>
              </a:extLst>
            </xdr:cNvPr>
            <xdr:cNvGraphicFramePr/>
          </xdr:nvGraphicFramePr>
          <xdr:xfrm>
            <a:off x="0" y="0"/>
            <a:ext cx="0" cy="0"/>
          </xdr:xfrm>
          <a:graphic>
            <a:graphicData uri="http://schemas.microsoft.com/office/drawing/2010/slicer">
              <sle:slicer xmlns:sle="http://schemas.microsoft.com/office/drawing/2010/slicer" name="Weather_Category"/>
            </a:graphicData>
          </a:graphic>
        </xdr:graphicFrame>
      </mc:Choice>
      <mc:Fallback xmlns="">
        <xdr:sp macro="" textlink="">
          <xdr:nvSpPr>
            <xdr:cNvPr id="0" name=""/>
            <xdr:cNvSpPr>
              <a:spLocks noTextEdit="1"/>
            </xdr:cNvSpPr>
          </xdr:nvSpPr>
          <xdr:spPr>
            <a:xfrm>
              <a:off x="9941755" y="1645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528597</xdr:colOff>
      <xdr:row>3</xdr:row>
      <xdr:rowOff>46893</xdr:rowOff>
    </xdr:from>
    <xdr:to>
      <xdr:col>16</xdr:col>
      <xdr:colOff>514078</xdr:colOff>
      <xdr:row>14</xdr:row>
      <xdr:rowOff>125705</xdr:rowOff>
    </xdr:to>
    <mc:AlternateContent xmlns:mc="http://schemas.openxmlformats.org/markup-compatibility/2006" xmlns:a14="http://schemas.microsoft.com/office/drawing/2010/main">
      <mc:Choice Requires="a14">
        <xdr:graphicFrame macro="">
          <xdr:nvGraphicFramePr>
            <xdr:cNvPr id="7" name="Year 4">
              <a:extLst>
                <a:ext uri="{FF2B5EF4-FFF2-40B4-BE49-F238E27FC236}">
                  <a16:creationId xmlns:a16="http://schemas.microsoft.com/office/drawing/2014/main" id="{A33DED5D-550E-4D93-96FE-48E2B9DB07B2}"/>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2157889" y="609601"/>
              <a:ext cx="2459051" cy="2142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410685</xdr:colOff>
      <xdr:row>1</xdr:row>
      <xdr:rowOff>132263</xdr:rowOff>
    </xdr:from>
    <xdr:to>
      <xdr:col>20</xdr:col>
      <xdr:colOff>653709</xdr:colOff>
      <xdr:row>10</xdr:row>
      <xdr:rowOff>114594</xdr:rowOff>
    </xdr:to>
    <mc:AlternateContent xmlns:mc="http://schemas.openxmlformats.org/markup-compatibility/2006" xmlns:a14="http://schemas.microsoft.com/office/drawing/2010/main">
      <mc:Choice Requires="a14">
        <xdr:graphicFrame macro="">
          <xdr:nvGraphicFramePr>
            <xdr:cNvPr id="9" name="State 5">
              <a:extLst>
                <a:ext uri="{FF2B5EF4-FFF2-40B4-BE49-F238E27FC236}">
                  <a16:creationId xmlns:a16="http://schemas.microsoft.com/office/drawing/2014/main" id="{73838ED6-37DC-42F0-913A-8B1CC06BFEF4}"/>
                </a:ext>
              </a:extLst>
            </xdr:cNvPr>
            <xdr:cNvGraphicFramePr/>
          </xdr:nvGraphicFramePr>
          <xdr:xfrm>
            <a:off x="0" y="0"/>
            <a:ext cx="0" cy="0"/>
          </xdr:xfrm>
          <a:graphic>
            <a:graphicData uri="http://schemas.microsoft.com/office/drawing/2010/slicer">
              <sle:slicer xmlns:sle="http://schemas.microsoft.com/office/drawing/2010/slicer" name="State 5"/>
            </a:graphicData>
          </a:graphic>
        </xdr:graphicFrame>
      </mc:Choice>
      <mc:Fallback xmlns="">
        <xdr:sp macro="" textlink="">
          <xdr:nvSpPr>
            <xdr:cNvPr id="0" name=""/>
            <xdr:cNvSpPr>
              <a:spLocks noTextEdit="1"/>
            </xdr:cNvSpPr>
          </xdr:nvSpPr>
          <xdr:spPr>
            <a:xfrm>
              <a:off x="15298993" y="319832"/>
              <a:ext cx="2435239" cy="1670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494601</xdr:colOff>
      <xdr:row>12</xdr:row>
      <xdr:rowOff>14704</xdr:rowOff>
    </xdr:from>
    <xdr:to>
      <xdr:col>20</xdr:col>
      <xdr:colOff>797156</xdr:colOff>
      <xdr:row>20</xdr:row>
      <xdr:rowOff>151734</xdr:rowOff>
    </xdr:to>
    <mc:AlternateContent xmlns:mc="http://schemas.openxmlformats.org/markup-compatibility/2006" xmlns:a14="http://schemas.microsoft.com/office/drawing/2010/main">
      <mc:Choice Requires="a14">
        <xdr:graphicFrame macro="">
          <xdr:nvGraphicFramePr>
            <xdr:cNvPr id="10" name="Crop 4">
              <a:extLst>
                <a:ext uri="{FF2B5EF4-FFF2-40B4-BE49-F238E27FC236}">
                  <a16:creationId xmlns:a16="http://schemas.microsoft.com/office/drawing/2014/main" id="{9215E5B2-3D42-4CA7-80DA-645EF631F713}"/>
                </a:ext>
              </a:extLst>
            </xdr:cNvPr>
            <xdr:cNvGraphicFramePr/>
          </xdr:nvGraphicFramePr>
          <xdr:xfrm>
            <a:off x="0" y="0"/>
            <a:ext cx="0" cy="0"/>
          </xdr:xfrm>
          <a:graphic>
            <a:graphicData uri="http://schemas.microsoft.com/office/drawing/2010/slicer">
              <sle:slicer xmlns:sle="http://schemas.microsoft.com/office/drawing/2010/slicer" name="Crop 4"/>
            </a:graphicData>
          </a:graphic>
        </xdr:graphicFrame>
      </mc:Choice>
      <mc:Fallback xmlns="">
        <xdr:sp macro="" textlink="">
          <xdr:nvSpPr>
            <xdr:cNvPr id="0" name=""/>
            <xdr:cNvSpPr>
              <a:spLocks noTextEdit="1"/>
            </xdr:cNvSpPr>
          </xdr:nvSpPr>
          <xdr:spPr>
            <a:xfrm>
              <a:off x="15382909" y="2265535"/>
              <a:ext cx="2494770" cy="1637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1219199</xdr:colOff>
      <xdr:row>7</xdr:row>
      <xdr:rowOff>13843</xdr:rowOff>
    </xdr:from>
    <xdr:to>
      <xdr:col>21</xdr:col>
      <xdr:colOff>744224</xdr:colOff>
      <xdr:row>17</xdr:row>
      <xdr:rowOff>77387</xdr:rowOff>
    </xdr:to>
    <mc:AlternateContent xmlns:mc="http://schemas.openxmlformats.org/markup-compatibility/2006" xmlns:a14="http://schemas.microsoft.com/office/drawing/2010/main">
      <mc:Choice Requires="a14">
        <xdr:graphicFrame macro="">
          <xdr:nvGraphicFramePr>
            <xdr:cNvPr id="11" name="Season 4">
              <a:extLst>
                <a:ext uri="{FF2B5EF4-FFF2-40B4-BE49-F238E27FC236}">
                  <a16:creationId xmlns:a16="http://schemas.microsoft.com/office/drawing/2014/main" id="{F794D90D-3A84-4E29-90C1-585FB7393DC7}"/>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mlns="">
        <xdr:sp macro="" textlink="">
          <xdr:nvSpPr>
            <xdr:cNvPr id="0" name=""/>
            <xdr:cNvSpPr>
              <a:spLocks noTextEdit="1"/>
            </xdr:cNvSpPr>
          </xdr:nvSpPr>
          <xdr:spPr>
            <a:xfrm>
              <a:off x="18299722" y="1326828"/>
              <a:ext cx="1318656" cy="1939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0.69333</cdr:x>
      <cdr:y>0.05972</cdr:y>
    </cdr:from>
    <cdr:to>
      <cdr:x>1</cdr:x>
      <cdr:y>0.22361</cdr:y>
    </cdr:to>
    <cdr:sp macro="" textlink="">
      <cdr:nvSpPr>
        <cdr:cNvPr id="2" name="TextBox 1">
          <a:extLst xmlns:a="http://schemas.openxmlformats.org/drawingml/2006/main">
            <a:ext uri="{FF2B5EF4-FFF2-40B4-BE49-F238E27FC236}">
              <a16:creationId xmlns:a16="http://schemas.microsoft.com/office/drawing/2014/main" id="{48872300-82FB-2ABE-9FA2-2AC15FE5B2BC}"/>
            </a:ext>
          </a:extLst>
        </cdr:cNvPr>
        <cdr:cNvSpPr txBox="1"/>
      </cdr:nvSpPr>
      <cdr:spPr>
        <a:xfrm xmlns:a="http://schemas.openxmlformats.org/drawingml/2006/main">
          <a:off x="3169920" y="163830"/>
          <a:ext cx="1402080" cy="4495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a:t>Rainfall vs Production Trend</a:t>
          </a:r>
          <a:endParaRPr lang="en-IN"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0.20189</cdr:x>
      <cdr:y>0.01315</cdr:y>
    </cdr:from>
    <cdr:to>
      <cdr:x>0.83173</cdr:x>
      <cdr:y>0.1197</cdr:y>
    </cdr:to>
    <cdr:sp macro="" textlink="">
      <cdr:nvSpPr>
        <cdr:cNvPr id="2" name="TextBox 1">
          <a:extLst xmlns:a="http://schemas.openxmlformats.org/drawingml/2006/main">
            <a:ext uri="{FF2B5EF4-FFF2-40B4-BE49-F238E27FC236}">
              <a16:creationId xmlns:a16="http://schemas.microsoft.com/office/drawing/2014/main" id="{32FEF4FD-26ED-2991-9D98-C808DAE053E9}"/>
            </a:ext>
          </a:extLst>
        </cdr:cNvPr>
        <cdr:cNvSpPr txBox="1"/>
      </cdr:nvSpPr>
      <cdr:spPr>
        <a:xfrm xmlns:a="http://schemas.openxmlformats.org/drawingml/2006/main">
          <a:off x="732761" y="28764"/>
          <a:ext cx="2286000" cy="2330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a:t>Average Yield by Weather Category</a:t>
          </a:r>
          <a:endParaRPr lang="en-IN" sz="1100" kern="12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193200</xdr:colOff>
      <xdr:row>43</xdr:row>
      <xdr:rowOff>70560</xdr:rowOff>
    </xdr:to>
    <xdr:sp macro="" textlink="">
      <xdr:nvSpPr>
        <xdr:cNvPr id="2" name="Rectangle 1">
          <a:extLst>
            <a:ext uri="{FF2B5EF4-FFF2-40B4-BE49-F238E27FC236}">
              <a16:creationId xmlns:a16="http://schemas.microsoft.com/office/drawing/2014/main" id="{8BF61E2A-616D-CBA2-F670-06DBD68B5E2C}"/>
            </a:ext>
          </a:extLst>
        </xdr:cNvPr>
        <xdr:cNvSpPr/>
      </xdr:nvSpPr>
      <xdr:spPr>
        <a:xfrm>
          <a:off x="0" y="0"/>
          <a:ext cx="19090800" cy="79344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375634</xdr:colOff>
      <xdr:row>0</xdr:row>
      <xdr:rowOff>71120</xdr:rowOff>
    </xdr:from>
    <xdr:to>
      <xdr:col>26</xdr:col>
      <xdr:colOff>518160</xdr:colOff>
      <xdr:row>4</xdr:row>
      <xdr:rowOff>44020</xdr:rowOff>
    </xdr:to>
    <xdr:sp macro="" textlink="">
      <xdr:nvSpPr>
        <xdr:cNvPr id="5" name="Rectangle: Rounded Corners 4">
          <a:extLst>
            <a:ext uri="{FF2B5EF4-FFF2-40B4-BE49-F238E27FC236}">
              <a16:creationId xmlns:a16="http://schemas.microsoft.com/office/drawing/2014/main" id="{DACB2E38-CAB3-409C-8ADA-D2495A173901}"/>
            </a:ext>
          </a:extLst>
        </xdr:cNvPr>
        <xdr:cNvSpPr/>
      </xdr:nvSpPr>
      <xdr:spPr>
        <a:xfrm>
          <a:off x="3434366" y="71120"/>
          <a:ext cx="12989202" cy="702703"/>
        </a:xfrm>
        <a:prstGeom prst="roundRect">
          <a:avLst>
            <a:gd name="adj" fmla="val 8802"/>
          </a:avLst>
        </a:prstGeom>
        <a:solidFill>
          <a:srgbClr val="1B43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568960</xdr:colOff>
      <xdr:row>0</xdr:row>
      <xdr:rowOff>71120</xdr:rowOff>
    </xdr:from>
    <xdr:to>
      <xdr:col>31</xdr:col>
      <xdr:colOff>135692</xdr:colOff>
      <xdr:row>42</xdr:row>
      <xdr:rowOff>172720</xdr:rowOff>
    </xdr:to>
    <xdr:sp macro="" textlink="">
      <xdr:nvSpPr>
        <xdr:cNvPr id="49" name="Rectangle: Rounded Corners 48">
          <a:extLst>
            <a:ext uri="{FF2B5EF4-FFF2-40B4-BE49-F238E27FC236}">
              <a16:creationId xmlns:a16="http://schemas.microsoft.com/office/drawing/2014/main" id="{FECE1725-3236-4CAF-9FBB-8154528691CD}"/>
            </a:ext>
          </a:extLst>
        </xdr:cNvPr>
        <xdr:cNvSpPr/>
      </xdr:nvSpPr>
      <xdr:spPr>
        <a:xfrm>
          <a:off x="16418560" y="71120"/>
          <a:ext cx="2614732" cy="7782560"/>
        </a:xfrm>
        <a:prstGeom prst="roundRect">
          <a:avLst>
            <a:gd name="adj" fmla="val 3913"/>
          </a:avLst>
        </a:prstGeom>
        <a:solidFill>
          <a:srgbClr val="2D6A4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335280</xdr:colOff>
      <xdr:row>5</xdr:row>
      <xdr:rowOff>20320</xdr:rowOff>
    </xdr:from>
    <xdr:to>
      <xdr:col>9</xdr:col>
      <xdr:colOff>153932</xdr:colOff>
      <xdr:row>9</xdr:row>
      <xdr:rowOff>91113</xdr:rowOff>
    </xdr:to>
    <xdr:sp macro="" textlink="">
      <xdr:nvSpPr>
        <xdr:cNvPr id="50" name="Rectangle: Rounded Corners 49">
          <a:extLst>
            <a:ext uri="{FF2B5EF4-FFF2-40B4-BE49-F238E27FC236}">
              <a16:creationId xmlns:a16="http://schemas.microsoft.com/office/drawing/2014/main" id="{F68273AE-78C2-4012-9B6D-ADE0EF5BB9BE}"/>
            </a:ext>
          </a:extLst>
        </xdr:cNvPr>
        <xdr:cNvSpPr/>
      </xdr:nvSpPr>
      <xdr:spPr>
        <a:xfrm>
          <a:off x="3383280" y="934720"/>
          <a:ext cx="2257052" cy="80231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177800</xdr:colOff>
      <xdr:row>5</xdr:row>
      <xdr:rowOff>20320</xdr:rowOff>
    </xdr:from>
    <xdr:to>
      <xdr:col>17</xdr:col>
      <xdr:colOff>606052</xdr:colOff>
      <xdr:row>9</xdr:row>
      <xdr:rowOff>91113</xdr:rowOff>
    </xdr:to>
    <xdr:sp macro="" textlink="">
      <xdr:nvSpPr>
        <xdr:cNvPr id="51" name="Rectangle: Rounded Corners 50">
          <a:extLst>
            <a:ext uri="{FF2B5EF4-FFF2-40B4-BE49-F238E27FC236}">
              <a16:creationId xmlns:a16="http://schemas.microsoft.com/office/drawing/2014/main" id="{3A24008B-77A9-4914-8C84-06DEE3B5A783}"/>
            </a:ext>
          </a:extLst>
        </xdr:cNvPr>
        <xdr:cNvSpPr/>
      </xdr:nvSpPr>
      <xdr:spPr>
        <a:xfrm>
          <a:off x="8712200" y="934720"/>
          <a:ext cx="2257052" cy="80231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403860</xdr:colOff>
      <xdr:row>5</xdr:row>
      <xdr:rowOff>20320</xdr:rowOff>
    </xdr:from>
    <xdr:to>
      <xdr:col>22</xdr:col>
      <xdr:colOff>222512</xdr:colOff>
      <xdr:row>9</xdr:row>
      <xdr:rowOff>91113</xdr:rowOff>
    </xdr:to>
    <xdr:sp macro="" textlink="">
      <xdr:nvSpPr>
        <xdr:cNvPr id="52" name="Rectangle: Rounded Corners 51">
          <a:extLst>
            <a:ext uri="{FF2B5EF4-FFF2-40B4-BE49-F238E27FC236}">
              <a16:creationId xmlns:a16="http://schemas.microsoft.com/office/drawing/2014/main" id="{0A2AB5B5-2305-46D3-8A45-169CC26B8C18}"/>
            </a:ext>
          </a:extLst>
        </xdr:cNvPr>
        <xdr:cNvSpPr/>
      </xdr:nvSpPr>
      <xdr:spPr>
        <a:xfrm>
          <a:off x="11376660" y="934720"/>
          <a:ext cx="2257052" cy="80231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20320</xdr:colOff>
      <xdr:row>5</xdr:row>
      <xdr:rowOff>20320</xdr:rowOff>
    </xdr:from>
    <xdr:to>
      <xdr:col>26</xdr:col>
      <xdr:colOff>448572</xdr:colOff>
      <xdr:row>9</xdr:row>
      <xdr:rowOff>91113</xdr:rowOff>
    </xdr:to>
    <xdr:sp macro="" textlink="">
      <xdr:nvSpPr>
        <xdr:cNvPr id="53" name="Rectangle: Rounded Corners 52">
          <a:extLst>
            <a:ext uri="{FF2B5EF4-FFF2-40B4-BE49-F238E27FC236}">
              <a16:creationId xmlns:a16="http://schemas.microsoft.com/office/drawing/2014/main" id="{5968E413-5117-4EF2-B611-B514386D8A0A}"/>
            </a:ext>
          </a:extLst>
        </xdr:cNvPr>
        <xdr:cNvSpPr/>
      </xdr:nvSpPr>
      <xdr:spPr>
        <a:xfrm>
          <a:off x="14041120" y="934720"/>
          <a:ext cx="2257052" cy="80231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561340</xdr:colOff>
      <xdr:row>5</xdr:row>
      <xdr:rowOff>20320</xdr:rowOff>
    </xdr:from>
    <xdr:to>
      <xdr:col>13</xdr:col>
      <xdr:colOff>379992</xdr:colOff>
      <xdr:row>9</xdr:row>
      <xdr:rowOff>91113</xdr:rowOff>
    </xdr:to>
    <xdr:sp macro="" textlink="">
      <xdr:nvSpPr>
        <xdr:cNvPr id="54" name="Rectangle: Rounded Corners 53">
          <a:extLst>
            <a:ext uri="{FF2B5EF4-FFF2-40B4-BE49-F238E27FC236}">
              <a16:creationId xmlns:a16="http://schemas.microsoft.com/office/drawing/2014/main" id="{44527A16-AE44-41DE-99DF-F3BE77E341F8}"/>
            </a:ext>
          </a:extLst>
        </xdr:cNvPr>
        <xdr:cNvSpPr/>
      </xdr:nvSpPr>
      <xdr:spPr>
        <a:xfrm>
          <a:off x="6047740" y="934720"/>
          <a:ext cx="2257052" cy="80231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91344</xdr:colOff>
      <xdr:row>20</xdr:row>
      <xdr:rowOff>85193</xdr:rowOff>
    </xdr:from>
    <xdr:to>
      <xdr:col>6</xdr:col>
      <xdr:colOff>531580</xdr:colOff>
      <xdr:row>22</xdr:row>
      <xdr:rowOff>132799</xdr:rowOff>
    </xdr:to>
    <xdr:pic>
      <xdr:nvPicPr>
        <xdr:cNvPr id="59" name="Picture 58">
          <a:extLst>
            <a:ext uri="{FF2B5EF4-FFF2-40B4-BE49-F238E27FC236}">
              <a16:creationId xmlns:a16="http://schemas.microsoft.com/office/drawing/2014/main" id="{B9177626-1250-40BF-B2B2-393FE4F24E87}"/>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3748944" y="3742793"/>
          <a:ext cx="440236" cy="413366"/>
        </a:xfrm>
        <a:prstGeom prst="rect">
          <a:avLst/>
        </a:prstGeom>
      </xdr:spPr>
    </xdr:pic>
    <xdr:clientData/>
  </xdr:twoCellAnchor>
  <xdr:twoCellAnchor>
    <xdr:from>
      <xdr:col>5</xdr:col>
      <xdr:colOff>386080</xdr:colOff>
      <xdr:row>0</xdr:row>
      <xdr:rowOff>121920</xdr:rowOff>
    </xdr:from>
    <xdr:to>
      <xdr:col>18</xdr:col>
      <xdr:colOff>0</xdr:colOff>
      <xdr:row>3</xdr:row>
      <xdr:rowOff>142240</xdr:rowOff>
    </xdr:to>
    <xdr:sp macro="" textlink="">
      <xdr:nvSpPr>
        <xdr:cNvPr id="79" name="TextBox 78">
          <a:extLst>
            <a:ext uri="{FF2B5EF4-FFF2-40B4-BE49-F238E27FC236}">
              <a16:creationId xmlns:a16="http://schemas.microsoft.com/office/drawing/2014/main" id="{9174CB3B-3B8E-5188-D45B-3B0A5840EA89}"/>
            </a:ext>
          </a:extLst>
        </xdr:cNvPr>
        <xdr:cNvSpPr txBox="1"/>
      </xdr:nvSpPr>
      <xdr:spPr>
        <a:xfrm>
          <a:off x="3434080" y="121920"/>
          <a:ext cx="7538720" cy="563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b="1">
              <a:solidFill>
                <a:srgbClr val="D4A72C"/>
              </a:solidFill>
            </a:rPr>
            <a:t>        AGRICULTURAL PERFORMANCE OVERVIEW</a:t>
          </a:r>
        </a:p>
      </xdr:txBody>
    </xdr:sp>
    <xdr:clientData/>
  </xdr:twoCellAnchor>
  <xdr:twoCellAnchor>
    <xdr:from>
      <xdr:col>6</xdr:col>
      <xdr:colOff>192944</xdr:colOff>
      <xdr:row>17</xdr:row>
      <xdr:rowOff>81784</xdr:rowOff>
    </xdr:from>
    <xdr:to>
      <xdr:col>7</xdr:col>
      <xdr:colOff>23580</xdr:colOff>
      <xdr:row>19</xdr:row>
      <xdr:rowOff>129390</xdr:rowOff>
    </xdr:to>
    <xdr:pic>
      <xdr:nvPicPr>
        <xdr:cNvPr id="81" name="Picture 80">
          <a:extLst>
            <a:ext uri="{FF2B5EF4-FFF2-40B4-BE49-F238E27FC236}">
              <a16:creationId xmlns:a16="http://schemas.microsoft.com/office/drawing/2014/main" id="{08B1AEE8-3133-4653-829E-092CF510922C}"/>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3850544" y="3190744"/>
          <a:ext cx="440236" cy="413366"/>
        </a:xfrm>
        <a:prstGeom prst="rect">
          <a:avLst/>
        </a:prstGeom>
      </xdr:spPr>
    </xdr:pic>
    <xdr:clientData/>
  </xdr:twoCellAnchor>
  <xdr:twoCellAnchor>
    <xdr:from>
      <xdr:col>24</xdr:col>
      <xdr:colOff>255717</xdr:colOff>
      <xdr:row>0</xdr:row>
      <xdr:rowOff>143420</xdr:rowOff>
    </xdr:from>
    <xdr:to>
      <xdr:col>26</xdr:col>
      <xdr:colOff>507391</xdr:colOff>
      <xdr:row>3</xdr:row>
      <xdr:rowOff>172732</xdr:rowOff>
    </xdr:to>
    <xdr:pic>
      <xdr:nvPicPr>
        <xdr:cNvPr id="84" name="Picture 83">
          <a:extLst>
            <a:ext uri="{FF2B5EF4-FFF2-40B4-BE49-F238E27FC236}">
              <a16:creationId xmlns:a16="http://schemas.microsoft.com/office/drawing/2014/main" id="{7D74C0C2-9EA7-43CD-A991-CA68213D60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86117" y="143420"/>
          <a:ext cx="1470874" cy="577952"/>
        </a:xfrm>
        <a:prstGeom prst="rect">
          <a:avLst/>
        </a:prstGeom>
      </xdr:spPr>
    </xdr:pic>
    <xdr:clientData/>
  </xdr:twoCellAnchor>
  <xdr:twoCellAnchor>
    <xdr:from>
      <xdr:col>23</xdr:col>
      <xdr:colOff>10057</xdr:colOff>
      <xdr:row>0</xdr:row>
      <xdr:rowOff>132080</xdr:rowOff>
    </xdr:from>
    <xdr:to>
      <xdr:col>24</xdr:col>
      <xdr:colOff>157883</xdr:colOff>
      <xdr:row>3</xdr:row>
      <xdr:rowOff>161393</xdr:rowOff>
    </xdr:to>
    <xdr:pic>
      <xdr:nvPicPr>
        <xdr:cNvPr id="85" name="Picture 84">
          <a:extLst>
            <a:ext uri="{FF2B5EF4-FFF2-40B4-BE49-F238E27FC236}">
              <a16:creationId xmlns:a16="http://schemas.microsoft.com/office/drawing/2014/main" id="{15843ECB-9EEB-4C6B-8CB1-572B611EA53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030857" y="132080"/>
          <a:ext cx="757426" cy="577953"/>
        </a:xfrm>
        <a:prstGeom prst="rect">
          <a:avLst/>
        </a:prstGeom>
      </xdr:spPr>
    </xdr:pic>
    <xdr:clientData/>
  </xdr:twoCellAnchor>
  <xdr:twoCellAnchor>
    <xdr:from>
      <xdr:col>5</xdr:col>
      <xdr:colOff>457200</xdr:colOff>
      <xdr:row>5</xdr:row>
      <xdr:rowOff>40640</xdr:rowOff>
    </xdr:from>
    <xdr:to>
      <xdr:col>9</xdr:col>
      <xdr:colOff>132029</xdr:colOff>
      <xdr:row>6</xdr:row>
      <xdr:rowOff>146445</xdr:rowOff>
    </xdr:to>
    <xdr:sp macro="" textlink="">
      <xdr:nvSpPr>
        <xdr:cNvPr id="86" name="TextBox 85">
          <a:extLst>
            <a:ext uri="{FF2B5EF4-FFF2-40B4-BE49-F238E27FC236}">
              <a16:creationId xmlns:a16="http://schemas.microsoft.com/office/drawing/2014/main" id="{4774222F-0298-424C-941A-AE9D58E88A84}"/>
            </a:ext>
          </a:extLst>
        </xdr:cNvPr>
        <xdr:cNvSpPr txBox="1"/>
      </xdr:nvSpPr>
      <xdr:spPr>
        <a:xfrm>
          <a:off x="3505200" y="955040"/>
          <a:ext cx="2113229" cy="288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Total Production</a:t>
          </a:r>
        </a:p>
      </xdr:txBody>
    </xdr:sp>
    <xdr:clientData/>
  </xdr:twoCellAnchor>
  <xdr:twoCellAnchor>
    <xdr:from>
      <xdr:col>10</xdr:col>
      <xdr:colOff>93980</xdr:colOff>
      <xdr:row>5</xdr:row>
      <xdr:rowOff>30480</xdr:rowOff>
    </xdr:from>
    <xdr:to>
      <xdr:col>13</xdr:col>
      <xdr:colOff>378409</xdr:colOff>
      <xdr:row>6</xdr:row>
      <xdr:rowOff>136285</xdr:rowOff>
    </xdr:to>
    <xdr:sp macro="" textlink="">
      <xdr:nvSpPr>
        <xdr:cNvPr id="87" name="TextBox 86">
          <a:extLst>
            <a:ext uri="{FF2B5EF4-FFF2-40B4-BE49-F238E27FC236}">
              <a16:creationId xmlns:a16="http://schemas.microsoft.com/office/drawing/2014/main" id="{7A521BCD-0D51-41AE-B1B6-324D253ACB95}"/>
            </a:ext>
          </a:extLst>
        </xdr:cNvPr>
        <xdr:cNvSpPr txBox="1"/>
      </xdr:nvSpPr>
      <xdr:spPr>
        <a:xfrm>
          <a:off x="6189980" y="944880"/>
          <a:ext cx="2113229" cy="288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Total Cultivated Area</a:t>
          </a:r>
        </a:p>
      </xdr:txBody>
    </xdr:sp>
    <xdr:clientData/>
  </xdr:twoCellAnchor>
  <xdr:twoCellAnchor>
    <xdr:from>
      <xdr:col>14</xdr:col>
      <xdr:colOff>350520</xdr:colOff>
      <xdr:row>5</xdr:row>
      <xdr:rowOff>40640</xdr:rowOff>
    </xdr:from>
    <xdr:to>
      <xdr:col>18</xdr:col>
      <xdr:colOff>25349</xdr:colOff>
      <xdr:row>6</xdr:row>
      <xdr:rowOff>146445</xdr:rowOff>
    </xdr:to>
    <xdr:sp macro="" textlink="">
      <xdr:nvSpPr>
        <xdr:cNvPr id="88" name="TextBox 87">
          <a:extLst>
            <a:ext uri="{FF2B5EF4-FFF2-40B4-BE49-F238E27FC236}">
              <a16:creationId xmlns:a16="http://schemas.microsoft.com/office/drawing/2014/main" id="{7B19DBEB-1608-4614-975D-399EA863803F}"/>
            </a:ext>
          </a:extLst>
        </xdr:cNvPr>
        <xdr:cNvSpPr txBox="1"/>
      </xdr:nvSpPr>
      <xdr:spPr>
        <a:xfrm>
          <a:off x="8884920" y="955040"/>
          <a:ext cx="2113229" cy="288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Weighted Yield</a:t>
          </a:r>
        </a:p>
      </xdr:txBody>
    </xdr:sp>
    <xdr:clientData/>
  </xdr:twoCellAnchor>
  <xdr:twoCellAnchor>
    <xdr:from>
      <xdr:col>18</xdr:col>
      <xdr:colOff>535940</xdr:colOff>
      <xdr:row>5</xdr:row>
      <xdr:rowOff>30480</xdr:rowOff>
    </xdr:from>
    <xdr:to>
      <xdr:col>22</xdr:col>
      <xdr:colOff>210769</xdr:colOff>
      <xdr:row>6</xdr:row>
      <xdr:rowOff>136285</xdr:rowOff>
    </xdr:to>
    <xdr:sp macro="" textlink="">
      <xdr:nvSpPr>
        <xdr:cNvPr id="89" name="TextBox 88">
          <a:extLst>
            <a:ext uri="{FF2B5EF4-FFF2-40B4-BE49-F238E27FC236}">
              <a16:creationId xmlns:a16="http://schemas.microsoft.com/office/drawing/2014/main" id="{5D5DD10E-B9A9-4AE4-BE8F-31CB6ED6F197}"/>
            </a:ext>
          </a:extLst>
        </xdr:cNvPr>
        <xdr:cNvSpPr txBox="1"/>
      </xdr:nvSpPr>
      <xdr:spPr>
        <a:xfrm>
          <a:off x="11508740" y="944880"/>
          <a:ext cx="2113229" cy="288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Number of Crops</a:t>
          </a:r>
        </a:p>
      </xdr:txBody>
    </xdr:sp>
    <xdr:clientData/>
  </xdr:twoCellAnchor>
  <xdr:twoCellAnchor>
    <xdr:from>
      <xdr:col>23</xdr:col>
      <xdr:colOff>172720</xdr:colOff>
      <xdr:row>5</xdr:row>
      <xdr:rowOff>20320</xdr:rowOff>
    </xdr:from>
    <xdr:to>
      <xdr:col>26</xdr:col>
      <xdr:colOff>457149</xdr:colOff>
      <xdr:row>6</xdr:row>
      <xdr:rowOff>126125</xdr:rowOff>
    </xdr:to>
    <xdr:sp macro="" textlink="">
      <xdr:nvSpPr>
        <xdr:cNvPr id="90" name="TextBox 89">
          <a:extLst>
            <a:ext uri="{FF2B5EF4-FFF2-40B4-BE49-F238E27FC236}">
              <a16:creationId xmlns:a16="http://schemas.microsoft.com/office/drawing/2014/main" id="{D1FF5AF0-5BA3-4667-89F3-892132FB04D8}"/>
            </a:ext>
          </a:extLst>
        </xdr:cNvPr>
        <xdr:cNvSpPr txBox="1"/>
      </xdr:nvSpPr>
      <xdr:spPr>
        <a:xfrm>
          <a:off x="14193520" y="934720"/>
          <a:ext cx="2113229" cy="288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Number of States</a:t>
          </a:r>
        </a:p>
      </xdr:txBody>
    </xdr:sp>
    <xdr:clientData/>
  </xdr:twoCellAnchor>
  <xdr:twoCellAnchor>
    <xdr:from>
      <xdr:col>7</xdr:col>
      <xdr:colOff>558800</xdr:colOff>
      <xdr:row>6</xdr:row>
      <xdr:rowOff>60960</xdr:rowOff>
    </xdr:from>
    <xdr:to>
      <xdr:col>9</xdr:col>
      <xdr:colOff>121920</xdr:colOff>
      <xdr:row>8</xdr:row>
      <xdr:rowOff>60960</xdr:rowOff>
    </xdr:to>
    <xdr:sp macro="" textlink="D1_KPI!B13">
      <xdr:nvSpPr>
        <xdr:cNvPr id="92" name="TextBox 91">
          <a:extLst>
            <a:ext uri="{FF2B5EF4-FFF2-40B4-BE49-F238E27FC236}">
              <a16:creationId xmlns:a16="http://schemas.microsoft.com/office/drawing/2014/main" id="{981F54C9-DC27-A867-04EE-A1D857B74705}"/>
            </a:ext>
          </a:extLst>
        </xdr:cNvPr>
        <xdr:cNvSpPr txBox="1"/>
      </xdr:nvSpPr>
      <xdr:spPr>
        <a:xfrm>
          <a:off x="4826000" y="1158240"/>
          <a:ext cx="7823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14F1CF-CDB0-4954-989E-8A4EE16EBDC1}" type="TxLink">
            <a:rPr lang="en-US" sz="2000" b="1" i="0" u="none" strike="noStrike">
              <a:solidFill>
                <a:srgbClr val="000000"/>
              </a:solidFill>
              <a:latin typeface="Calibri"/>
              <a:ea typeface="Calibri"/>
              <a:cs typeface="Calibri"/>
            </a:rPr>
            <a:pPr/>
            <a:t>8.91B</a:t>
          </a:fld>
          <a:endParaRPr lang="en-IN" sz="2000" b="1"/>
        </a:p>
      </xdr:txBody>
    </xdr:sp>
    <xdr:clientData/>
  </xdr:twoCellAnchor>
  <xdr:twoCellAnchor>
    <xdr:from>
      <xdr:col>12</xdr:col>
      <xdr:colOff>203200</xdr:colOff>
      <xdr:row>6</xdr:row>
      <xdr:rowOff>40640</xdr:rowOff>
    </xdr:from>
    <xdr:to>
      <xdr:col>13</xdr:col>
      <xdr:colOff>406400</xdr:colOff>
      <xdr:row>8</xdr:row>
      <xdr:rowOff>10160</xdr:rowOff>
    </xdr:to>
    <xdr:sp macro="" textlink="D1_KPI!B3">
      <xdr:nvSpPr>
        <xdr:cNvPr id="93" name="TextBox 92">
          <a:extLst>
            <a:ext uri="{FF2B5EF4-FFF2-40B4-BE49-F238E27FC236}">
              <a16:creationId xmlns:a16="http://schemas.microsoft.com/office/drawing/2014/main" id="{D1F0DBF5-A833-4707-AC70-F84AA742D530}"/>
            </a:ext>
          </a:extLst>
        </xdr:cNvPr>
        <xdr:cNvSpPr txBox="1"/>
      </xdr:nvSpPr>
      <xdr:spPr>
        <a:xfrm>
          <a:off x="7518400" y="1137920"/>
          <a:ext cx="8128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CF11DD-FB51-46D0-A099-C2BC327057C3}" type="TxLink">
            <a:rPr lang="en-US" sz="2000" b="1" i="0" u="none" strike="noStrike">
              <a:solidFill>
                <a:srgbClr val="000000"/>
              </a:solidFill>
              <a:latin typeface="Calibri"/>
              <a:ea typeface="Calibri"/>
              <a:cs typeface="Calibri"/>
            </a:rPr>
            <a:pPr/>
            <a:t>1.65B</a:t>
          </a:fld>
          <a:endParaRPr lang="en-IN" sz="2000" b="1"/>
        </a:p>
      </xdr:txBody>
    </xdr:sp>
    <xdr:clientData/>
  </xdr:twoCellAnchor>
  <xdr:twoCellAnchor>
    <xdr:from>
      <xdr:col>16</xdr:col>
      <xdr:colOff>345440</xdr:colOff>
      <xdr:row>6</xdr:row>
      <xdr:rowOff>91440</xdr:rowOff>
    </xdr:from>
    <xdr:to>
      <xdr:col>18</xdr:col>
      <xdr:colOff>213360</xdr:colOff>
      <xdr:row>8</xdr:row>
      <xdr:rowOff>50800</xdr:rowOff>
    </xdr:to>
    <xdr:sp macro="" textlink="D1_KPI!B7">
      <xdr:nvSpPr>
        <xdr:cNvPr id="94" name="TextBox 93">
          <a:extLst>
            <a:ext uri="{FF2B5EF4-FFF2-40B4-BE49-F238E27FC236}">
              <a16:creationId xmlns:a16="http://schemas.microsoft.com/office/drawing/2014/main" id="{84B31633-3AA6-854A-6B06-2325D3483EC6}"/>
            </a:ext>
          </a:extLst>
        </xdr:cNvPr>
        <xdr:cNvSpPr txBox="1"/>
      </xdr:nvSpPr>
      <xdr:spPr>
        <a:xfrm>
          <a:off x="10099040" y="1188720"/>
          <a:ext cx="1087120" cy="32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42B3E9-98CD-4C90-97F3-3AB7AC65EBD1}" type="TxLink">
            <a:rPr lang="en-US" sz="2000" b="1" i="0" u="none" strike="noStrike">
              <a:solidFill>
                <a:srgbClr val="000000"/>
              </a:solidFill>
              <a:latin typeface="Calibri"/>
              <a:ea typeface="Calibri"/>
              <a:cs typeface="Calibri"/>
            </a:rPr>
            <a:pPr/>
            <a:t>0.32M</a:t>
          </a:fld>
          <a:endParaRPr lang="en-IN" sz="2000" b="1"/>
        </a:p>
      </xdr:txBody>
    </xdr:sp>
    <xdr:clientData/>
  </xdr:twoCellAnchor>
  <xdr:twoCellAnchor>
    <xdr:from>
      <xdr:col>21</xdr:col>
      <xdr:colOff>284480</xdr:colOff>
      <xdr:row>6</xdr:row>
      <xdr:rowOff>91440</xdr:rowOff>
    </xdr:from>
    <xdr:to>
      <xdr:col>22</xdr:col>
      <xdr:colOff>314960</xdr:colOff>
      <xdr:row>8</xdr:row>
      <xdr:rowOff>81280</xdr:rowOff>
    </xdr:to>
    <xdr:sp macro="" textlink="D1_KPI!B10">
      <xdr:nvSpPr>
        <xdr:cNvPr id="95" name="TextBox 94">
          <a:extLst>
            <a:ext uri="{FF2B5EF4-FFF2-40B4-BE49-F238E27FC236}">
              <a16:creationId xmlns:a16="http://schemas.microsoft.com/office/drawing/2014/main" id="{F763EE42-160D-4B21-53B4-9EC393C6C705}"/>
            </a:ext>
          </a:extLst>
        </xdr:cNvPr>
        <xdr:cNvSpPr txBox="1"/>
      </xdr:nvSpPr>
      <xdr:spPr>
        <a:xfrm>
          <a:off x="13086080" y="1188720"/>
          <a:ext cx="64008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55C9CC-BD21-4E13-9CC1-00D161EA1299}" type="TxLink">
            <a:rPr lang="en-US" sz="2400" b="1" i="0" u="none" strike="noStrike">
              <a:solidFill>
                <a:srgbClr val="000000"/>
              </a:solidFill>
              <a:latin typeface="Calibri"/>
              <a:ea typeface="Calibri"/>
              <a:cs typeface="Calibri"/>
            </a:rPr>
            <a:pPr/>
            <a:t>10</a:t>
          </a:fld>
          <a:endParaRPr lang="en-IN" sz="2400" b="1"/>
        </a:p>
      </xdr:txBody>
    </xdr:sp>
    <xdr:clientData/>
  </xdr:twoCellAnchor>
  <xdr:twoCellAnchor>
    <xdr:from>
      <xdr:col>25</xdr:col>
      <xdr:colOff>518160</xdr:colOff>
      <xdr:row>6</xdr:row>
      <xdr:rowOff>101600</xdr:rowOff>
    </xdr:from>
    <xdr:to>
      <xdr:col>26</xdr:col>
      <xdr:colOff>416560</xdr:colOff>
      <xdr:row>8</xdr:row>
      <xdr:rowOff>162560</xdr:rowOff>
    </xdr:to>
    <xdr:sp macro="" textlink="D1_KPI!B17">
      <xdr:nvSpPr>
        <xdr:cNvPr id="96" name="TextBox 95">
          <a:extLst>
            <a:ext uri="{FF2B5EF4-FFF2-40B4-BE49-F238E27FC236}">
              <a16:creationId xmlns:a16="http://schemas.microsoft.com/office/drawing/2014/main" id="{917B8941-F8DF-E552-F885-44D5D5BBB56D}"/>
            </a:ext>
          </a:extLst>
        </xdr:cNvPr>
        <xdr:cNvSpPr txBox="1"/>
      </xdr:nvSpPr>
      <xdr:spPr>
        <a:xfrm>
          <a:off x="15758160" y="1198880"/>
          <a:ext cx="5080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536A36-12FF-4213-A226-1C1A32E8C5BF}" type="TxLink">
            <a:rPr lang="en-US" sz="2400" b="1" i="0" u="none" strike="noStrike">
              <a:solidFill>
                <a:srgbClr val="000000"/>
              </a:solidFill>
              <a:latin typeface="Calibri"/>
              <a:ea typeface="Calibri"/>
              <a:cs typeface="Calibri"/>
            </a:rPr>
            <a:pPr/>
            <a:t>13</a:t>
          </a:fld>
          <a:endParaRPr lang="en-IN" sz="2400" b="1"/>
        </a:p>
      </xdr:txBody>
    </xdr:sp>
    <xdr:clientData/>
  </xdr:twoCellAnchor>
  <xdr:twoCellAnchor>
    <xdr:from>
      <xdr:col>7</xdr:col>
      <xdr:colOff>589280</xdr:colOff>
      <xdr:row>8</xdr:row>
      <xdr:rowOff>0</xdr:rowOff>
    </xdr:from>
    <xdr:to>
      <xdr:col>9</xdr:col>
      <xdr:colOff>187106</xdr:colOff>
      <xdr:row>9</xdr:row>
      <xdr:rowOff>81372</xdr:rowOff>
    </xdr:to>
    <xdr:sp macro="" textlink="">
      <xdr:nvSpPr>
        <xdr:cNvPr id="97" name="TextBox 96">
          <a:extLst>
            <a:ext uri="{FF2B5EF4-FFF2-40B4-BE49-F238E27FC236}">
              <a16:creationId xmlns:a16="http://schemas.microsoft.com/office/drawing/2014/main" id="{A625593D-097F-4DDB-BE41-093183D438ED}"/>
            </a:ext>
          </a:extLst>
        </xdr:cNvPr>
        <xdr:cNvSpPr txBox="1"/>
      </xdr:nvSpPr>
      <xdr:spPr>
        <a:xfrm>
          <a:off x="4856480" y="1463040"/>
          <a:ext cx="817026" cy="264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lumMod val="65000"/>
                </a:schemeClr>
              </a:solidFill>
            </a:rPr>
            <a:t>Tonnes</a:t>
          </a:r>
        </a:p>
      </xdr:txBody>
    </xdr:sp>
    <xdr:clientData/>
  </xdr:twoCellAnchor>
  <xdr:twoCellAnchor>
    <xdr:from>
      <xdr:col>12</xdr:col>
      <xdr:colOff>185420</xdr:colOff>
      <xdr:row>7</xdr:row>
      <xdr:rowOff>132080</xdr:rowOff>
    </xdr:from>
    <xdr:to>
      <xdr:col>13</xdr:col>
      <xdr:colOff>392845</xdr:colOff>
      <xdr:row>9</xdr:row>
      <xdr:rowOff>30572</xdr:rowOff>
    </xdr:to>
    <xdr:sp macro="" textlink="">
      <xdr:nvSpPr>
        <xdr:cNvPr id="98" name="TextBox 97">
          <a:extLst>
            <a:ext uri="{FF2B5EF4-FFF2-40B4-BE49-F238E27FC236}">
              <a16:creationId xmlns:a16="http://schemas.microsoft.com/office/drawing/2014/main" id="{3A9B2651-58CB-43FB-9D98-B05EEB124805}"/>
            </a:ext>
          </a:extLst>
        </xdr:cNvPr>
        <xdr:cNvSpPr txBox="1"/>
      </xdr:nvSpPr>
      <xdr:spPr>
        <a:xfrm>
          <a:off x="7500620" y="1412240"/>
          <a:ext cx="817025" cy="264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lumMod val="65000"/>
                </a:schemeClr>
              </a:solidFill>
            </a:rPr>
            <a:t>        </a:t>
          </a:r>
          <a:r>
            <a:rPr lang="en-IN" sz="1400" b="1" baseline="0">
              <a:solidFill>
                <a:schemeClr val="bg1">
                  <a:lumMod val="65000"/>
                </a:schemeClr>
              </a:solidFill>
            </a:rPr>
            <a:t> </a:t>
          </a:r>
          <a:r>
            <a:rPr lang="en-IN" sz="1400" b="1">
              <a:solidFill>
                <a:schemeClr val="bg1">
                  <a:lumMod val="65000"/>
                </a:schemeClr>
              </a:solidFill>
            </a:rPr>
            <a:t>Ha</a:t>
          </a:r>
        </a:p>
      </xdr:txBody>
    </xdr:sp>
    <xdr:clientData/>
  </xdr:twoCellAnchor>
  <xdr:twoCellAnchor>
    <xdr:from>
      <xdr:col>16</xdr:col>
      <xdr:colOff>198120</xdr:colOff>
      <xdr:row>7</xdr:row>
      <xdr:rowOff>162560</xdr:rowOff>
    </xdr:from>
    <xdr:to>
      <xdr:col>18</xdr:col>
      <xdr:colOff>65295</xdr:colOff>
      <xdr:row>9</xdr:row>
      <xdr:rowOff>50500</xdr:rowOff>
    </xdr:to>
    <xdr:sp macro="" textlink="">
      <xdr:nvSpPr>
        <xdr:cNvPr id="99" name="TextBox 98">
          <a:extLst>
            <a:ext uri="{FF2B5EF4-FFF2-40B4-BE49-F238E27FC236}">
              <a16:creationId xmlns:a16="http://schemas.microsoft.com/office/drawing/2014/main" id="{B3054642-4EA1-4F0C-AD1B-B30E83302945}"/>
            </a:ext>
          </a:extLst>
        </xdr:cNvPr>
        <xdr:cNvSpPr txBox="1"/>
      </xdr:nvSpPr>
      <xdr:spPr>
        <a:xfrm>
          <a:off x="9951720" y="1442720"/>
          <a:ext cx="1086375" cy="25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lumMod val="50000"/>
                </a:schemeClr>
              </a:solidFill>
            </a:rPr>
            <a:t>Tonnes/Ha</a:t>
          </a:r>
        </a:p>
      </xdr:txBody>
    </xdr:sp>
    <xdr:clientData/>
  </xdr:twoCellAnchor>
  <xdr:twoCellAnchor>
    <xdr:from>
      <xdr:col>10</xdr:col>
      <xdr:colOff>20405</xdr:colOff>
      <xdr:row>6</xdr:row>
      <xdr:rowOff>176533</xdr:rowOff>
    </xdr:from>
    <xdr:to>
      <xdr:col>10</xdr:col>
      <xdr:colOff>486879</xdr:colOff>
      <xdr:row>9</xdr:row>
      <xdr:rowOff>43847</xdr:rowOff>
    </xdr:to>
    <xdr:pic>
      <xdr:nvPicPr>
        <xdr:cNvPr id="100" name="Picture 99">
          <a:extLst>
            <a:ext uri="{FF2B5EF4-FFF2-40B4-BE49-F238E27FC236}">
              <a16:creationId xmlns:a16="http://schemas.microsoft.com/office/drawing/2014/main" id="{96F0695A-E43C-4689-828D-C0FF22CF5A9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16405" y="1273813"/>
          <a:ext cx="466474" cy="415954"/>
        </a:xfrm>
        <a:prstGeom prst="rect">
          <a:avLst/>
        </a:prstGeom>
      </xdr:spPr>
    </xdr:pic>
    <xdr:clientData/>
  </xdr:twoCellAnchor>
  <xdr:twoCellAnchor>
    <xdr:from>
      <xdr:col>5</xdr:col>
      <xdr:colOff>447040</xdr:colOff>
      <xdr:row>6</xdr:row>
      <xdr:rowOff>153188</xdr:rowOff>
    </xdr:from>
    <xdr:to>
      <xdr:col>6</xdr:col>
      <xdr:colOff>302526</xdr:colOff>
      <xdr:row>9</xdr:row>
      <xdr:rowOff>29749</xdr:rowOff>
    </xdr:to>
    <xdr:pic>
      <xdr:nvPicPr>
        <xdr:cNvPr id="101" name="Picture 100">
          <a:extLst>
            <a:ext uri="{FF2B5EF4-FFF2-40B4-BE49-F238E27FC236}">
              <a16:creationId xmlns:a16="http://schemas.microsoft.com/office/drawing/2014/main" id="{25764F35-96CD-41EC-B672-4031C5CECFA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495040" y="1250468"/>
          <a:ext cx="465086" cy="425201"/>
        </a:xfrm>
        <a:prstGeom prst="rect">
          <a:avLst/>
        </a:prstGeom>
      </xdr:spPr>
    </xdr:pic>
    <xdr:clientData/>
  </xdr:twoCellAnchor>
  <xdr:twoCellAnchor>
    <xdr:from>
      <xdr:col>14</xdr:col>
      <xdr:colOff>278945</xdr:colOff>
      <xdr:row>7</xdr:row>
      <xdr:rowOff>4640</xdr:rowOff>
    </xdr:from>
    <xdr:to>
      <xdr:col>15</xdr:col>
      <xdr:colOff>143122</xdr:colOff>
      <xdr:row>9</xdr:row>
      <xdr:rowOff>62435</xdr:rowOff>
    </xdr:to>
    <xdr:pic>
      <xdr:nvPicPr>
        <xdr:cNvPr id="102" name="Picture 101">
          <a:extLst>
            <a:ext uri="{FF2B5EF4-FFF2-40B4-BE49-F238E27FC236}">
              <a16:creationId xmlns:a16="http://schemas.microsoft.com/office/drawing/2014/main" id="{05CBDB20-56DB-4CE0-990E-A2B7BEA2209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813345" y="1284800"/>
          <a:ext cx="473777" cy="423555"/>
        </a:xfrm>
        <a:prstGeom prst="rect">
          <a:avLst/>
        </a:prstGeom>
      </xdr:spPr>
    </xdr:pic>
    <xdr:clientData/>
  </xdr:twoCellAnchor>
  <xdr:twoCellAnchor>
    <xdr:from>
      <xdr:col>23</xdr:col>
      <xdr:colOff>136692</xdr:colOff>
      <xdr:row>6</xdr:row>
      <xdr:rowOff>101600</xdr:rowOff>
    </xdr:from>
    <xdr:to>
      <xdr:col>23</xdr:col>
      <xdr:colOff>582993</xdr:colOff>
      <xdr:row>8</xdr:row>
      <xdr:rowOff>156428</xdr:rowOff>
    </xdr:to>
    <xdr:pic>
      <xdr:nvPicPr>
        <xdr:cNvPr id="103" name="Picture 102">
          <a:extLst>
            <a:ext uri="{FF2B5EF4-FFF2-40B4-BE49-F238E27FC236}">
              <a16:creationId xmlns:a16="http://schemas.microsoft.com/office/drawing/2014/main" id="{BBF012C7-4245-48EC-A527-51C674D45BC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157492" y="1198880"/>
          <a:ext cx="446301" cy="420588"/>
        </a:xfrm>
        <a:prstGeom prst="rect">
          <a:avLst/>
        </a:prstGeom>
      </xdr:spPr>
    </xdr:pic>
    <xdr:clientData/>
  </xdr:twoCellAnchor>
  <xdr:twoCellAnchor>
    <xdr:from>
      <xdr:col>18</xdr:col>
      <xdr:colOff>552926</xdr:colOff>
      <xdr:row>6</xdr:row>
      <xdr:rowOff>150099</xdr:rowOff>
    </xdr:from>
    <xdr:to>
      <xdr:col>19</xdr:col>
      <xdr:colOff>412613</xdr:colOff>
      <xdr:row>9</xdr:row>
      <xdr:rowOff>27972</xdr:rowOff>
    </xdr:to>
    <xdr:pic>
      <xdr:nvPicPr>
        <xdr:cNvPr id="104" name="Picture 103">
          <a:extLst>
            <a:ext uri="{FF2B5EF4-FFF2-40B4-BE49-F238E27FC236}">
              <a16:creationId xmlns:a16="http://schemas.microsoft.com/office/drawing/2014/main" id="{4A9B779E-1056-4BFE-86CE-61DD479950B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525726" y="1247379"/>
          <a:ext cx="469287" cy="426513"/>
        </a:xfrm>
        <a:prstGeom prst="rect">
          <a:avLst/>
        </a:prstGeom>
      </xdr:spPr>
    </xdr:pic>
    <xdr:clientData/>
  </xdr:twoCellAnchor>
  <xdr:twoCellAnchor>
    <xdr:from>
      <xdr:col>5</xdr:col>
      <xdr:colOff>447041</xdr:colOff>
      <xdr:row>10</xdr:row>
      <xdr:rowOff>50800</xdr:rowOff>
    </xdr:from>
    <xdr:to>
      <xdr:col>18</xdr:col>
      <xdr:colOff>182881</xdr:colOff>
      <xdr:row>26</xdr:row>
      <xdr:rowOff>81280</xdr:rowOff>
    </xdr:to>
    <xdr:graphicFrame macro="">
      <xdr:nvGraphicFramePr>
        <xdr:cNvPr id="105" name="Chart 104">
          <a:extLst>
            <a:ext uri="{FF2B5EF4-FFF2-40B4-BE49-F238E27FC236}">
              <a16:creationId xmlns:a16="http://schemas.microsoft.com/office/drawing/2014/main" id="{E4FF5593-DAC0-40E4-8D9D-1A6B07080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284480</xdr:colOff>
      <xdr:row>10</xdr:row>
      <xdr:rowOff>50800</xdr:rowOff>
    </xdr:from>
    <xdr:to>
      <xdr:col>26</xdr:col>
      <xdr:colOff>375921</xdr:colOff>
      <xdr:row>26</xdr:row>
      <xdr:rowOff>101600</xdr:rowOff>
    </xdr:to>
    <xdr:graphicFrame macro="">
      <xdr:nvGraphicFramePr>
        <xdr:cNvPr id="106" name="Chart 105">
          <a:extLst>
            <a:ext uri="{FF2B5EF4-FFF2-40B4-BE49-F238E27FC236}">
              <a16:creationId xmlns:a16="http://schemas.microsoft.com/office/drawing/2014/main" id="{4C837976-0673-4DEF-9679-DF3E2CE6E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447040</xdr:colOff>
      <xdr:row>26</xdr:row>
      <xdr:rowOff>162560</xdr:rowOff>
    </xdr:from>
    <xdr:to>
      <xdr:col>13</xdr:col>
      <xdr:colOff>0</xdr:colOff>
      <xdr:row>42</xdr:row>
      <xdr:rowOff>152400</xdr:rowOff>
    </xdr:to>
    <xdr:graphicFrame macro="">
      <xdr:nvGraphicFramePr>
        <xdr:cNvPr id="107" name="Chart 106">
          <a:extLst>
            <a:ext uri="{FF2B5EF4-FFF2-40B4-BE49-F238E27FC236}">
              <a16:creationId xmlns:a16="http://schemas.microsoft.com/office/drawing/2014/main" id="{4ADF592F-05B4-4A8C-AE9C-C64D914BC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568960</xdr:colOff>
      <xdr:row>26</xdr:row>
      <xdr:rowOff>172720</xdr:rowOff>
    </xdr:from>
    <xdr:to>
      <xdr:col>26</xdr:col>
      <xdr:colOff>365760</xdr:colOff>
      <xdr:row>42</xdr:row>
      <xdr:rowOff>135890</xdr:rowOff>
    </xdr:to>
    <xdr:graphicFrame macro="">
      <xdr:nvGraphicFramePr>
        <xdr:cNvPr id="108" name="Chart 107">
          <a:extLst>
            <a:ext uri="{FF2B5EF4-FFF2-40B4-BE49-F238E27FC236}">
              <a16:creationId xmlns:a16="http://schemas.microsoft.com/office/drawing/2014/main" id="{301DFBD8-0E34-449A-99AD-7C20F85B1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60960</xdr:colOff>
      <xdr:row>26</xdr:row>
      <xdr:rowOff>162560</xdr:rowOff>
    </xdr:from>
    <xdr:to>
      <xdr:col>19</xdr:col>
      <xdr:colOff>497840</xdr:colOff>
      <xdr:row>42</xdr:row>
      <xdr:rowOff>152400</xdr:rowOff>
    </xdr:to>
    <xdr:graphicFrame macro="">
      <xdr:nvGraphicFramePr>
        <xdr:cNvPr id="109" name="Chart 108">
          <a:extLst>
            <a:ext uri="{FF2B5EF4-FFF2-40B4-BE49-F238E27FC236}">
              <a16:creationId xmlns:a16="http://schemas.microsoft.com/office/drawing/2014/main" id="{3D942CD5-EF3E-49EE-A8A7-BCBB7F546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47467</xdr:colOff>
      <xdr:row>0</xdr:row>
      <xdr:rowOff>118747</xdr:rowOff>
    </xdr:from>
    <xdr:to>
      <xdr:col>31</xdr:col>
      <xdr:colOff>59532</xdr:colOff>
      <xdr:row>13</xdr:row>
      <xdr:rowOff>0</xdr:rowOff>
    </xdr:to>
    <mc:AlternateContent xmlns:mc="http://schemas.openxmlformats.org/markup-compatibility/2006" xmlns:a14="http://schemas.microsoft.com/office/drawing/2010/main">
      <mc:Choice Requires="a14">
        <xdr:graphicFrame macro="">
          <xdr:nvGraphicFramePr>
            <xdr:cNvPr id="110" name="Year 1">
              <a:extLst>
                <a:ext uri="{FF2B5EF4-FFF2-40B4-BE49-F238E27FC236}">
                  <a16:creationId xmlns:a16="http://schemas.microsoft.com/office/drawing/2014/main" id="{6FD56242-4817-400C-86B3-597BE028732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506667" y="118747"/>
              <a:ext cx="2450465" cy="2233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47466</xdr:colOff>
      <xdr:row>13</xdr:row>
      <xdr:rowOff>47306</xdr:rowOff>
    </xdr:from>
    <xdr:to>
      <xdr:col>31</xdr:col>
      <xdr:colOff>35719</xdr:colOff>
      <xdr:row>25</xdr:row>
      <xdr:rowOff>130968</xdr:rowOff>
    </xdr:to>
    <mc:AlternateContent xmlns:mc="http://schemas.openxmlformats.org/markup-compatibility/2006" xmlns:a14="http://schemas.microsoft.com/office/drawing/2010/main">
      <mc:Choice Requires="a14">
        <xdr:graphicFrame macro="">
          <xdr:nvGraphicFramePr>
            <xdr:cNvPr id="111" name="State 1">
              <a:extLst>
                <a:ext uri="{FF2B5EF4-FFF2-40B4-BE49-F238E27FC236}">
                  <a16:creationId xmlns:a16="http://schemas.microsoft.com/office/drawing/2014/main" id="{972A9FB4-AD4A-4B4A-B754-ADC4CC31504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6506666" y="2399981"/>
              <a:ext cx="2426653" cy="2255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35559</xdr:colOff>
      <xdr:row>26</xdr:row>
      <xdr:rowOff>35401</xdr:rowOff>
    </xdr:from>
    <xdr:to>
      <xdr:col>31</xdr:col>
      <xdr:colOff>83343</xdr:colOff>
      <xdr:row>35</xdr:row>
      <xdr:rowOff>119063</xdr:rowOff>
    </xdr:to>
    <mc:AlternateContent xmlns:mc="http://schemas.openxmlformats.org/markup-compatibility/2006" xmlns:a14="http://schemas.microsoft.com/office/drawing/2010/main">
      <mc:Choice Requires="a14">
        <xdr:graphicFrame macro="">
          <xdr:nvGraphicFramePr>
            <xdr:cNvPr id="112" name="Crop 1">
              <a:extLst>
                <a:ext uri="{FF2B5EF4-FFF2-40B4-BE49-F238E27FC236}">
                  <a16:creationId xmlns:a16="http://schemas.microsoft.com/office/drawing/2014/main" id="{CDA77799-7C33-4D2E-AA90-A7AF377E9914}"/>
                </a:ext>
              </a:extLst>
            </xdr:cNvPr>
            <xdr:cNvGraphicFramePr/>
          </xdr:nvGraphicFramePr>
          <xdr:xfrm>
            <a:off x="0" y="0"/>
            <a:ext cx="0" cy="0"/>
          </xdr:xfrm>
          <a:graphic>
            <a:graphicData uri="http://schemas.microsoft.com/office/drawing/2010/slicer">
              <sle:slicer xmlns:sle="http://schemas.microsoft.com/office/drawing/2010/slicer" name="Crop 1"/>
            </a:graphicData>
          </a:graphic>
        </xdr:graphicFrame>
      </mc:Choice>
      <mc:Fallback xmlns="">
        <xdr:sp macro="" textlink="">
          <xdr:nvSpPr>
            <xdr:cNvPr id="0" name=""/>
            <xdr:cNvSpPr>
              <a:spLocks noTextEdit="1"/>
            </xdr:cNvSpPr>
          </xdr:nvSpPr>
          <xdr:spPr>
            <a:xfrm>
              <a:off x="16494759" y="4740751"/>
              <a:ext cx="2486184" cy="1712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23813</xdr:colOff>
      <xdr:row>35</xdr:row>
      <xdr:rowOff>166369</xdr:rowOff>
    </xdr:from>
    <xdr:to>
      <xdr:col>31</xdr:col>
      <xdr:colOff>71438</xdr:colOff>
      <xdr:row>42</xdr:row>
      <xdr:rowOff>107155</xdr:rowOff>
    </xdr:to>
    <mc:AlternateContent xmlns:mc="http://schemas.openxmlformats.org/markup-compatibility/2006" xmlns:a14="http://schemas.microsoft.com/office/drawing/2010/main">
      <mc:Choice Requires="a14">
        <xdr:graphicFrame macro="">
          <xdr:nvGraphicFramePr>
            <xdr:cNvPr id="113" name="Season 1">
              <a:extLst>
                <a:ext uri="{FF2B5EF4-FFF2-40B4-BE49-F238E27FC236}">
                  <a16:creationId xmlns:a16="http://schemas.microsoft.com/office/drawing/2014/main" id="{9DCFF52A-6A10-4CAD-A605-3F53CE0700B2}"/>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6483013" y="6500494"/>
              <a:ext cx="2486025" cy="12076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85859</xdr:colOff>
      <xdr:row>0</xdr:row>
      <xdr:rowOff>85860</xdr:rowOff>
    </xdr:from>
    <xdr:to>
      <xdr:col>5</xdr:col>
      <xdr:colOff>268310</xdr:colOff>
      <xdr:row>42</xdr:row>
      <xdr:rowOff>107324</xdr:rowOff>
    </xdr:to>
    <xdr:sp macro="" textlink="">
      <xdr:nvSpPr>
        <xdr:cNvPr id="114" name="Rectangle 113">
          <a:extLst>
            <a:ext uri="{FF2B5EF4-FFF2-40B4-BE49-F238E27FC236}">
              <a16:creationId xmlns:a16="http://schemas.microsoft.com/office/drawing/2014/main" id="{359026BA-3C69-FB41-6D8F-C372CA05612F}"/>
            </a:ext>
          </a:extLst>
        </xdr:cNvPr>
        <xdr:cNvSpPr/>
      </xdr:nvSpPr>
      <xdr:spPr>
        <a:xfrm>
          <a:off x="85859" y="85860"/>
          <a:ext cx="3241183" cy="7684394"/>
        </a:xfrm>
        <a:prstGeom prst="rect">
          <a:avLst/>
        </a:prstGeom>
        <a:solidFill>
          <a:srgbClr val="3E7C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76272</xdr:colOff>
      <xdr:row>0</xdr:row>
      <xdr:rowOff>101600</xdr:rowOff>
    </xdr:from>
    <xdr:to>
      <xdr:col>5</xdr:col>
      <xdr:colOff>237258</xdr:colOff>
      <xdr:row>42</xdr:row>
      <xdr:rowOff>90867</xdr:rowOff>
    </xdr:to>
    <xdr:pic>
      <xdr:nvPicPr>
        <xdr:cNvPr id="116" name="Picture 115">
          <a:extLst>
            <a:ext uri="{FF2B5EF4-FFF2-40B4-BE49-F238E27FC236}">
              <a16:creationId xmlns:a16="http://schemas.microsoft.com/office/drawing/2014/main" id="{AD51B25C-3603-A68C-BFD8-97EE319C74ED}"/>
            </a:ext>
          </a:extLst>
        </xdr:cNvPr>
        <xdr:cNvPicPr>
          <a:picLocks noChangeAspect="1"/>
        </xdr:cNvPicPr>
      </xdr:nvPicPr>
      <xdr:blipFill>
        <a:blip xmlns:r="http://schemas.openxmlformats.org/officeDocument/2006/relationships" r:embed="rId14">
          <a:alphaModFix amt="50000"/>
          <a:extLst>
            <a:ext uri="{28A0092B-C50C-407E-A947-70E740481C1C}">
              <a14:useLocalDpi xmlns:a14="http://schemas.microsoft.com/office/drawing/2010/main" val="0"/>
            </a:ext>
          </a:extLst>
        </a:blip>
        <a:stretch>
          <a:fillRect/>
        </a:stretch>
      </xdr:blipFill>
      <xdr:spPr>
        <a:xfrm>
          <a:off x="76272" y="101600"/>
          <a:ext cx="3208986" cy="7670227"/>
        </a:xfrm>
        <a:prstGeom prst="rect">
          <a:avLst/>
        </a:prstGeom>
      </xdr:spPr>
    </xdr:pic>
    <xdr:clientData/>
  </xdr:twoCellAnchor>
  <xdr:twoCellAnchor>
    <xdr:from>
      <xdr:col>0</xdr:col>
      <xdr:colOff>450761</xdr:colOff>
      <xdr:row>1</xdr:row>
      <xdr:rowOff>75126</xdr:rowOff>
    </xdr:from>
    <xdr:to>
      <xdr:col>5</xdr:col>
      <xdr:colOff>159067</xdr:colOff>
      <xdr:row>6</xdr:row>
      <xdr:rowOff>75127</xdr:rowOff>
    </xdr:to>
    <xdr:sp macro="" textlink="">
      <xdr:nvSpPr>
        <xdr:cNvPr id="117" name="TextBox 116">
          <a:extLst>
            <a:ext uri="{FF2B5EF4-FFF2-40B4-BE49-F238E27FC236}">
              <a16:creationId xmlns:a16="http://schemas.microsoft.com/office/drawing/2014/main" id="{5ED9A16B-4F34-41AA-8771-68442B8AFE83}"/>
            </a:ext>
          </a:extLst>
        </xdr:cNvPr>
        <xdr:cNvSpPr txBox="1"/>
      </xdr:nvSpPr>
      <xdr:spPr>
        <a:xfrm>
          <a:off x="450761" y="257577"/>
          <a:ext cx="2767038" cy="91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IN" sz="2100" b="1">
              <a:solidFill>
                <a:srgbClr val="FFC000"/>
              </a:solidFill>
            </a:rPr>
            <a:t>              </a:t>
          </a:r>
          <a:r>
            <a:rPr lang="en-IN" sz="2400" b="1">
              <a:solidFill>
                <a:srgbClr val="FFC000"/>
              </a:solidFill>
            </a:rPr>
            <a:t>Agricultural </a:t>
          </a:r>
        </a:p>
        <a:p>
          <a:pPr lvl="0" algn="l"/>
          <a:r>
            <a:rPr lang="en-IN" sz="2400" b="1">
              <a:solidFill>
                <a:srgbClr val="FFC000"/>
              </a:solidFill>
            </a:rPr>
            <a:t>      Market</a:t>
          </a:r>
          <a:r>
            <a:rPr lang="en-IN" sz="2400" b="1" baseline="0">
              <a:solidFill>
                <a:srgbClr val="FFC000"/>
              </a:solidFill>
            </a:rPr>
            <a:t> Analysis</a:t>
          </a:r>
          <a:endParaRPr lang="en-IN" sz="2400" b="1">
            <a:solidFill>
              <a:srgbClr val="FFC000"/>
            </a:solidFill>
          </a:endParaRPr>
        </a:p>
      </xdr:txBody>
    </xdr:sp>
    <xdr:clientData/>
  </xdr:twoCellAnchor>
  <xdr:twoCellAnchor>
    <xdr:from>
      <xdr:col>0</xdr:col>
      <xdr:colOff>214648</xdr:colOff>
      <xdr:row>2</xdr:row>
      <xdr:rowOff>33075</xdr:rowOff>
    </xdr:from>
    <xdr:to>
      <xdr:col>1</xdr:col>
      <xdr:colOff>214484</xdr:colOff>
      <xdr:row>5</xdr:row>
      <xdr:rowOff>65322</xdr:rowOff>
    </xdr:to>
    <xdr:pic>
      <xdr:nvPicPr>
        <xdr:cNvPr id="118" name="Picture 117">
          <a:extLst>
            <a:ext uri="{FF2B5EF4-FFF2-40B4-BE49-F238E27FC236}">
              <a16:creationId xmlns:a16="http://schemas.microsoft.com/office/drawing/2014/main" id="{65A746F0-BA6F-4C3F-A83F-31870121917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14648" y="397976"/>
          <a:ext cx="611582" cy="579600"/>
        </a:xfrm>
        <a:prstGeom prst="rect">
          <a:avLst/>
        </a:prstGeom>
      </xdr:spPr>
    </xdr:pic>
    <xdr:clientData/>
  </xdr:twoCellAnchor>
  <xdr:twoCellAnchor>
    <xdr:from>
      <xdr:col>0</xdr:col>
      <xdr:colOff>212434</xdr:colOff>
      <xdr:row>9</xdr:row>
      <xdr:rowOff>152534</xdr:rowOff>
    </xdr:from>
    <xdr:to>
      <xdr:col>1</xdr:col>
      <xdr:colOff>43791</xdr:colOff>
      <xdr:row>12</xdr:row>
      <xdr:rowOff>31658</xdr:rowOff>
    </xdr:to>
    <xdr:pic>
      <xdr:nvPicPr>
        <xdr:cNvPr id="3" name="Picture 2">
          <a:extLst>
            <a:ext uri="{FF2B5EF4-FFF2-40B4-BE49-F238E27FC236}">
              <a16:creationId xmlns:a16="http://schemas.microsoft.com/office/drawing/2014/main" id="{C0E17D31-99F7-41FE-B20C-BAB846C941B9}"/>
            </a:ext>
          </a:extLst>
        </xdr:cNvPr>
        <xdr:cNvPicPr>
          <a:picLocks noChangeAspect="1"/>
        </xdr:cNvPicPr>
      </xdr:nvPicPr>
      <xdr:blipFill>
        <a:blip xmlns:r="http://schemas.openxmlformats.org/officeDocument/2006/relationships" r:embed="rId16" cstate="print">
          <a:lum bright="70000" contrast="-70000"/>
          <a:extLst>
            <a:ext uri="{28A0092B-C50C-407E-A947-70E740481C1C}">
              <a14:useLocalDpi xmlns:a14="http://schemas.microsoft.com/office/drawing/2010/main" val="0"/>
            </a:ext>
          </a:extLst>
        </a:blip>
        <a:stretch>
          <a:fillRect/>
        </a:stretch>
      </xdr:blipFill>
      <xdr:spPr>
        <a:xfrm>
          <a:off x="212434" y="1781309"/>
          <a:ext cx="440957" cy="422049"/>
        </a:xfrm>
        <a:prstGeom prst="rect">
          <a:avLst/>
        </a:prstGeom>
      </xdr:spPr>
    </xdr:pic>
    <xdr:clientData/>
  </xdr:twoCellAnchor>
  <xdr:twoCellAnchor>
    <xdr:from>
      <xdr:col>0</xdr:col>
      <xdr:colOff>223792</xdr:colOff>
      <xdr:row>13</xdr:row>
      <xdr:rowOff>9085</xdr:rowOff>
    </xdr:from>
    <xdr:to>
      <xdr:col>1</xdr:col>
      <xdr:colOff>56998</xdr:colOff>
      <xdr:row>15</xdr:row>
      <xdr:rowOff>72713</xdr:rowOff>
    </xdr:to>
    <xdr:pic>
      <xdr:nvPicPr>
        <xdr:cNvPr id="4" name="Picture 3">
          <a:extLst>
            <a:ext uri="{FF2B5EF4-FFF2-40B4-BE49-F238E27FC236}">
              <a16:creationId xmlns:a16="http://schemas.microsoft.com/office/drawing/2014/main" id="{E3CCF62F-63F0-440D-BD70-05F0234D9368}"/>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223792" y="2451660"/>
          <a:ext cx="438631" cy="439409"/>
        </a:xfrm>
        <a:prstGeom prst="rect">
          <a:avLst/>
        </a:prstGeom>
      </xdr:spPr>
    </xdr:pic>
    <xdr:clientData/>
  </xdr:twoCellAnchor>
  <xdr:twoCellAnchor>
    <xdr:from>
      <xdr:col>0</xdr:col>
      <xdr:colOff>213238</xdr:colOff>
      <xdr:row>17</xdr:row>
      <xdr:rowOff>25998</xdr:rowOff>
    </xdr:from>
    <xdr:to>
      <xdr:col>1</xdr:col>
      <xdr:colOff>46675</xdr:colOff>
      <xdr:row>19</xdr:row>
      <xdr:rowOff>88090</xdr:rowOff>
    </xdr:to>
    <xdr:pic>
      <xdr:nvPicPr>
        <xdr:cNvPr id="6" name="Picture 5">
          <a:extLst>
            <a:ext uri="{FF2B5EF4-FFF2-40B4-BE49-F238E27FC236}">
              <a16:creationId xmlns:a16="http://schemas.microsoft.com/office/drawing/2014/main" id="{2263F1CE-1AA7-4E64-ACEE-681980ABC27A}"/>
            </a:ext>
          </a:extLst>
        </xdr:cNvPr>
        <xdr:cNvPicPr>
          <a:picLocks noChangeAspect="1"/>
        </xdr:cNvPicPr>
      </xdr:nvPicPr>
      <xdr:blipFill>
        <a:blip xmlns:r="http://schemas.openxmlformats.org/officeDocument/2006/relationships" r:embed="rId17" cstate="print">
          <a:lum bright="70000" contrast="-70000"/>
          <a:extLst>
            <a:ext uri="{28A0092B-C50C-407E-A947-70E740481C1C}">
              <a14:useLocalDpi xmlns:a14="http://schemas.microsoft.com/office/drawing/2010/main" val="0"/>
            </a:ext>
          </a:extLst>
        </a:blip>
        <a:stretch>
          <a:fillRect/>
        </a:stretch>
      </xdr:blipFill>
      <xdr:spPr>
        <a:xfrm>
          <a:off x="213238" y="3102573"/>
          <a:ext cx="443037" cy="424042"/>
        </a:xfrm>
        <a:prstGeom prst="rect">
          <a:avLst/>
        </a:prstGeom>
      </xdr:spPr>
    </xdr:pic>
    <xdr:clientData/>
  </xdr:twoCellAnchor>
  <xdr:twoCellAnchor>
    <xdr:from>
      <xdr:col>0</xdr:col>
      <xdr:colOff>172792</xdr:colOff>
      <xdr:row>21</xdr:row>
      <xdr:rowOff>16385</xdr:rowOff>
    </xdr:from>
    <xdr:to>
      <xdr:col>1</xdr:col>
      <xdr:colOff>78995</xdr:colOff>
      <xdr:row>23</xdr:row>
      <xdr:rowOff>66018</xdr:rowOff>
    </xdr:to>
    <xdr:pic>
      <xdr:nvPicPr>
        <xdr:cNvPr id="7" name="Picture 6">
          <a:extLst>
            <a:ext uri="{FF2B5EF4-FFF2-40B4-BE49-F238E27FC236}">
              <a16:creationId xmlns:a16="http://schemas.microsoft.com/office/drawing/2014/main" id="{DD22DCB4-347F-424B-A01C-029514173752}"/>
            </a:ext>
          </a:extLst>
        </xdr:cNvPr>
        <xdr:cNvPicPr>
          <a:picLocks noChangeAspect="1"/>
        </xdr:cNvPicPr>
      </xdr:nvPicPr>
      <xdr:blipFill>
        <a:blip xmlns:r="http://schemas.openxmlformats.org/officeDocument/2006/relationships" r:embed="rId18" cstate="print">
          <a:lum bright="70000" contrast="-70000"/>
          <a:extLst>
            <a:ext uri="{28A0092B-C50C-407E-A947-70E740481C1C}">
              <a14:useLocalDpi xmlns:a14="http://schemas.microsoft.com/office/drawing/2010/main" val="0"/>
            </a:ext>
          </a:extLst>
        </a:blip>
        <a:stretch>
          <a:fillRect/>
        </a:stretch>
      </xdr:blipFill>
      <xdr:spPr>
        <a:xfrm>
          <a:off x="172792" y="3816860"/>
          <a:ext cx="515803" cy="411583"/>
        </a:xfrm>
        <a:prstGeom prst="rect">
          <a:avLst/>
        </a:prstGeom>
      </xdr:spPr>
    </xdr:pic>
    <xdr:clientData/>
  </xdr:twoCellAnchor>
  <xdr:twoCellAnchor>
    <xdr:from>
      <xdr:col>1</xdr:col>
      <xdr:colOff>161925</xdr:colOff>
      <xdr:row>10</xdr:row>
      <xdr:rowOff>38100</xdr:rowOff>
    </xdr:from>
    <xdr:to>
      <xdr:col>5</xdr:col>
      <xdr:colOff>180975</xdr:colOff>
      <xdr:row>11</xdr:row>
      <xdr:rowOff>133350</xdr:rowOff>
    </xdr:to>
    <xdr:sp macro="" textlink="">
      <xdr:nvSpPr>
        <xdr:cNvPr id="8" name="TextBox 7">
          <a:extLst>
            <a:ext uri="{FF2B5EF4-FFF2-40B4-BE49-F238E27FC236}">
              <a16:creationId xmlns:a16="http://schemas.microsoft.com/office/drawing/2014/main" id="{43609B4F-4EE5-A2E0-9300-C94B4C266276}"/>
            </a:ext>
          </a:extLst>
        </xdr:cNvPr>
        <xdr:cNvSpPr txBox="1"/>
      </xdr:nvSpPr>
      <xdr:spPr>
        <a:xfrm>
          <a:off x="771525" y="1847850"/>
          <a:ext cx="2457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cap="none" spc="0">
              <a:ln w="0"/>
              <a:solidFill>
                <a:schemeClr val="bg1"/>
              </a:solidFill>
              <a:effectLst>
                <a:outerShdw blurRad="38100" dist="19050" dir="2700000" algn="tl" rotWithShape="0">
                  <a:schemeClr val="dk1">
                    <a:alpha val="40000"/>
                  </a:schemeClr>
                </a:outerShdw>
              </a:effectLst>
            </a:rPr>
            <a:t>Home</a:t>
          </a:r>
        </a:p>
      </xdr:txBody>
    </xdr:sp>
    <xdr:clientData/>
  </xdr:twoCellAnchor>
  <xdr:twoCellAnchor>
    <xdr:from>
      <xdr:col>1</xdr:col>
      <xdr:colOff>142876</xdr:colOff>
      <xdr:row>13</xdr:row>
      <xdr:rowOff>19184</xdr:rowOff>
    </xdr:from>
    <xdr:to>
      <xdr:col>5</xdr:col>
      <xdr:colOff>219075</xdr:colOff>
      <xdr:row>16</xdr:row>
      <xdr:rowOff>76200</xdr:rowOff>
    </xdr:to>
    <xdr:sp macro="[0]!GoCrop" textlink="">
      <xdr:nvSpPr>
        <xdr:cNvPr id="9" name="TextBox 8">
          <a:extLst>
            <a:ext uri="{FF2B5EF4-FFF2-40B4-BE49-F238E27FC236}">
              <a16:creationId xmlns:a16="http://schemas.microsoft.com/office/drawing/2014/main" id="{01EB58A8-5992-47C1-883B-DC380992A014}"/>
            </a:ext>
          </a:extLst>
        </xdr:cNvPr>
        <xdr:cNvSpPr txBox="1"/>
      </xdr:nvSpPr>
      <xdr:spPr>
        <a:xfrm>
          <a:off x="752476" y="2371859"/>
          <a:ext cx="2514599" cy="599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cap="none" spc="0">
              <a:ln w="0"/>
              <a:solidFill>
                <a:schemeClr val="bg1"/>
              </a:solidFill>
              <a:effectLst>
                <a:outerShdw blurRad="38100" dist="19050" dir="2700000" algn="tl" rotWithShape="0">
                  <a:schemeClr val="dk1">
                    <a:alpha val="40000"/>
                  </a:schemeClr>
                </a:outerShdw>
              </a:effectLst>
            </a:rPr>
            <a:t>Agricultural</a:t>
          </a:r>
          <a:r>
            <a:rPr lang="en-IN" sz="1600" b="1" cap="none" spc="0" baseline="0">
              <a:ln w="0"/>
              <a:solidFill>
                <a:schemeClr val="bg1"/>
              </a:solidFill>
              <a:effectLst>
                <a:outerShdw blurRad="38100" dist="19050" dir="2700000" algn="tl" rotWithShape="0">
                  <a:schemeClr val="dk1">
                    <a:alpha val="40000"/>
                  </a:schemeClr>
                </a:outerShdw>
              </a:effectLst>
            </a:rPr>
            <a:t> Performance Overview</a:t>
          </a:r>
          <a:endParaRPr lang="en-IN" sz="16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144217</xdr:colOff>
      <xdr:row>17</xdr:row>
      <xdr:rowOff>66809</xdr:rowOff>
    </xdr:from>
    <xdr:to>
      <xdr:col>5</xdr:col>
      <xdr:colOff>163267</xdr:colOff>
      <xdr:row>18</xdr:row>
      <xdr:rowOff>162059</xdr:rowOff>
    </xdr:to>
    <xdr:sp macro="[0]!GoMarket" textlink="">
      <xdr:nvSpPr>
        <xdr:cNvPr id="10" name="TextBox 9">
          <a:extLst>
            <a:ext uri="{FF2B5EF4-FFF2-40B4-BE49-F238E27FC236}">
              <a16:creationId xmlns:a16="http://schemas.microsoft.com/office/drawing/2014/main" id="{99CD4B12-2CCD-402B-A58B-49E727441655}"/>
            </a:ext>
          </a:extLst>
        </xdr:cNvPr>
        <xdr:cNvSpPr txBox="1"/>
      </xdr:nvSpPr>
      <xdr:spPr>
        <a:xfrm>
          <a:off x="753817" y="3143384"/>
          <a:ext cx="2457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cap="none" spc="0">
              <a:ln w="0"/>
              <a:solidFill>
                <a:schemeClr val="bg1"/>
              </a:solidFill>
              <a:effectLst>
                <a:outerShdw blurRad="38100" dist="19050" dir="2700000" algn="tl" rotWithShape="0">
                  <a:schemeClr val="dk1">
                    <a:alpha val="40000"/>
                  </a:schemeClr>
                </a:outerShdw>
              </a:effectLst>
            </a:rPr>
            <a:t>Crop</a:t>
          </a:r>
          <a:r>
            <a:rPr lang="en-IN" sz="1600" b="1" cap="none" spc="0" baseline="0">
              <a:ln w="0"/>
              <a:solidFill>
                <a:schemeClr val="bg1"/>
              </a:solidFill>
              <a:effectLst>
                <a:outerShdw blurRad="38100" dist="19050" dir="2700000" algn="tl" rotWithShape="0">
                  <a:schemeClr val="dk1">
                    <a:alpha val="40000"/>
                  </a:schemeClr>
                </a:outerShdw>
              </a:effectLst>
            </a:rPr>
            <a:t> &amp; Market Price</a:t>
          </a:r>
          <a:endParaRPr lang="en-IN" sz="16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153742</xdr:colOff>
      <xdr:row>20</xdr:row>
      <xdr:rowOff>114434</xdr:rowOff>
    </xdr:from>
    <xdr:to>
      <xdr:col>5</xdr:col>
      <xdr:colOff>172792</xdr:colOff>
      <xdr:row>23</xdr:row>
      <xdr:rowOff>161925</xdr:rowOff>
    </xdr:to>
    <xdr:sp macro="[0]!AGRICULTURAL_MARKET_ANALYSIS_2.xlsx" textlink="">
      <xdr:nvSpPr>
        <xdr:cNvPr id="11" name="TextBox 10">
          <a:extLst>
            <a:ext uri="{FF2B5EF4-FFF2-40B4-BE49-F238E27FC236}">
              <a16:creationId xmlns:a16="http://schemas.microsoft.com/office/drawing/2014/main" id="{61C4A728-A9BA-42A8-8033-EBF44CA78BAD}"/>
            </a:ext>
          </a:extLst>
        </xdr:cNvPr>
        <xdr:cNvSpPr txBox="1"/>
      </xdr:nvSpPr>
      <xdr:spPr>
        <a:xfrm>
          <a:off x="763342" y="3733934"/>
          <a:ext cx="2457450" cy="59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cap="none" spc="0">
              <a:ln w="0"/>
              <a:solidFill>
                <a:schemeClr val="bg1"/>
              </a:solidFill>
              <a:effectLst>
                <a:outerShdw blurRad="38100" dist="19050" dir="2700000" algn="tl" rotWithShape="0">
                  <a:schemeClr val="dk1">
                    <a:alpha val="40000"/>
                  </a:schemeClr>
                </a:outerShdw>
              </a:effectLst>
            </a:rPr>
            <a:t>Weather</a:t>
          </a:r>
          <a:r>
            <a:rPr lang="en-IN" sz="1600" b="1" cap="none" spc="0" baseline="0">
              <a:ln w="0"/>
              <a:solidFill>
                <a:schemeClr val="bg1"/>
              </a:solidFill>
              <a:effectLst>
                <a:outerShdw blurRad="38100" dist="19050" dir="2700000" algn="tl" rotWithShape="0">
                  <a:schemeClr val="dk1">
                    <a:alpha val="40000"/>
                  </a:schemeClr>
                </a:outerShdw>
              </a:effectLst>
            </a:rPr>
            <a:t> and Agriculture Impact</a:t>
          </a:r>
          <a:endParaRPr lang="en-IN" sz="16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5</xdr:col>
      <xdr:colOff>519430</xdr:colOff>
      <xdr:row>0</xdr:row>
      <xdr:rowOff>169545</xdr:rowOff>
    </xdr:from>
    <xdr:to>
      <xdr:col>6</xdr:col>
      <xdr:colOff>352636</xdr:colOff>
      <xdr:row>3</xdr:row>
      <xdr:rowOff>52198</xdr:rowOff>
    </xdr:to>
    <xdr:pic>
      <xdr:nvPicPr>
        <xdr:cNvPr id="12" name="Picture 11">
          <a:extLst>
            <a:ext uri="{FF2B5EF4-FFF2-40B4-BE49-F238E27FC236}">
              <a16:creationId xmlns:a16="http://schemas.microsoft.com/office/drawing/2014/main" id="{7C5AFA9E-E4A9-44D3-80B9-F6DCB58457CD}"/>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3567430" y="169545"/>
          <a:ext cx="442806" cy="42557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259741</xdr:colOff>
      <xdr:row>43</xdr:row>
      <xdr:rowOff>52100</xdr:rowOff>
    </xdr:to>
    <xdr:sp macro="" textlink="">
      <xdr:nvSpPr>
        <xdr:cNvPr id="54" name="Rectangle 53">
          <a:extLst>
            <a:ext uri="{FF2B5EF4-FFF2-40B4-BE49-F238E27FC236}">
              <a16:creationId xmlns:a16="http://schemas.microsoft.com/office/drawing/2014/main" id="{9803FF12-C399-4AD8-B8E7-12F86581ABA9}"/>
            </a:ext>
          </a:extLst>
        </xdr:cNvPr>
        <xdr:cNvSpPr/>
      </xdr:nvSpPr>
      <xdr:spPr>
        <a:xfrm>
          <a:off x="0" y="0"/>
          <a:ext cx="19157341" cy="791594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386366</xdr:colOff>
      <xdr:row>0</xdr:row>
      <xdr:rowOff>71120</xdr:rowOff>
    </xdr:from>
    <xdr:to>
      <xdr:col>26</xdr:col>
      <xdr:colOff>573968</xdr:colOff>
      <xdr:row>4</xdr:row>
      <xdr:rowOff>42303</xdr:rowOff>
    </xdr:to>
    <xdr:sp macro="" textlink="">
      <xdr:nvSpPr>
        <xdr:cNvPr id="55" name="Rectangle: Rounded Corners 54">
          <a:extLst>
            <a:ext uri="{FF2B5EF4-FFF2-40B4-BE49-F238E27FC236}">
              <a16:creationId xmlns:a16="http://schemas.microsoft.com/office/drawing/2014/main" id="{75A68FD9-A3F4-4632-A0CB-AF7E245074B9}"/>
            </a:ext>
          </a:extLst>
        </xdr:cNvPr>
        <xdr:cNvSpPr/>
      </xdr:nvSpPr>
      <xdr:spPr>
        <a:xfrm>
          <a:off x="3434366" y="71120"/>
          <a:ext cx="12989202" cy="702703"/>
        </a:xfrm>
        <a:prstGeom prst="roundRect">
          <a:avLst>
            <a:gd name="adj" fmla="val 8802"/>
          </a:avLst>
        </a:prstGeom>
        <a:solidFill>
          <a:srgbClr val="1B43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15168</xdr:colOff>
      <xdr:row>0</xdr:row>
      <xdr:rowOff>71120</xdr:rowOff>
    </xdr:from>
    <xdr:to>
      <xdr:col>31</xdr:col>
      <xdr:colOff>202233</xdr:colOff>
      <xdr:row>42</xdr:row>
      <xdr:rowOff>154690</xdr:rowOff>
    </xdr:to>
    <xdr:sp macro="" textlink="">
      <xdr:nvSpPr>
        <xdr:cNvPr id="56" name="Rectangle: Rounded Corners 55">
          <a:extLst>
            <a:ext uri="{FF2B5EF4-FFF2-40B4-BE49-F238E27FC236}">
              <a16:creationId xmlns:a16="http://schemas.microsoft.com/office/drawing/2014/main" id="{E42FEFDB-E99B-4D94-BE16-C6B91DEBC8AB}"/>
            </a:ext>
          </a:extLst>
        </xdr:cNvPr>
        <xdr:cNvSpPr/>
      </xdr:nvSpPr>
      <xdr:spPr>
        <a:xfrm>
          <a:off x="16474368" y="71120"/>
          <a:ext cx="2625465" cy="7764530"/>
        </a:xfrm>
        <a:prstGeom prst="roundRect">
          <a:avLst>
            <a:gd name="adj" fmla="val 3913"/>
          </a:avLst>
        </a:prstGeom>
        <a:solidFill>
          <a:srgbClr val="2D6A4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346012</xdr:colOff>
      <xdr:row>5</xdr:row>
      <xdr:rowOff>18174</xdr:rowOff>
    </xdr:from>
    <xdr:to>
      <xdr:col>9</xdr:col>
      <xdr:colOff>173250</xdr:colOff>
      <xdr:row>9</xdr:row>
      <xdr:rowOff>87249</xdr:rowOff>
    </xdr:to>
    <xdr:sp macro="" textlink="">
      <xdr:nvSpPr>
        <xdr:cNvPr id="57" name="Rectangle: Rounded Corners 56">
          <a:extLst>
            <a:ext uri="{FF2B5EF4-FFF2-40B4-BE49-F238E27FC236}">
              <a16:creationId xmlns:a16="http://schemas.microsoft.com/office/drawing/2014/main" id="{77DBB9CB-4687-4724-BD0B-ED7BBA5D59F5}"/>
            </a:ext>
          </a:extLst>
        </xdr:cNvPr>
        <xdr:cNvSpPr/>
      </xdr:nvSpPr>
      <xdr:spPr>
        <a:xfrm>
          <a:off x="3394012" y="932574"/>
          <a:ext cx="2265638"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207851</xdr:colOff>
      <xdr:row>5</xdr:row>
      <xdr:rowOff>18174</xdr:rowOff>
    </xdr:from>
    <xdr:to>
      <xdr:col>18</xdr:col>
      <xdr:colOff>32942</xdr:colOff>
      <xdr:row>9</xdr:row>
      <xdr:rowOff>87249</xdr:rowOff>
    </xdr:to>
    <xdr:sp macro="" textlink="">
      <xdr:nvSpPr>
        <xdr:cNvPr id="58" name="Rectangle: Rounded Corners 57">
          <a:extLst>
            <a:ext uri="{FF2B5EF4-FFF2-40B4-BE49-F238E27FC236}">
              <a16:creationId xmlns:a16="http://schemas.microsoft.com/office/drawing/2014/main" id="{EFA3D840-FC89-49ED-92B3-AB878021F573}"/>
            </a:ext>
          </a:extLst>
        </xdr:cNvPr>
        <xdr:cNvSpPr/>
      </xdr:nvSpPr>
      <xdr:spPr>
        <a:xfrm>
          <a:off x="8742251" y="932574"/>
          <a:ext cx="2263491"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442497</xdr:colOff>
      <xdr:row>5</xdr:row>
      <xdr:rowOff>18174</xdr:rowOff>
    </xdr:from>
    <xdr:to>
      <xdr:col>22</xdr:col>
      <xdr:colOff>269735</xdr:colOff>
      <xdr:row>9</xdr:row>
      <xdr:rowOff>87249</xdr:rowOff>
    </xdr:to>
    <xdr:sp macro="" textlink="">
      <xdr:nvSpPr>
        <xdr:cNvPr id="59" name="Rectangle: Rounded Corners 58">
          <a:extLst>
            <a:ext uri="{FF2B5EF4-FFF2-40B4-BE49-F238E27FC236}">
              <a16:creationId xmlns:a16="http://schemas.microsoft.com/office/drawing/2014/main" id="{C5C1AAEE-A07D-49B9-A063-B9A573BF3592}"/>
            </a:ext>
          </a:extLst>
        </xdr:cNvPr>
        <xdr:cNvSpPr/>
      </xdr:nvSpPr>
      <xdr:spPr>
        <a:xfrm>
          <a:off x="11415297" y="932574"/>
          <a:ext cx="2265638"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69689</xdr:colOff>
      <xdr:row>5</xdr:row>
      <xdr:rowOff>18174</xdr:rowOff>
    </xdr:from>
    <xdr:to>
      <xdr:col>26</xdr:col>
      <xdr:colOff>504380</xdr:colOff>
      <xdr:row>9</xdr:row>
      <xdr:rowOff>87249</xdr:rowOff>
    </xdr:to>
    <xdr:sp macro="" textlink="">
      <xdr:nvSpPr>
        <xdr:cNvPr id="60" name="Rectangle: Rounded Corners 59">
          <a:extLst>
            <a:ext uri="{FF2B5EF4-FFF2-40B4-BE49-F238E27FC236}">
              <a16:creationId xmlns:a16="http://schemas.microsoft.com/office/drawing/2014/main" id="{22F1FF19-3B5C-4532-A3E4-0CFCC4FE475A}"/>
            </a:ext>
          </a:extLst>
        </xdr:cNvPr>
        <xdr:cNvSpPr/>
      </xdr:nvSpPr>
      <xdr:spPr>
        <a:xfrm>
          <a:off x="14090489" y="932574"/>
          <a:ext cx="2263491"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580658</xdr:colOff>
      <xdr:row>5</xdr:row>
      <xdr:rowOff>18174</xdr:rowOff>
    </xdr:from>
    <xdr:to>
      <xdr:col>13</xdr:col>
      <xdr:colOff>407896</xdr:colOff>
      <xdr:row>9</xdr:row>
      <xdr:rowOff>87249</xdr:rowOff>
    </xdr:to>
    <xdr:sp macro="" textlink="">
      <xdr:nvSpPr>
        <xdr:cNvPr id="61" name="Rectangle: Rounded Corners 60">
          <a:extLst>
            <a:ext uri="{FF2B5EF4-FFF2-40B4-BE49-F238E27FC236}">
              <a16:creationId xmlns:a16="http://schemas.microsoft.com/office/drawing/2014/main" id="{3BF543C7-EC40-48E1-89D6-F35E25413486}"/>
            </a:ext>
          </a:extLst>
        </xdr:cNvPr>
        <xdr:cNvSpPr/>
      </xdr:nvSpPr>
      <xdr:spPr>
        <a:xfrm>
          <a:off x="6067058" y="932574"/>
          <a:ext cx="2265638"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396812</xdr:colOff>
      <xdr:row>0</xdr:row>
      <xdr:rowOff>121920</xdr:rowOff>
    </xdr:from>
    <xdr:to>
      <xdr:col>17</xdr:col>
      <xdr:colOff>127930</xdr:colOff>
      <xdr:row>3</xdr:row>
      <xdr:rowOff>140952</xdr:rowOff>
    </xdr:to>
    <xdr:sp macro="" textlink="">
      <xdr:nvSpPr>
        <xdr:cNvPr id="63" name="TextBox 62">
          <a:extLst>
            <a:ext uri="{FF2B5EF4-FFF2-40B4-BE49-F238E27FC236}">
              <a16:creationId xmlns:a16="http://schemas.microsoft.com/office/drawing/2014/main" id="{2DD2B7DD-73F3-4DDB-A117-CB7A1EBCE130}"/>
            </a:ext>
          </a:extLst>
        </xdr:cNvPr>
        <xdr:cNvSpPr txBox="1"/>
      </xdr:nvSpPr>
      <xdr:spPr>
        <a:xfrm>
          <a:off x="3444812" y="121920"/>
          <a:ext cx="7046318" cy="56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b="1">
              <a:solidFill>
                <a:srgbClr val="D4A72C"/>
              </a:solidFill>
            </a:rPr>
            <a:t>        CROP &amp; MARKET INTELLIGENCE</a:t>
          </a:r>
        </a:p>
      </xdr:txBody>
    </xdr:sp>
    <xdr:clientData/>
  </xdr:twoCellAnchor>
  <xdr:twoCellAnchor>
    <xdr:from>
      <xdr:col>24</xdr:col>
      <xdr:colOff>307232</xdr:colOff>
      <xdr:row>0</xdr:row>
      <xdr:rowOff>143420</xdr:rowOff>
    </xdr:from>
    <xdr:to>
      <xdr:col>26</xdr:col>
      <xdr:colOff>563199</xdr:colOff>
      <xdr:row>3</xdr:row>
      <xdr:rowOff>171444</xdr:rowOff>
    </xdr:to>
    <xdr:pic>
      <xdr:nvPicPr>
        <xdr:cNvPr id="65" name="Picture 64">
          <a:extLst>
            <a:ext uri="{FF2B5EF4-FFF2-40B4-BE49-F238E27FC236}">
              <a16:creationId xmlns:a16="http://schemas.microsoft.com/office/drawing/2014/main" id="{DD34501D-E584-4346-BABE-134EA57834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937632" y="143420"/>
          <a:ext cx="1475167" cy="576664"/>
        </a:xfrm>
        <a:prstGeom prst="rect">
          <a:avLst/>
        </a:prstGeom>
      </xdr:spPr>
    </xdr:pic>
    <xdr:clientData/>
  </xdr:twoCellAnchor>
  <xdr:twoCellAnchor>
    <xdr:from>
      <xdr:col>23</xdr:col>
      <xdr:colOff>59426</xdr:colOff>
      <xdr:row>0</xdr:row>
      <xdr:rowOff>132080</xdr:rowOff>
    </xdr:from>
    <xdr:to>
      <xdr:col>24</xdr:col>
      <xdr:colOff>209398</xdr:colOff>
      <xdr:row>3</xdr:row>
      <xdr:rowOff>160105</xdr:rowOff>
    </xdr:to>
    <xdr:pic>
      <xdr:nvPicPr>
        <xdr:cNvPr id="66" name="Picture 65">
          <a:extLst>
            <a:ext uri="{FF2B5EF4-FFF2-40B4-BE49-F238E27FC236}">
              <a16:creationId xmlns:a16="http://schemas.microsoft.com/office/drawing/2014/main" id="{29878773-A5ED-47B8-BB42-A1312B3ED0F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080226" y="132080"/>
          <a:ext cx="759572" cy="576665"/>
        </a:xfrm>
        <a:prstGeom prst="rect">
          <a:avLst/>
        </a:prstGeom>
      </xdr:spPr>
    </xdr:pic>
    <xdr:clientData/>
  </xdr:twoCellAnchor>
  <xdr:twoCellAnchor>
    <xdr:from>
      <xdr:col>5</xdr:col>
      <xdr:colOff>467932</xdr:colOff>
      <xdr:row>5</xdr:row>
      <xdr:rowOff>38494</xdr:rowOff>
    </xdr:from>
    <xdr:to>
      <xdr:col>9</xdr:col>
      <xdr:colOff>151347</xdr:colOff>
      <xdr:row>6</xdr:row>
      <xdr:rowOff>143869</xdr:rowOff>
    </xdr:to>
    <xdr:sp macro="" textlink="">
      <xdr:nvSpPr>
        <xdr:cNvPr id="67" name="TextBox 66">
          <a:extLst>
            <a:ext uri="{FF2B5EF4-FFF2-40B4-BE49-F238E27FC236}">
              <a16:creationId xmlns:a16="http://schemas.microsoft.com/office/drawing/2014/main" id="{B5CBB6D9-3CD1-4334-8D49-670B29DFDEB2}"/>
            </a:ext>
          </a:extLst>
        </xdr:cNvPr>
        <xdr:cNvSpPr txBox="1"/>
      </xdr:nvSpPr>
      <xdr:spPr>
        <a:xfrm>
          <a:off x="3515932" y="952894"/>
          <a:ext cx="2121815" cy="28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Average Market Price</a:t>
          </a:r>
        </a:p>
      </xdr:txBody>
    </xdr:sp>
    <xdr:clientData/>
  </xdr:twoCellAnchor>
  <xdr:twoCellAnchor>
    <xdr:from>
      <xdr:col>10</xdr:col>
      <xdr:colOff>115445</xdr:colOff>
      <xdr:row>5</xdr:row>
      <xdr:rowOff>28334</xdr:rowOff>
    </xdr:from>
    <xdr:to>
      <xdr:col>13</xdr:col>
      <xdr:colOff>406313</xdr:colOff>
      <xdr:row>6</xdr:row>
      <xdr:rowOff>133709</xdr:rowOff>
    </xdr:to>
    <xdr:sp macro="" textlink="">
      <xdr:nvSpPr>
        <xdr:cNvPr id="68" name="TextBox 67">
          <a:extLst>
            <a:ext uri="{FF2B5EF4-FFF2-40B4-BE49-F238E27FC236}">
              <a16:creationId xmlns:a16="http://schemas.microsoft.com/office/drawing/2014/main" id="{9B0B15C0-1B84-4D34-A6D9-B235C447EDEB}"/>
            </a:ext>
          </a:extLst>
        </xdr:cNvPr>
        <xdr:cNvSpPr txBox="1"/>
      </xdr:nvSpPr>
      <xdr:spPr>
        <a:xfrm>
          <a:off x="6211445" y="942734"/>
          <a:ext cx="2119668" cy="28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Highest Market Price</a:t>
          </a:r>
        </a:p>
      </xdr:txBody>
    </xdr:sp>
    <xdr:clientData/>
  </xdr:twoCellAnchor>
  <xdr:twoCellAnchor>
    <xdr:from>
      <xdr:col>14</xdr:col>
      <xdr:colOff>380571</xdr:colOff>
      <xdr:row>5</xdr:row>
      <xdr:rowOff>38494</xdr:rowOff>
    </xdr:from>
    <xdr:to>
      <xdr:col>18</xdr:col>
      <xdr:colOff>63986</xdr:colOff>
      <xdr:row>6</xdr:row>
      <xdr:rowOff>143869</xdr:rowOff>
    </xdr:to>
    <xdr:sp macro="" textlink="">
      <xdr:nvSpPr>
        <xdr:cNvPr id="69" name="TextBox 68">
          <a:extLst>
            <a:ext uri="{FF2B5EF4-FFF2-40B4-BE49-F238E27FC236}">
              <a16:creationId xmlns:a16="http://schemas.microsoft.com/office/drawing/2014/main" id="{980EAF7B-C326-4BE6-A73B-DDED793B5678}"/>
            </a:ext>
          </a:extLst>
        </xdr:cNvPr>
        <xdr:cNvSpPr txBox="1"/>
      </xdr:nvSpPr>
      <xdr:spPr>
        <a:xfrm>
          <a:off x="8914971" y="952894"/>
          <a:ext cx="2121815" cy="28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Total Market Records</a:t>
          </a:r>
        </a:p>
      </xdr:txBody>
    </xdr:sp>
    <xdr:clientData/>
  </xdr:twoCellAnchor>
  <xdr:twoCellAnchor>
    <xdr:from>
      <xdr:col>18</xdr:col>
      <xdr:colOff>436881</xdr:colOff>
      <xdr:row>5</xdr:row>
      <xdr:rowOff>8015</xdr:rowOff>
    </xdr:from>
    <xdr:to>
      <xdr:col>22</xdr:col>
      <xdr:colOff>318953</xdr:colOff>
      <xdr:row>6</xdr:row>
      <xdr:rowOff>81281</xdr:rowOff>
    </xdr:to>
    <xdr:sp macro="" textlink="">
      <xdr:nvSpPr>
        <xdr:cNvPr id="70" name="TextBox 69">
          <a:extLst>
            <a:ext uri="{FF2B5EF4-FFF2-40B4-BE49-F238E27FC236}">
              <a16:creationId xmlns:a16="http://schemas.microsoft.com/office/drawing/2014/main" id="{B6D847AC-9B55-42EC-934E-A356F45354BC}"/>
            </a:ext>
          </a:extLst>
        </xdr:cNvPr>
        <xdr:cNvSpPr txBox="1"/>
      </xdr:nvSpPr>
      <xdr:spPr>
        <a:xfrm>
          <a:off x="11409681" y="922415"/>
          <a:ext cx="2320472" cy="256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Number of Commodities</a:t>
          </a:r>
        </a:p>
      </xdr:txBody>
    </xdr:sp>
    <xdr:clientData/>
  </xdr:twoCellAnchor>
  <xdr:twoCellAnchor>
    <xdr:from>
      <xdr:col>23</xdr:col>
      <xdr:colOff>222089</xdr:colOff>
      <xdr:row>5</xdr:row>
      <xdr:rowOff>18174</xdr:rowOff>
    </xdr:from>
    <xdr:to>
      <xdr:col>26</xdr:col>
      <xdr:colOff>512957</xdr:colOff>
      <xdr:row>6</xdr:row>
      <xdr:rowOff>123549</xdr:rowOff>
    </xdr:to>
    <xdr:sp macro="" textlink="">
      <xdr:nvSpPr>
        <xdr:cNvPr id="71" name="TextBox 70">
          <a:extLst>
            <a:ext uri="{FF2B5EF4-FFF2-40B4-BE49-F238E27FC236}">
              <a16:creationId xmlns:a16="http://schemas.microsoft.com/office/drawing/2014/main" id="{98609770-ABEE-44DC-BCDE-7ABD12209069}"/>
            </a:ext>
          </a:extLst>
        </xdr:cNvPr>
        <xdr:cNvSpPr txBox="1"/>
      </xdr:nvSpPr>
      <xdr:spPr>
        <a:xfrm>
          <a:off x="14242889" y="932574"/>
          <a:ext cx="2119668" cy="28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Number of Markets</a:t>
          </a:r>
        </a:p>
      </xdr:txBody>
    </xdr:sp>
    <xdr:clientData/>
  </xdr:twoCellAnchor>
  <xdr:twoCellAnchor>
    <xdr:from>
      <xdr:col>7</xdr:col>
      <xdr:colOff>121920</xdr:colOff>
      <xdr:row>6</xdr:row>
      <xdr:rowOff>149824</xdr:rowOff>
    </xdr:from>
    <xdr:to>
      <xdr:col>9</xdr:col>
      <xdr:colOff>344439</xdr:colOff>
      <xdr:row>8</xdr:row>
      <xdr:rowOff>148966</xdr:rowOff>
    </xdr:to>
    <xdr:sp macro="" textlink="D2_KPI!B3">
      <xdr:nvSpPr>
        <xdr:cNvPr id="72" name="TextBox 71">
          <a:extLst>
            <a:ext uri="{FF2B5EF4-FFF2-40B4-BE49-F238E27FC236}">
              <a16:creationId xmlns:a16="http://schemas.microsoft.com/office/drawing/2014/main" id="{C61A159E-E98E-42CC-A89B-C293C2112AD7}"/>
            </a:ext>
          </a:extLst>
        </xdr:cNvPr>
        <xdr:cNvSpPr txBox="1"/>
      </xdr:nvSpPr>
      <xdr:spPr>
        <a:xfrm>
          <a:off x="4389120" y="1247104"/>
          <a:ext cx="1441719" cy="364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54397E-823E-4B64-8110-1B9E6471BB7D}" type="TxLink">
            <a:rPr lang="en-US" sz="2000" b="1" i="0" u="none" strike="noStrike">
              <a:solidFill>
                <a:srgbClr val="000000"/>
              </a:solidFill>
              <a:latin typeface="Calibri"/>
              <a:ea typeface="Calibri"/>
              <a:cs typeface="Calibri"/>
            </a:rPr>
            <a:pPr/>
            <a:t>₹ 5,384.21</a:t>
          </a:fld>
          <a:endParaRPr lang="en-IN" sz="2000" b="1"/>
        </a:p>
      </xdr:txBody>
    </xdr:sp>
    <xdr:clientData/>
  </xdr:twoCellAnchor>
  <xdr:twoCellAnchor>
    <xdr:from>
      <xdr:col>11</xdr:col>
      <xdr:colOff>50800</xdr:colOff>
      <xdr:row>6</xdr:row>
      <xdr:rowOff>159984</xdr:rowOff>
    </xdr:from>
    <xdr:to>
      <xdr:col>13</xdr:col>
      <xdr:colOff>447040</xdr:colOff>
      <xdr:row>8</xdr:row>
      <xdr:rowOff>128646</xdr:rowOff>
    </xdr:to>
    <xdr:sp macro="" textlink="D2_KPI!B6">
      <xdr:nvSpPr>
        <xdr:cNvPr id="73" name="TextBox 72">
          <a:extLst>
            <a:ext uri="{FF2B5EF4-FFF2-40B4-BE49-F238E27FC236}">
              <a16:creationId xmlns:a16="http://schemas.microsoft.com/office/drawing/2014/main" id="{7CC23DE6-69D1-4E1E-88CA-54ED6639F9F0}"/>
            </a:ext>
          </a:extLst>
        </xdr:cNvPr>
        <xdr:cNvSpPr txBox="1"/>
      </xdr:nvSpPr>
      <xdr:spPr>
        <a:xfrm>
          <a:off x="6756400" y="1257264"/>
          <a:ext cx="1615440" cy="334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6E2798-8EA5-4E3E-AB68-A15D9CF45E81}" type="TxLink">
            <a:rPr lang="en-US" sz="2000" b="1" i="0" u="none" strike="noStrike">
              <a:solidFill>
                <a:srgbClr val="000000"/>
              </a:solidFill>
              <a:latin typeface="Calibri"/>
              <a:ea typeface="Calibri"/>
              <a:cs typeface="Calibri"/>
            </a:rPr>
            <a:pPr/>
            <a:t>₹ 1,31,000.00</a:t>
          </a:fld>
          <a:endParaRPr lang="en-IN" sz="2000" b="1"/>
        </a:p>
      </xdr:txBody>
    </xdr:sp>
    <xdr:clientData/>
  </xdr:twoCellAnchor>
  <xdr:twoCellAnchor>
    <xdr:from>
      <xdr:col>17</xdr:col>
      <xdr:colOff>14025</xdr:colOff>
      <xdr:row>6</xdr:row>
      <xdr:rowOff>139664</xdr:rowOff>
    </xdr:from>
    <xdr:to>
      <xdr:col>18</xdr:col>
      <xdr:colOff>132081</xdr:colOff>
      <xdr:row>8</xdr:row>
      <xdr:rowOff>121920</xdr:rowOff>
    </xdr:to>
    <xdr:sp macro="" textlink="D2_KPI!B16">
      <xdr:nvSpPr>
        <xdr:cNvPr id="74" name="TextBox 73">
          <a:extLst>
            <a:ext uri="{FF2B5EF4-FFF2-40B4-BE49-F238E27FC236}">
              <a16:creationId xmlns:a16="http://schemas.microsoft.com/office/drawing/2014/main" id="{911820F0-C363-4177-A2A3-75D8ACD30FD4}"/>
            </a:ext>
          </a:extLst>
        </xdr:cNvPr>
        <xdr:cNvSpPr txBox="1"/>
      </xdr:nvSpPr>
      <xdr:spPr>
        <a:xfrm>
          <a:off x="10377225" y="1236944"/>
          <a:ext cx="727656" cy="348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0EF3F8-DE66-402A-859B-B691C44E85D5}" type="TxLink">
            <a:rPr lang="en-US" sz="2000" b="1" i="0" u="none" strike="noStrike">
              <a:solidFill>
                <a:srgbClr val="000000"/>
              </a:solidFill>
              <a:latin typeface="Calibri"/>
              <a:ea typeface="Calibri"/>
              <a:cs typeface="Calibri"/>
            </a:rPr>
            <a:pPr/>
            <a:t>697</a:t>
          </a:fld>
          <a:endParaRPr lang="en-IN" sz="2000" b="1"/>
        </a:p>
      </xdr:txBody>
    </xdr:sp>
    <xdr:clientData/>
  </xdr:twoCellAnchor>
  <xdr:twoCellAnchor>
    <xdr:from>
      <xdr:col>21</xdr:col>
      <xdr:colOff>278756</xdr:colOff>
      <xdr:row>6</xdr:row>
      <xdr:rowOff>129504</xdr:rowOff>
    </xdr:from>
    <xdr:to>
      <xdr:col>22</xdr:col>
      <xdr:colOff>311383</xdr:colOff>
      <xdr:row>8</xdr:row>
      <xdr:rowOff>118486</xdr:rowOff>
    </xdr:to>
    <xdr:sp macro="" textlink="D2_KPI!B10">
      <xdr:nvSpPr>
        <xdr:cNvPr id="75" name="TextBox 74">
          <a:extLst>
            <a:ext uri="{FF2B5EF4-FFF2-40B4-BE49-F238E27FC236}">
              <a16:creationId xmlns:a16="http://schemas.microsoft.com/office/drawing/2014/main" id="{D6B25E72-80C2-4D08-A2CF-56334D26AD27}"/>
            </a:ext>
          </a:extLst>
        </xdr:cNvPr>
        <xdr:cNvSpPr txBox="1"/>
      </xdr:nvSpPr>
      <xdr:spPr>
        <a:xfrm>
          <a:off x="13080356" y="1226784"/>
          <a:ext cx="642227" cy="354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3282A6-8941-4DF1-A171-0D2E1FA3916D}" type="TxLink">
            <a:rPr lang="en-US" sz="2000" b="1" i="0" u="none" strike="noStrike">
              <a:solidFill>
                <a:srgbClr val="000000"/>
              </a:solidFill>
              <a:latin typeface="Calibri"/>
              <a:ea typeface="Calibri"/>
              <a:cs typeface="Calibri"/>
            </a:rPr>
            <a:pPr/>
            <a:t>174</a:t>
          </a:fld>
          <a:endParaRPr lang="en-IN" sz="2000" b="1"/>
        </a:p>
      </xdr:txBody>
    </xdr:sp>
    <xdr:clientData/>
  </xdr:twoCellAnchor>
  <xdr:twoCellAnchor>
    <xdr:from>
      <xdr:col>25</xdr:col>
      <xdr:colOff>528320</xdr:colOff>
      <xdr:row>6</xdr:row>
      <xdr:rowOff>139664</xdr:rowOff>
    </xdr:from>
    <xdr:to>
      <xdr:col>26</xdr:col>
      <xdr:colOff>497840</xdr:colOff>
      <xdr:row>9</xdr:row>
      <xdr:rowOff>16886</xdr:rowOff>
    </xdr:to>
    <xdr:sp macro="" textlink="D2_KPI!B13">
      <xdr:nvSpPr>
        <xdr:cNvPr id="76" name="TextBox 75">
          <a:extLst>
            <a:ext uri="{FF2B5EF4-FFF2-40B4-BE49-F238E27FC236}">
              <a16:creationId xmlns:a16="http://schemas.microsoft.com/office/drawing/2014/main" id="{CFE97D80-137D-4F3B-8B4C-1A91124D52F0}"/>
            </a:ext>
          </a:extLst>
        </xdr:cNvPr>
        <xdr:cNvSpPr txBox="1"/>
      </xdr:nvSpPr>
      <xdr:spPr>
        <a:xfrm>
          <a:off x="15768320" y="1236944"/>
          <a:ext cx="579120" cy="425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4D6EFE-86CF-4367-B9CF-24631DB2B062}" type="TxLink">
            <a:rPr lang="en-US" sz="2000" b="1" i="0" u="none" strike="noStrike">
              <a:solidFill>
                <a:srgbClr val="000000"/>
              </a:solidFill>
              <a:latin typeface="Calibri"/>
              <a:ea typeface="Calibri"/>
              <a:cs typeface="Calibri"/>
            </a:rPr>
            <a:pPr/>
            <a:t>713</a:t>
          </a:fld>
          <a:endParaRPr lang="en-IN" sz="2000" b="1"/>
        </a:p>
      </xdr:txBody>
    </xdr:sp>
    <xdr:clientData/>
  </xdr:twoCellAnchor>
  <xdr:twoCellAnchor>
    <xdr:from>
      <xdr:col>0</xdr:col>
      <xdr:colOff>85859</xdr:colOff>
      <xdr:row>0</xdr:row>
      <xdr:rowOff>85860</xdr:rowOff>
    </xdr:from>
    <xdr:to>
      <xdr:col>5</xdr:col>
      <xdr:colOff>279042</xdr:colOff>
      <xdr:row>42</xdr:row>
      <xdr:rowOff>89294</xdr:rowOff>
    </xdr:to>
    <xdr:sp macro="" textlink="">
      <xdr:nvSpPr>
        <xdr:cNvPr id="94" name="Rectangle 93">
          <a:extLst>
            <a:ext uri="{FF2B5EF4-FFF2-40B4-BE49-F238E27FC236}">
              <a16:creationId xmlns:a16="http://schemas.microsoft.com/office/drawing/2014/main" id="{B0FD06D6-AFF3-4485-91D8-193465E4BA4D}"/>
            </a:ext>
          </a:extLst>
        </xdr:cNvPr>
        <xdr:cNvSpPr/>
      </xdr:nvSpPr>
      <xdr:spPr>
        <a:xfrm>
          <a:off x="85859" y="85860"/>
          <a:ext cx="3241183" cy="7684394"/>
        </a:xfrm>
        <a:prstGeom prst="rect">
          <a:avLst/>
        </a:prstGeom>
        <a:solidFill>
          <a:srgbClr val="3E7C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96592</xdr:colOff>
      <xdr:row>0</xdr:row>
      <xdr:rowOff>85859</xdr:rowOff>
    </xdr:from>
    <xdr:to>
      <xdr:col>5</xdr:col>
      <xdr:colOff>268310</xdr:colOff>
      <xdr:row>42</xdr:row>
      <xdr:rowOff>57096</xdr:rowOff>
    </xdr:to>
    <xdr:pic>
      <xdr:nvPicPr>
        <xdr:cNvPr id="95" name="Picture 94">
          <a:extLst>
            <a:ext uri="{FF2B5EF4-FFF2-40B4-BE49-F238E27FC236}">
              <a16:creationId xmlns:a16="http://schemas.microsoft.com/office/drawing/2014/main" id="{048081EE-F882-48EF-B917-1A80B7351260}"/>
            </a:ext>
          </a:extLst>
        </xdr:cNvPr>
        <xdr:cNvPicPr>
          <a:picLocks noChangeAspect="1"/>
        </xdr:cNvPicPr>
      </xdr:nvPicPr>
      <xdr:blipFill>
        <a:blip xmlns:r="http://schemas.openxmlformats.org/officeDocument/2006/relationships" r:embed="rId3">
          <a:alphaModFix amt="50000"/>
          <a:extLst>
            <a:ext uri="{28A0092B-C50C-407E-A947-70E740481C1C}">
              <a14:useLocalDpi xmlns:a14="http://schemas.microsoft.com/office/drawing/2010/main" val="0"/>
            </a:ext>
          </a:extLst>
        </a:blip>
        <a:stretch>
          <a:fillRect/>
        </a:stretch>
      </xdr:blipFill>
      <xdr:spPr>
        <a:xfrm>
          <a:off x="96592" y="85859"/>
          <a:ext cx="3219718" cy="7652197"/>
        </a:xfrm>
        <a:prstGeom prst="rect">
          <a:avLst/>
        </a:prstGeom>
      </xdr:spPr>
    </xdr:pic>
    <xdr:clientData/>
  </xdr:twoCellAnchor>
  <xdr:twoCellAnchor>
    <xdr:from>
      <xdr:col>0</xdr:col>
      <xdr:colOff>450761</xdr:colOff>
      <xdr:row>1</xdr:row>
      <xdr:rowOff>74697</xdr:rowOff>
    </xdr:from>
    <xdr:to>
      <xdr:col>5</xdr:col>
      <xdr:colOff>169799</xdr:colOff>
      <xdr:row>6</xdr:row>
      <xdr:rowOff>72551</xdr:rowOff>
    </xdr:to>
    <xdr:sp macro="" textlink="">
      <xdr:nvSpPr>
        <xdr:cNvPr id="96" name="TextBox 95">
          <a:extLst>
            <a:ext uri="{FF2B5EF4-FFF2-40B4-BE49-F238E27FC236}">
              <a16:creationId xmlns:a16="http://schemas.microsoft.com/office/drawing/2014/main" id="{0B62F6DA-66AE-4E5F-A657-41FF56897EA4}"/>
            </a:ext>
          </a:extLst>
        </xdr:cNvPr>
        <xdr:cNvSpPr txBox="1"/>
      </xdr:nvSpPr>
      <xdr:spPr>
        <a:xfrm>
          <a:off x="450761" y="257577"/>
          <a:ext cx="2767038" cy="91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IN" sz="2100" b="1">
              <a:solidFill>
                <a:srgbClr val="FFC000"/>
              </a:solidFill>
            </a:rPr>
            <a:t>              </a:t>
          </a:r>
          <a:r>
            <a:rPr lang="en-IN" sz="2400" b="1">
              <a:solidFill>
                <a:srgbClr val="FFC000"/>
              </a:solidFill>
            </a:rPr>
            <a:t>Agricultural </a:t>
          </a:r>
        </a:p>
        <a:p>
          <a:pPr lvl="0" algn="l"/>
          <a:r>
            <a:rPr lang="en-IN" sz="2400" b="1">
              <a:solidFill>
                <a:srgbClr val="FFC000"/>
              </a:solidFill>
            </a:rPr>
            <a:t>      Market</a:t>
          </a:r>
          <a:r>
            <a:rPr lang="en-IN" sz="2400" b="1" baseline="0">
              <a:solidFill>
                <a:srgbClr val="FFC000"/>
              </a:solidFill>
            </a:rPr>
            <a:t> Analysis</a:t>
          </a:r>
          <a:endParaRPr lang="en-IN" sz="2400" b="1">
            <a:solidFill>
              <a:srgbClr val="FFC000"/>
            </a:solidFill>
          </a:endParaRPr>
        </a:p>
      </xdr:txBody>
    </xdr:sp>
    <xdr:clientData/>
  </xdr:twoCellAnchor>
  <xdr:twoCellAnchor>
    <xdr:from>
      <xdr:col>0</xdr:col>
      <xdr:colOff>214648</xdr:colOff>
      <xdr:row>2</xdr:row>
      <xdr:rowOff>32216</xdr:rowOff>
    </xdr:from>
    <xdr:to>
      <xdr:col>1</xdr:col>
      <xdr:colOff>216630</xdr:colOff>
      <xdr:row>5</xdr:row>
      <xdr:rowOff>63176</xdr:rowOff>
    </xdr:to>
    <xdr:pic>
      <xdr:nvPicPr>
        <xdr:cNvPr id="97" name="Picture 96">
          <a:extLst>
            <a:ext uri="{FF2B5EF4-FFF2-40B4-BE49-F238E27FC236}">
              <a16:creationId xmlns:a16="http://schemas.microsoft.com/office/drawing/2014/main" id="{A3E7EADF-B001-41A4-A059-1E35F0EA7E8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4648" y="397976"/>
          <a:ext cx="611582" cy="579600"/>
        </a:xfrm>
        <a:prstGeom prst="rect">
          <a:avLst/>
        </a:prstGeom>
      </xdr:spPr>
    </xdr:pic>
    <xdr:clientData/>
  </xdr:twoCellAnchor>
  <xdr:twoCellAnchor>
    <xdr:from>
      <xdr:col>5</xdr:col>
      <xdr:colOff>437452</xdr:colOff>
      <xdr:row>6</xdr:row>
      <xdr:rowOff>124040</xdr:rowOff>
    </xdr:from>
    <xdr:to>
      <xdr:col>6</xdr:col>
      <xdr:colOff>276495</xdr:colOff>
      <xdr:row>9</xdr:row>
      <xdr:rowOff>28276</xdr:rowOff>
    </xdr:to>
    <xdr:pic>
      <xdr:nvPicPr>
        <xdr:cNvPr id="98" name="Picture 97">
          <a:extLst>
            <a:ext uri="{FF2B5EF4-FFF2-40B4-BE49-F238E27FC236}">
              <a16:creationId xmlns:a16="http://schemas.microsoft.com/office/drawing/2014/main" id="{4426C2F9-0CC8-40F8-9989-E41E0B54622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485452" y="1221320"/>
          <a:ext cx="448643" cy="452876"/>
        </a:xfrm>
        <a:prstGeom prst="rect">
          <a:avLst/>
        </a:prstGeom>
      </xdr:spPr>
    </xdr:pic>
    <xdr:clientData/>
  </xdr:twoCellAnchor>
  <xdr:twoCellAnchor>
    <xdr:from>
      <xdr:col>10</xdr:col>
      <xdr:colOff>42989</xdr:colOff>
      <xdr:row>6</xdr:row>
      <xdr:rowOff>122618</xdr:rowOff>
    </xdr:from>
    <xdr:to>
      <xdr:col>10</xdr:col>
      <xdr:colOff>491632</xdr:colOff>
      <xdr:row>9</xdr:row>
      <xdr:rowOff>26854</xdr:rowOff>
    </xdr:to>
    <xdr:pic>
      <xdr:nvPicPr>
        <xdr:cNvPr id="99" name="Picture 98">
          <a:extLst>
            <a:ext uri="{FF2B5EF4-FFF2-40B4-BE49-F238E27FC236}">
              <a16:creationId xmlns:a16="http://schemas.microsoft.com/office/drawing/2014/main" id="{951756D3-BF54-4E85-BCF9-1D259608CD8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38989" y="1219898"/>
          <a:ext cx="448643" cy="452876"/>
        </a:xfrm>
        <a:prstGeom prst="rect">
          <a:avLst/>
        </a:prstGeom>
      </xdr:spPr>
    </xdr:pic>
    <xdr:clientData/>
  </xdr:twoCellAnchor>
  <xdr:twoCellAnchor>
    <xdr:from>
      <xdr:col>14</xdr:col>
      <xdr:colOff>247969</xdr:colOff>
      <xdr:row>6</xdr:row>
      <xdr:rowOff>80555</xdr:rowOff>
    </xdr:from>
    <xdr:to>
      <xdr:col>15</xdr:col>
      <xdr:colOff>87011</xdr:colOff>
      <xdr:row>8</xdr:row>
      <xdr:rowOff>167671</xdr:rowOff>
    </xdr:to>
    <xdr:pic>
      <xdr:nvPicPr>
        <xdr:cNvPr id="100" name="Picture 99">
          <a:extLst>
            <a:ext uri="{FF2B5EF4-FFF2-40B4-BE49-F238E27FC236}">
              <a16:creationId xmlns:a16="http://schemas.microsoft.com/office/drawing/2014/main" id="{948A4A83-A34F-4885-AC9D-BF55E913ADE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782369" y="1177835"/>
          <a:ext cx="448642" cy="452876"/>
        </a:xfrm>
        <a:prstGeom prst="rect">
          <a:avLst/>
        </a:prstGeom>
      </xdr:spPr>
    </xdr:pic>
    <xdr:clientData/>
  </xdr:twoCellAnchor>
  <xdr:twoCellAnchor>
    <xdr:from>
      <xdr:col>18</xdr:col>
      <xdr:colOff>442786</xdr:colOff>
      <xdr:row>6</xdr:row>
      <xdr:rowOff>121907</xdr:rowOff>
    </xdr:from>
    <xdr:to>
      <xdr:col>19</xdr:col>
      <xdr:colOff>281829</xdr:colOff>
      <xdr:row>9</xdr:row>
      <xdr:rowOff>26143</xdr:rowOff>
    </xdr:to>
    <xdr:pic>
      <xdr:nvPicPr>
        <xdr:cNvPr id="101" name="Picture 100">
          <a:extLst>
            <a:ext uri="{FF2B5EF4-FFF2-40B4-BE49-F238E27FC236}">
              <a16:creationId xmlns:a16="http://schemas.microsoft.com/office/drawing/2014/main" id="{415359FA-35C7-4187-92E7-18D6B408A19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415586" y="1219187"/>
          <a:ext cx="448643" cy="452876"/>
        </a:xfrm>
        <a:prstGeom prst="rect">
          <a:avLst/>
        </a:prstGeom>
      </xdr:spPr>
    </xdr:pic>
    <xdr:clientData/>
  </xdr:twoCellAnchor>
  <xdr:twoCellAnchor>
    <xdr:from>
      <xdr:col>23</xdr:col>
      <xdr:colOff>136945</xdr:colOff>
      <xdr:row>6</xdr:row>
      <xdr:rowOff>79134</xdr:rowOff>
    </xdr:from>
    <xdr:to>
      <xdr:col>23</xdr:col>
      <xdr:colOff>585588</xdr:colOff>
      <xdr:row>8</xdr:row>
      <xdr:rowOff>163206</xdr:rowOff>
    </xdr:to>
    <xdr:pic>
      <xdr:nvPicPr>
        <xdr:cNvPr id="102" name="Picture 101">
          <a:extLst>
            <a:ext uri="{FF2B5EF4-FFF2-40B4-BE49-F238E27FC236}">
              <a16:creationId xmlns:a16="http://schemas.microsoft.com/office/drawing/2014/main" id="{71242E3E-7217-4D7C-AC85-7ACDDC3CDC6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157745" y="1176414"/>
          <a:ext cx="448643" cy="449832"/>
        </a:xfrm>
        <a:prstGeom prst="rect">
          <a:avLst/>
        </a:prstGeom>
      </xdr:spPr>
    </xdr:pic>
    <xdr:clientData/>
  </xdr:twoCellAnchor>
  <xdr:twoCellAnchor>
    <xdr:from>
      <xdr:col>5</xdr:col>
      <xdr:colOff>457200</xdr:colOff>
      <xdr:row>10</xdr:row>
      <xdr:rowOff>10160</xdr:rowOff>
    </xdr:from>
    <xdr:to>
      <xdr:col>16</xdr:col>
      <xdr:colOff>284480</xdr:colOff>
      <xdr:row>25</xdr:row>
      <xdr:rowOff>101600</xdr:rowOff>
    </xdr:to>
    <xdr:graphicFrame macro="">
      <xdr:nvGraphicFramePr>
        <xdr:cNvPr id="103" name="Chart 102">
          <a:extLst>
            <a:ext uri="{FF2B5EF4-FFF2-40B4-BE49-F238E27FC236}">
              <a16:creationId xmlns:a16="http://schemas.microsoft.com/office/drawing/2014/main" id="{7783FE17-7D28-4DC5-BA65-2BCD63974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464428</xdr:colOff>
      <xdr:row>26</xdr:row>
      <xdr:rowOff>50799</xdr:rowOff>
    </xdr:from>
    <xdr:to>
      <xdr:col>14</xdr:col>
      <xdr:colOff>10160</xdr:colOff>
      <xdr:row>42</xdr:row>
      <xdr:rowOff>97692</xdr:rowOff>
    </xdr:to>
    <xdr:graphicFrame macro="">
      <xdr:nvGraphicFramePr>
        <xdr:cNvPr id="105" name="Chart 104">
          <a:extLst>
            <a:ext uri="{FF2B5EF4-FFF2-40B4-BE49-F238E27FC236}">
              <a16:creationId xmlns:a16="http://schemas.microsoft.com/office/drawing/2014/main" id="{5C5D32C2-5733-4A52-8414-62F2D211E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385822</xdr:colOff>
      <xdr:row>10</xdr:row>
      <xdr:rowOff>28937</xdr:rowOff>
    </xdr:from>
    <xdr:to>
      <xdr:col>26</xdr:col>
      <xdr:colOff>472632</xdr:colOff>
      <xdr:row>25</xdr:row>
      <xdr:rowOff>105507</xdr:rowOff>
    </xdr:to>
    <xdr:graphicFrame macro="">
      <xdr:nvGraphicFramePr>
        <xdr:cNvPr id="106" name="Chart 105">
          <a:extLst>
            <a:ext uri="{FF2B5EF4-FFF2-40B4-BE49-F238E27FC236}">
              <a16:creationId xmlns:a16="http://schemas.microsoft.com/office/drawing/2014/main" id="{6C6DCB3C-D8F9-493B-9A8D-8835454658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172720</xdr:colOff>
      <xdr:row>26</xdr:row>
      <xdr:rowOff>10160</xdr:rowOff>
    </xdr:from>
    <xdr:to>
      <xdr:col>26</xdr:col>
      <xdr:colOff>501570</xdr:colOff>
      <xdr:row>42</xdr:row>
      <xdr:rowOff>121920</xdr:rowOff>
    </xdr:to>
    <xdr:graphicFrame macro="">
      <xdr:nvGraphicFramePr>
        <xdr:cNvPr id="107" name="Chart 106">
          <a:extLst>
            <a:ext uri="{FF2B5EF4-FFF2-40B4-BE49-F238E27FC236}">
              <a16:creationId xmlns:a16="http://schemas.microsoft.com/office/drawing/2014/main" id="{6139CAC9-B537-43DC-BDA9-54CA44185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111760</xdr:colOff>
      <xdr:row>28</xdr:row>
      <xdr:rowOff>142240</xdr:rowOff>
    </xdr:from>
    <xdr:to>
      <xdr:col>31</xdr:col>
      <xdr:colOff>142240</xdr:colOff>
      <xdr:row>42</xdr:row>
      <xdr:rowOff>20321</xdr:rowOff>
    </xdr:to>
    <mc:AlternateContent xmlns:mc="http://schemas.openxmlformats.org/markup-compatibility/2006" xmlns:a14="http://schemas.microsoft.com/office/drawing/2010/main">
      <mc:Choice Requires="a14">
        <xdr:graphicFrame macro="">
          <xdr:nvGraphicFramePr>
            <xdr:cNvPr id="109" name="Market 1">
              <a:extLst>
                <a:ext uri="{FF2B5EF4-FFF2-40B4-BE49-F238E27FC236}">
                  <a16:creationId xmlns:a16="http://schemas.microsoft.com/office/drawing/2014/main" id="{8044CE9E-CB65-4278-9CA9-0E7DFC0539DC}"/>
                </a:ext>
              </a:extLst>
            </xdr:cNvPr>
            <xdr:cNvGraphicFramePr/>
          </xdr:nvGraphicFramePr>
          <xdr:xfrm>
            <a:off x="0" y="0"/>
            <a:ext cx="0" cy="0"/>
          </xdr:xfrm>
          <a:graphic>
            <a:graphicData uri="http://schemas.microsoft.com/office/drawing/2010/slicer">
              <sle:slicer xmlns:sle="http://schemas.microsoft.com/office/drawing/2010/slicer" name="Market 1"/>
            </a:graphicData>
          </a:graphic>
        </xdr:graphicFrame>
      </mc:Choice>
      <mc:Fallback xmlns="">
        <xdr:sp macro="" textlink="">
          <xdr:nvSpPr>
            <xdr:cNvPr id="0" name=""/>
            <xdr:cNvSpPr>
              <a:spLocks noTextEdit="1"/>
            </xdr:cNvSpPr>
          </xdr:nvSpPr>
          <xdr:spPr>
            <a:xfrm>
              <a:off x="16518874" y="5273683"/>
              <a:ext cx="2461163" cy="2443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84484</xdr:colOff>
      <xdr:row>0</xdr:row>
      <xdr:rowOff>121920</xdr:rowOff>
    </xdr:from>
    <xdr:to>
      <xdr:col>31</xdr:col>
      <xdr:colOff>121920</xdr:colOff>
      <xdr:row>13</xdr:row>
      <xdr:rowOff>152399</xdr:rowOff>
    </xdr:to>
    <mc:AlternateContent xmlns:mc="http://schemas.openxmlformats.org/markup-compatibility/2006" xmlns:a14="http://schemas.microsoft.com/office/drawing/2010/main">
      <mc:Choice Requires="a14">
        <xdr:graphicFrame macro="">
          <xdr:nvGraphicFramePr>
            <xdr:cNvPr id="110" name="State 4">
              <a:extLst>
                <a:ext uri="{FF2B5EF4-FFF2-40B4-BE49-F238E27FC236}">
                  <a16:creationId xmlns:a16="http://schemas.microsoft.com/office/drawing/2014/main" id="{63383DD8-F52F-4F0B-BF97-21849E9A3D73}"/>
                </a:ext>
              </a:extLst>
            </xdr:cNvPr>
            <xdr:cNvGraphicFramePr/>
          </xdr:nvGraphicFramePr>
          <xdr:xfrm>
            <a:off x="0" y="0"/>
            <a:ext cx="0" cy="0"/>
          </xdr:xfrm>
          <a:graphic>
            <a:graphicData uri="http://schemas.microsoft.com/office/drawing/2010/slicer">
              <sle:slicer xmlns:sle="http://schemas.microsoft.com/office/drawing/2010/slicer" name="State 4"/>
            </a:graphicData>
          </a:graphic>
        </xdr:graphicFrame>
      </mc:Choice>
      <mc:Fallback xmlns="">
        <xdr:sp macro="" textlink="">
          <xdr:nvSpPr>
            <xdr:cNvPr id="0" name=""/>
            <xdr:cNvSpPr>
              <a:spLocks noTextEdit="1"/>
            </xdr:cNvSpPr>
          </xdr:nvSpPr>
          <xdr:spPr>
            <a:xfrm>
              <a:off x="16491598" y="121920"/>
              <a:ext cx="2468119" cy="2412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107672</xdr:colOff>
      <xdr:row>14</xdr:row>
      <xdr:rowOff>60960</xdr:rowOff>
    </xdr:from>
    <xdr:to>
      <xdr:col>31</xdr:col>
      <xdr:colOff>142239</xdr:colOff>
      <xdr:row>28</xdr:row>
      <xdr:rowOff>10161</xdr:rowOff>
    </xdr:to>
    <mc:AlternateContent xmlns:mc="http://schemas.openxmlformats.org/markup-compatibility/2006" xmlns:a14="http://schemas.microsoft.com/office/drawing/2010/main">
      <mc:Choice Requires="a14">
        <xdr:graphicFrame macro="">
          <xdr:nvGraphicFramePr>
            <xdr:cNvPr id="111" name="Commodity 1">
              <a:extLst>
                <a:ext uri="{FF2B5EF4-FFF2-40B4-BE49-F238E27FC236}">
                  <a16:creationId xmlns:a16="http://schemas.microsoft.com/office/drawing/2014/main" id="{96BB14A4-B199-4014-8D3B-8FB61EA59010}"/>
                </a:ext>
              </a:extLst>
            </xdr:cNvPr>
            <xdr:cNvGraphicFramePr/>
          </xdr:nvGraphicFramePr>
          <xdr:xfrm>
            <a:off x="0" y="0"/>
            <a:ext cx="0" cy="0"/>
          </xdr:xfrm>
          <a:graphic>
            <a:graphicData uri="http://schemas.microsoft.com/office/drawing/2010/slicer">
              <sle:slicer xmlns:sle="http://schemas.microsoft.com/office/drawing/2010/slicer" name="Commodity 1"/>
            </a:graphicData>
          </a:graphic>
        </xdr:graphicFrame>
      </mc:Choice>
      <mc:Fallback xmlns="">
        <xdr:sp macro="" textlink="">
          <xdr:nvSpPr>
            <xdr:cNvPr id="0" name=""/>
            <xdr:cNvSpPr>
              <a:spLocks noTextEdit="1"/>
            </xdr:cNvSpPr>
          </xdr:nvSpPr>
          <xdr:spPr>
            <a:xfrm>
              <a:off x="16514786" y="2626682"/>
              <a:ext cx="2465250" cy="2514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213398</xdr:colOff>
      <xdr:row>9</xdr:row>
      <xdr:rowOff>66569</xdr:rowOff>
    </xdr:from>
    <xdr:to>
      <xdr:col>1</xdr:col>
      <xdr:colOff>46684</xdr:colOff>
      <xdr:row>11</xdr:row>
      <xdr:rowOff>122086</xdr:rowOff>
    </xdr:to>
    <xdr:pic>
      <xdr:nvPicPr>
        <xdr:cNvPr id="2" name="Picture 1">
          <a:extLst>
            <a:ext uri="{FF2B5EF4-FFF2-40B4-BE49-F238E27FC236}">
              <a16:creationId xmlns:a16="http://schemas.microsoft.com/office/drawing/2014/main" id="{16FA3219-CC2F-4F7E-8200-C9E5C428BD5A}"/>
            </a:ext>
          </a:extLst>
        </xdr:cNvPr>
        <xdr:cNvPicPr>
          <a:picLocks noChangeAspect="1"/>
        </xdr:cNvPicPr>
      </xdr:nvPicPr>
      <xdr:blipFill>
        <a:blip xmlns:r="http://schemas.openxmlformats.org/officeDocument/2006/relationships" r:embed="rId14" cstate="print">
          <a:lum bright="70000" contrast="-70000"/>
          <a:extLst>
            <a:ext uri="{28A0092B-C50C-407E-A947-70E740481C1C}">
              <a14:useLocalDpi xmlns:a14="http://schemas.microsoft.com/office/drawing/2010/main" val="0"/>
            </a:ext>
          </a:extLst>
        </a:blip>
        <a:stretch>
          <a:fillRect/>
        </a:stretch>
      </xdr:blipFill>
      <xdr:spPr>
        <a:xfrm>
          <a:off x="213398" y="1715961"/>
          <a:ext cx="440957" cy="422049"/>
        </a:xfrm>
        <a:prstGeom prst="rect">
          <a:avLst/>
        </a:prstGeom>
      </xdr:spPr>
    </xdr:pic>
    <xdr:clientData/>
  </xdr:twoCellAnchor>
  <xdr:twoCellAnchor>
    <xdr:from>
      <xdr:col>0</xdr:col>
      <xdr:colOff>224756</xdr:colOff>
      <xdr:row>12</xdr:row>
      <xdr:rowOff>97222</xdr:rowOff>
    </xdr:from>
    <xdr:to>
      <xdr:col>1</xdr:col>
      <xdr:colOff>59891</xdr:colOff>
      <xdr:row>14</xdr:row>
      <xdr:rowOff>156268</xdr:rowOff>
    </xdr:to>
    <xdr:pic>
      <xdr:nvPicPr>
        <xdr:cNvPr id="3" name="Picture 2">
          <a:extLst>
            <a:ext uri="{FF2B5EF4-FFF2-40B4-BE49-F238E27FC236}">
              <a16:creationId xmlns:a16="http://schemas.microsoft.com/office/drawing/2014/main" id="{CC8C7D1C-D6ED-4243-9F46-0CCDC7A5D67F}"/>
            </a:ext>
          </a:extLst>
        </xdr:cNvPr>
        <xdr:cNvPicPr>
          <a:picLocks noChangeAspect="1"/>
        </xdr:cNvPicPr>
      </xdr:nvPicPr>
      <xdr:blipFill>
        <a:blip xmlns:r="http://schemas.openxmlformats.org/officeDocument/2006/relationships" r:embed="rId15" cstate="print">
          <a:lum bright="70000" contrast="-70000"/>
          <a:extLst>
            <a:ext uri="{28A0092B-C50C-407E-A947-70E740481C1C}">
              <a14:useLocalDpi xmlns:a14="http://schemas.microsoft.com/office/drawing/2010/main" val="0"/>
            </a:ext>
          </a:extLst>
        </a:blip>
        <a:stretch>
          <a:fillRect/>
        </a:stretch>
      </xdr:blipFill>
      <xdr:spPr>
        <a:xfrm>
          <a:off x="224756" y="2296412"/>
          <a:ext cx="442806" cy="425578"/>
        </a:xfrm>
        <a:prstGeom prst="rect">
          <a:avLst/>
        </a:prstGeom>
      </xdr:spPr>
    </xdr:pic>
    <xdr:clientData/>
  </xdr:twoCellAnchor>
  <xdr:twoCellAnchor>
    <xdr:from>
      <xdr:col>0</xdr:col>
      <xdr:colOff>214202</xdr:colOff>
      <xdr:row>16</xdr:row>
      <xdr:rowOff>104972</xdr:rowOff>
    </xdr:from>
    <xdr:to>
      <xdr:col>1</xdr:col>
      <xdr:colOff>49568</xdr:colOff>
      <xdr:row>18</xdr:row>
      <xdr:rowOff>162482</xdr:rowOff>
    </xdr:to>
    <xdr:pic>
      <xdr:nvPicPr>
        <xdr:cNvPr id="4" name="Picture 3">
          <a:extLst>
            <a:ext uri="{FF2B5EF4-FFF2-40B4-BE49-F238E27FC236}">
              <a16:creationId xmlns:a16="http://schemas.microsoft.com/office/drawing/2014/main" id="{2127531D-0BAD-40A4-8961-7015E8FD322B}"/>
            </a:ext>
          </a:extLst>
        </xdr:cNvPr>
        <xdr:cNvPicPr>
          <a:picLocks noChangeAspect="1"/>
        </xdr:cNvPicPr>
      </xdr:nvPicPr>
      <xdr:blipFill>
        <a:blip xmlns:r="http://schemas.openxmlformats.org/officeDocument/2006/relationships" r:embed="rId16" cstate="print">
          <a:lum bright="70000" contrast="-70000"/>
          <a:extLst>
            <a:ext uri="{28A0092B-C50C-407E-A947-70E740481C1C}">
              <a14:useLocalDpi xmlns:a14="http://schemas.microsoft.com/office/drawing/2010/main" val="0"/>
            </a:ext>
          </a:extLst>
        </a:blip>
        <a:stretch>
          <a:fillRect/>
        </a:stretch>
      </xdr:blipFill>
      <xdr:spPr>
        <a:xfrm>
          <a:off x="214202" y="3037225"/>
          <a:ext cx="443037" cy="424042"/>
        </a:xfrm>
        <a:prstGeom prst="rect">
          <a:avLst/>
        </a:prstGeom>
      </xdr:spPr>
    </xdr:pic>
    <xdr:clientData/>
  </xdr:twoCellAnchor>
  <xdr:twoCellAnchor>
    <xdr:from>
      <xdr:col>0</xdr:col>
      <xdr:colOff>173756</xdr:colOff>
      <xdr:row>20</xdr:row>
      <xdr:rowOff>86196</xdr:rowOff>
    </xdr:from>
    <xdr:to>
      <xdr:col>1</xdr:col>
      <xdr:colOff>81888</xdr:colOff>
      <xdr:row>22</xdr:row>
      <xdr:rowOff>131247</xdr:rowOff>
    </xdr:to>
    <xdr:pic>
      <xdr:nvPicPr>
        <xdr:cNvPr id="5" name="Picture 4">
          <a:extLst>
            <a:ext uri="{FF2B5EF4-FFF2-40B4-BE49-F238E27FC236}">
              <a16:creationId xmlns:a16="http://schemas.microsoft.com/office/drawing/2014/main" id="{74E11C8F-1843-4A52-8961-897E2BCB1FF2}"/>
            </a:ext>
          </a:extLst>
        </xdr:cNvPr>
        <xdr:cNvPicPr>
          <a:picLocks noChangeAspect="1"/>
        </xdr:cNvPicPr>
      </xdr:nvPicPr>
      <xdr:blipFill>
        <a:blip xmlns:r="http://schemas.openxmlformats.org/officeDocument/2006/relationships" r:embed="rId17" cstate="print">
          <a:lum bright="70000" contrast="-70000"/>
          <a:extLst>
            <a:ext uri="{28A0092B-C50C-407E-A947-70E740481C1C}">
              <a14:useLocalDpi xmlns:a14="http://schemas.microsoft.com/office/drawing/2010/main" val="0"/>
            </a:ext>
          </a:extLst>
        </a:blip>
        <a:stretch>
          <a:fillRect/>
        </a:stretch>
      </xdr:blipFill>
      <xdr:spPr>
        <a:xfrm>
          <a:off x="173756" y="3751512"/>
          <a:ext cx="515803" cy="411583"/>
        </a:xfrm>
        <a:prstGeom prst="rect">
          <a:avLst/>
        </a:prstGeom>
      </xdr:spPr>
    </xdr:pic>
    <xdr:clientData/>
  </xdr:twoCellAnchor>
  <xdr:twoCellAnchor>
    <xdr:from>
      <xdr:col>1</xdr:col>
      <xdr:colOff>144577</xdr:colOff>
      <xdr:row>9</xdr:row>
      <xdr:rowOff>134086</xdr:rowOff>
    </xdr:from>
    <xdr:to>
      <xdr:col>5</xdr:col>
      <xdr:colOff>171344</xdr:colOff>
      <xdr:row>11</xdr:row>
      <xdr:rowOff>43779</xdr:rowOff>
    </xdr:to>
    <xdr:sp macro="" textlink="">
      <xdr:nvSpPr>
        <xdr:cNvPr id="6" name="TextBox 5">
          <a:extLst>
            <a:ext uri="{FF2B5EF4-FFF2-40B4-BE49-F238E27FC236}">
              <a16:creationId xmlns:a16="http://schemas.microsoft.com/office/drawing/2014/main" id="{BED615F1-9FCE-49CF-996E-7D41B4323E53}"/>
            </a:ext>
          </a:extLst>
        </xdr:cNvPr>
        <xdr:cNvSpPr txBox="1"/>
      </xdr:nvSpPr>
      <xdr:spPr>
        <a:xfrm>
          <a:off x="752248" y="1783478"/>
          <a:ext cx="2457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cap="none" spc="0">
              <a:ln w="0"/>
              <a:solidFill>
                <a:schemeClr val="bg1"/>
              </a:solidFill>
              <a:effectLst>
                <a:outerShdw blurRad="38100" dist="19050" dir="2700000" algn="tl" rotWithShape="0">
                  <a:schemeClr val="dk1">
                    <a:alpha val="40000"/>
                  </a:schemeClr>
                </a:outerShdw>
              </a:effectLst>
            </a:rPr>
            <a:t>Home</a:t>
          </a:r>
        </a:p>
      </xdr:txBody>
    </xdr:sp>
    <xdr:clientData/>
  </xdr:twoCellAnchor>
  <xdr:twoCellAnchor>
    <xdr:from>
      <xdr:col>1</xdr:col>
      <xdr:colOff>125528</xdr:colOff>
      <xdr:row>12</xdr:row>
      <xdr:rowOff>117943</xdr:rowOff>
    </xdr:from>
    <xdr:to>
      <xdr:col>5</xdr:col>
      <xdr:colOff>209444</xdr:colOff>
      <xdr:row>15</xdr:row>
      <xdr:rowOff>168087</xdr:rowOff>
    </xdr:to>
    <xdr:sp macro="[0]!GoCrop" textlink="">
      <xdr:nvSpPr>
        <xdr:cNvPr id="7" name="TextBox 6">
          <a:extLst>
            <a:ext uri="{FF2B5EF4-FFF2-40B4-BE49-F238E27FC236}">
              <a16:creationId xmlns:a16="http://schemas.microsoft.com/office/drawing/2014/main" id="{25AE0866-6997-4E45-AAD0-9E6147AE7FEB}"/>
            </a:ext>
          </a:extLst>
        </xdr:cNvPr>
        <xdr:cNvSpPr txBox="1"/>
      </xdr:nvSpPr>
      <xdr:spPr>
        <a:xfrm>
          <a:off x="733199" y="2317133"/>
          <a:ext cx="2514599" cy="599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0">
              <a:ln w="0"/>
              <a:solidFill>
                <a:schemeClr val="bg1"/>
              </a:solidFill>
              <a:effectLst>
                <a:outerShdw blurRad="38100" dist="19050" dir="2700000" algn="tl" rotWithShape="0">
                  <a:schemeClr val="dk1">
                    <a:alpha val="40000"/>
                  </a:schemeClr>
                </a:outerShdw>
              </a:effectLst>
            </a:rPr>
            <a:t>Agricultural</a:t>
          </a:r>
          <a:r>
            <a:rPr lang="en-IN" sz="1400" b="1" cap="none" spc="0" baseline="0">
              <a:ln w="0"/>
              <a:solidFill>
                <a:schemeClr val="bg1"/>
              </a:solidFill>
              <a:effectLst>
                <a:outerShdw blurRad="38100" dist="19050" dir="2700000" algn="tl" rotWithShape="0">
                  <a:schemeClr val="dk1">
                    <a:alpha val="40000"/>
                  </a:schemeClr>
                </a:outerShdw>
              </a:effectLst>
            </a:rPr>
            <a:t> Performance Overview</a:t>
          </a:r>
          <a:endParaRPr lang="en-IN"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126869</xdr:colOff>
      <xdr:row>16</xdr:row>
      <xdr:rowOff>156405</xdr:rowOff>
    </xdr:from>
    <xdr:to>
      <xdr:col>5</xdr:col>
      <xdr:colOff>153636</xdr:colOff>
      <xdr:row>18</xdr:row>
      <xdr:rowOff>66098</xdr:rowOff>
    </xdr:to>
    <xdr:sp macro="" textlink="">
      <xdr:nvSpPr>
        <xdr:cNvPr id="8" name="TextBox 7">
          <a:extLst>
            <a:ext uri="{FF2B5EF4-FFF2-40B4-BE49-F238E27FC236}">
              <a16:creationId xmlns:a16="http://schemas.microsoft.com/office/drawing/2014/main" id="{3302DF0B-27F7-464A-8C1E-C875193A9E23}"/>
            </a:ext>
          </a:extLst>
        </xdr:cNvPr>
        <xdr:cNvSpPr txBox="1"/>
      </xdr:nvSpPr>
      <xdr:spPr>
        <a:xfrm>
          <a:off x="734540" y="3088658"/>
          <a:ext cx="2457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cap="none" spc="0">
              <a:ln w="0"/>
              <a:solidFill>
                <a:schemeClr val="bg1"/>
              </a:solidFill>
              <a:effectLst>
                <a:outerShdw blurRad="38100" dist="19050" dir="2700000" algn="tl" rotWithShape="0">
                  <a:schemeClr val="dk1">
                    <a:alpha val="40000"/>
                  </a:schemeClr>
                </a:outerShdw>
              </a:effectLst>
            </a:rPr>
            <a:t>Crop</a:t>
          </a:r>
          <a:r>
            <a:rPr lang="en-IN" sz="1600" b="1" cap="none" spc="0" baseline="0">
              <a:ln w="0"/>
              <a:solidFill>
                <a:schemeClr val="bg1"/>
              </a:solidFill>
              <a:effectLst>
                <a:outerShdw blurRad="38100" dist="19050" dir="2700000" algn="tl" rotWithShape="0">
                  <a:schemeClr val="dk1">
                    <a:alpha val="40000"/>
                  </a:schemeClr>
                </a:outerShdw>
              </a:effectLst>
            </a:rPr>
            <a:t> &amp; Market Price</a:t>
          </a:r>
          <a:endParaRPr lang="en-IN" sz="16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136394</xdr:colOff>
      <xdr:row>20</xdr:row>
      <xdr:rowOff>13892</xdr:rowOff>
    </xdr:from>
    <xdr:to>
      <xdr:col>5</xdr:col>
      <xdr:colOff>163161</xdr:colOff>
      <xdr:row>23</xdr:row>
      <xdr:rowOff>54510</xdr:rowOff>
    </xdr:to>
    <xdr:sp macro="[0]!GoWeather" textlink="">
      <xdr:nvSpPr>
        <xdr:cNvPr id="9" name="TextBox 8">
          <a:extLst>
            <a:ext uri="{FF2B5EF4-FFF2-40B4-BE49-F238E27FC236}">
              <a16:creationId xmlns:a16="http://schemas.microsoft.com/office/drawing/2014/main" id="{E4CEBA9E-DFFE-4B2B-BFF2-19AECA5FDB22}"/>
            </a:ext>
          </a:extLst>
        </xdr:cNvPr>
        <xdr:cNvSpPr txBox="1"/>
      </xdr:nvSpPr>
      <xdr:spPr>
        <a:xfrm>
          <a:off x="744065" y="3679208"/>
          <a:ext cx="2457450" cy="59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0">
              <a:ln w="0"/>
              <a:solidFill>
                <a:schemeClr val="bg1"/>
              </a:solidFill>
              <a:effectLst>
                <a:outerShdw blurRad="38100" dist="19050" dir="2700000" algn="tl" rotWithShape="0">
                  <a:schemeClr val="dk1">
                    <a:alpha val="40000"/>
                  </a:schemeClr>
                </a:outerShdw>
              </a:effectLst>
            </a:rPr>
            <a:t>Weather</a:t>
          </a:r>
          <a:r>
            <a:rPr lang="en-IN" sz="1400" b="1" cap="none" spc="0" baseline="0">
              <a:ln w="0"/>
              <a:solidFill>
                <a:schemeClr val="bg1"/>
              </a:solidFill>
              <a:effectLst>
                <a:outerShdw blurRad="38100" dist="19050" dir="2700000" algn="tl" rotWithShape="0">
                  <a:schemeClr val="dk1">
                    <a:alpha val="40000"/>
                  </a:schemeClr>
                </a:outerShdw>
              </a:effectLst>
            </a:rPr>
            <a:t> and Agriculture Impact</a:t>
          </a:r>
          <a:endParaRPr lang="en-IN"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5</xdr:col>
      <xdr:colOff>522205</xdr:colOff>
      <xdr:row>1</xdr:row>
      <xdr:rowOff>15819</xdr:rowOff>
    </xdr:from>
    <xdr:to>
      <xdr:col>6</xdr:col>
      <xdr:colOff>357571</xdr:colOff>
      <xdr:row>3</xdr:row>
      <xdr:rowOff>73330</xdr:rowOff>
    </xdr:to>
    <xdr:pic>
      <xdr:nvPicPr>
        <xdr:cNvPr id="10" name="Picture 9">
          <a:extLst>
            <a:ext uri="{FF2B5EF4-FFF2-40B4-BE49-F238E27FC236}">
              <a16:creationId xmlns:a16="http://schemas.microsoft.com/office/drawing/2014/main" id="{18322906-5CB4-41EE-B056-FDB0EBAF6DE5}"/>
            </a:ext>
          </a:extLst>
        </xdr:cNvPr>
        <xdr:cNvPicPr>
          <a:picLocks noChangeAspect="1"/>
        </xdr:cNvPicPr>
      </xdr:nvPicPr>
      <xdr:blipFill>
        <a:blip xmlns:r="http://schemas.openxmlformats.org/officeDocument/2006/relationships" r:embed="rId16" cstate="print">
          <a:lum bright="70000" contrast="-70000"/>
          <a:extLst>
            <a:ext uri="{28A0092B-C50C-407E-A947-70E740481C1C}">
              <a14:useLocalDpi xmlns:a14="http://schemas.microsoft.com/office/drawing/2010/main" val="0"/>
            </a:ext>
          </a:extLst>
        </a:blip>
        <a:stretch>
          <a:fillRect/>
        </a:stretch>
      </xdr:blipFill>
      <xdr:spPr>
        <a:xfrm>
          <a:off x="3560559" y="199085"/>
          <a:ext cx="443037" cy="42404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191161</xdr:colOff>
      <xdr:row>43</xdr:row>
      <xdr:rowOff>52100</xdr:rowOff>
    </xdr:to>
    <xdr:sp macro="" textlink="">
      <xdr:nvSpPr>
        <xdr:cNvPr id="29" name="Rectangle 1">
          <a:extLst>
            <a:ext uri="{FF2B5EF4-FFF2-40B4-BE49-F238E27FC236}">
              <a16:creationId xmlns:a16="http://schemas.microsoft.com/office/drawing/2014/main" id="{C8320813-725E-4834-B5AC-E9F09AB8C24A}"/>
            </a:ext>
          </a:extLst>
        </xdr:cNvPr>
        <xdr:cNvSpPr/>
      </xdr:nvSpPr>
      <xdr:spPr>
        <a:xfrm>
          <a:off x="0" y="0"/>
          <a:ext cx="19157341" cy="791594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317786</xdr:colOff>
      <xdr:row>0</xdr:row>
      <xdr:rowOff>71120</xdr:rowOff>
    </xdr:from>
    <xdr:to>
      <xdr:col>26</xdr:col>
      <xdr:colOff>505388</xdr:colOff>
      <xdr:row>4</xdr:row>
      <xdr:rowOff>42303</xdr:rowOff>
    </xdr:to>
    <xdr:sp macro="" textlink="">
      <xdr:nvSpPr>
        <xdr:cNvPr id="3" name="Rectangle: Rounded Corners 2">
          <a:extLst>
            <a:ext uri="{FF2B5EF4-FFF2-40B4-BE49-F238E27FC236}">
              <a16:creationId xmlns:a16="http://schemas.microsoft.com/office/drawing/2014/main" id="{942BC192-F582-4E60-8CE9-32EAD913B7A4}"/>
            </a:ext>
          </a:extLst>
        </xdr:cNvPr>
        <xdr:cNvSpPr/>
      </xdr:nvSpPr>
      <xdr:spPr>
        <a:xfrm>
          <a:off x="3434366" y="71120"/>
          <a:ext cx="12989202" cy="702703"/>
        </a:xfrm>
        <a:prstGeom prst="roundRect">
          <a:avLst>
            <a:gd name="adj" fmla="val 8802"/>
          </a:avLst>
        </a:prstGeom>
        <a:solidFill>
          <a:srgbClr val="1B43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556188</xdr:colOff>
      <xdr:row>0</xdr:row>
      <xdr:rowOff>71120</xdr:rowOff>
    </xdr:from>
    <xdr:to>
      <xdr:col>31</xdr:col>
      <xdr:colOff>133653</xdr:colOff>
      <xdr:row>42</xdr:row>
      <xdr:rowOff>154690</xdr:rowOff>
    </xdr:to>
    <xdr:sp macro="" textlink="">
      <xdr:nvSpPr>
        <xdr:cNvPr id="4" name="Rectangle: Rounded Corners 3">
          <a:extLst>
            <a:ext uri="{FF2B5EF4-FFF2-40B4-BE49-F238E27FC236}">
              <a16:creationId xmlns:a16="http://schemas.microsoft.com/office/drawing/2014/main" id="{45D8758A-F3F3-4A42-A8F9-A4A5333BC537}"/>
            </a:ext>
          </a:extLst>
        </xdr:cNvPr>
        <xdr:cNvSpPr/>
      </xdr:nvSpPr>
      <xdr:spPr>
        <a:xfrm>
          <a:off x="16474368" y="71120"/>
          <a:ext cx="2625465" cy="7764530"/>
        </a:xfrm>
        <a:prstGeom prst="roundRect">
          <a:avLst>
            <a:gd name="adj" fmla="val 3913"/>
          </a:avLst>
        </a:prstGeom>
        <a:solidFill>
          <a:srgbClr val="2D6A4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277432</xdr:colOff>
      <xdr:row>5</xdr:row>
      <xdr:rowOff>18174</xdr:rowOff>
    </xdr:from>
    <xdr:to>
      <xdr:col>9</xdr:col>
      <xdr:colOff>104670</xdr:colOff>
      <xdr:row>9</xdr:row>
      <xdr:rowOff>87249</xdr:rowOff>
    </xdr:to>
    <xdr:sp macro="" textlink="">
      <xdr:nvSpPr>
        <xdr:cNvPr id="5" name="Rectangle: Rounded Corners 4">
          <a:extLst>
            <a:ext uri="{FF2B5EF4-FFF2-40B4-BE49-F238E27FC236}">
              <a16:creationId xmlns:a16="http://schemas.microsoft.com/office/drawing/2014/main" id="{D8BC2FC6-220A-4EC6-BC3E-3F058527CF22}"/>
            </a:ext>
          </a:extLst>
        </xdr:cNvPr>
        <xdr:cNvSpPr/>
      </xdr:nvSpPr>
      <xdr:spPr>
        <a:xfrm>
          <a:off x="3394012" y="932574"/>
          <a:ext cx="2265638"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139271</xdr:colOff>
      <xdr:row>5</xdr:row>
      <xdr:rowOff>18174</xdr:rowOff>
    </xdr:from>
    <xdr:to>
      <xdr:col>17</xdr:col>
      <xdr:colOff>573962</xdr:colOff>
      <xdr:row>9</xdr:row>
      <xdr:rowOff>87249</xdr:rowOff>
    </xdr:to>
    <xdr:sp macro="" textlink="">
      <xdr:nvSpPr>
        <xdr:cNvPr id="6" name="Rectangle: Rounded Corners 5">
          <a:extLst>
            <a:ext uri="{FF2B5EF4-FFF2-40B4-BE49-F238E27FC236}">
              <a16:creationId xmlns:a16="http://schemas.microsoft.com/office/drawing/2014/main" id="{F519FDFE-FF1D-49F3-876A-2E51CCE1A008}"/>
            </a:ext>
          </a:extLst>
        </xdr:cNvPr>
        <xdr:cNvSpPr/>
      </xdr:nvSpPr>
      <xdr:spPr>
        <a:xfrm>
          <a:off x="8742251" y="932574"/>
          <a:ext cx="2263491"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373917</xdr:colOff>
      <xdr:row>5</xdr:row>
      <xdr:rowOff>18174</xdr:rowOff>
    </xdr:from>
    <xdr:to>
      <xdr:col>22</xdr:col>
      <xdr:colOff>201155</xdr:colOff>
      <xdr:row>9</xdr:row>
      <xdr:rowOff>87249</xdr:rowOff>
    </xdr:to>
    <xdr:sp macro="" textlink="">
      <xdr:nvSpPr>
        <xdr:cNvPr id="7" name="Rectangle: Rounded Corners 6">
          <a:extLst>
            <a:ext uri="{FF2B5EF4-FFF2-40B4-BE49-F238E27FC236}">
              <a16:creationId xmlns:a16="http://schemas.microsoft.com/office/drawing/2014/main" id="{710193F0-3A21-4F82-8338-EB27AF7516ED}"/>
            </a:ext>
          </a:extLst>
        </xdr:cNvPr>
        <xdr:cNvSpPr/>
      </xdr:nvSpPr>
      <xdr:spPr>
        <a:xfrm>
          <a:off x="11415297" y="932574"/>
          <a:ext cx="2265638"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1109</xdr:colOff>
      <xdr:row>5</xdr:row>
      <xdr:rowOff>18174</xdr:rowOff>
    </xdr:from>
    <xdr:to>
      <xdr:col>26</xdr:col>
      <xdr:colOff>435800</xdr:colOff>
      <xdr:row>9</xdr:row>
      <xdr:rowOff>87249</xdr:rowOff>
    </xdr:to>
    <xdr:sp macro="" textlink="">
      <xdr:nvSpPr>
        <xdr:cNvPr id="8" name="Rectangle: Rounded Corners 7">
          <a:extLst>
            <a:ext uri="{FF2B5EF4-FFF2-40B4-BE49-F238E27FC236}">
              <a16:creationId xmlns:a16="http://schemas.microsoft.com/office/drawing/2014/main" id="{FCEA3ACD-3225-4FB8-B6EC-CB99269E2CC2}"/>
            </a:ext>
          </a:extLst>
        </xdr:cNvPr>
        <xdr:cNvSpPr/>
      </xdr:nvSpPr>
      <xdr:spPr>
        <a:xfrm>
          <a:off x="14090489" y="932574"/>
          <a:ext cx="2263491"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512078</xdr:colOff>
      <xdr:row>5</xdr:row>
      <xdr:rowOff>18174</xdr:rowOff>
    </xdr:from>
    <xdr:to>
      <xdr:col>13</xdr:col>
      <xdr:colOff>339316</xdr:colOff>
      <xdr:row>9</xdr:row>
      <xdr:rowOff>87249</xdr:rowOff>
    </xdr:to>
    <xdr:sp macro="" textlink="">
      <xdr:nvSpPr>
        <xdr:cNvPr id="9" name="Rectangle: Rounded Corners 8">
          <a:extLst>
            <a:ext uri="{FF2B5EF4-FFF2-40B4-BE49-F238E27FC236}">
              <a16:creationId xmlns:a16="http://schemas.microsoft.com/office/drawing/2014/main" id="{FA44B55E-62D6-4CC7-A741-D91A97BC03A7}"/>
            </a:ext>
          </a:extLst>
        </xdr:cNvPr>
        <xdr:cNvSpPr/>
      </xdr:nvSpPr>
      <xdr:spPr>
        <a:xfrm>
          <a:off x="6067058" y="932574"/>
          <a:ext cx="2265638"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35643</xdr:colOff>
      <xdr:row>20</xdr:row>
      <xdr:rowOff>76607</xdr:rowOff>
    </xdr:from>
    <xdr:to>
      <xdr:col>6</xdr:col>
      <xdr:colOff>475879</xdr:colOff>
      <xdr:row>22</xdr:row>
      <xdr:rowOff>123354</xdr:rowOff>
    </xdr:to>
    <xdr:pic>
      <xdr:nvPicPr>
        <xdr:cNvPr id="10" name="Picture 9">
          <a:extLst>
            <a:ext uri="{FF2B5EF4-FFF2-40B4-BE49-F238E27FC236}">
              <a16:creationId xmlns:a16="http://schemas.microsoft.com/office/drawing/2014/main" id="{C6570E89-5AB0-4BCE-8931-9BE070A02C35}"/>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3761823" y="3734207"/>
          <a:ext cx="440236" cy="412507"/>
        </a:xfrm>
        <a:prstGeom prst="rect">
          <a:avLst/>
        </a:prstGeom>
      </xdr:spPr>
    </xdr:pic>
    <xdr:clientData/>
  </xdr:twoCellAnchor>
  <xdr:twoCellAnchor>
    <xdr:from>
      <xdr:col>6</xdr:col>
      <xdr:colOff>552173</xdr:colOff>
      <xdr:row>0</xdr:row>
      <xdr:rowOff>177137</xdr:rowOff>
    </xdr:from>
    <xdr:to>
      <xdr:col>18</xdr:col>
      <xdr:colOff>589437</xdr:colOff>
      <xdr:row>4</xdr:row>
      <xdr:rowOff>8429</xdr:rowOff>
    </xdr:to>
    <xdr:sp macro="" textlink="">
      <xdr:nvSpPr>
        <xdr:cNvPr id="11" name="TextBox 10">
          <a:extLst>
            <a:ext uri="{FF2B5EF4-FFF2-40B4-BE49-F238E27FC236}">
              <a16:creationId xmlns:a16="http://schemas.microsoft.com/office/drawing/2014/main" id="{3DE141C7-FD97-4245-AA4A-A04E9153048E}"/>
            </a:ext>
          </a:extLst>
        </xdr:cNvPr>
        <xdr:cNvSpPr txBox="1"/>
      </xdr:nvSpPr>
      <xdr:spPr>
        <a:xfrm>
          <a:off x="4262782" y="177137"/>
          <a:ext cx="7325959" cy="58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b="1">
              <a:solidFill>
                <a:srgbClr val="D4A72C"/>
              </a:solidFill>
            </a:rPr>
            <a:t>WEATHER</a:t>
          </a:r>
          <a:r>
            <a:rPr lang="en-IN" sz="2800" b="1" baseline="0">
              <a:solidFill>
                <a:srgbClr val="D4A72C"/>
              </a:solidFill>
            </a:rPr>
            <a:t> AND AGRICULTURE IMPACT</a:t>
          </a:r>
          <a:endParaRPr lang="en-IN" sz="2800" b="1">
            <a:solidFill>
              <a:srgbClr val="D4A72C"/>
            </a:solidFill>
          </a:endParaRPr>
        </a:p>
      </xdr:txBody>
    </xdr:sp>
    <xdr:clientData/>
  </xdr:twoCellAnchor>
  <xdr:twoCellAnchor>
    <xdr:from>
      <xdr:col>6</xdr:col>
      <xdr:colOff>137243</xdr:colOff>
      <xdr:row>17</xdr:row>
      <xdr:rowOff>74486</xdr:rowOff>
    </xdr:from>
    <xdr:to>
      <xdr:col>6</xdr:col>
      <xdr:colOff>579625</xdr:colOff>
      <xdr:row>19</xdr:row>
      <xdr:rowOff>121233</xdr:rowOff>
    </xdr:to>
    <xdr:pic>
      <xdr:nvPicPr>
        <xdr:cNvPr id="12" name="Picture 11">
          <a:extLst>
            <a:ext uri="{FF2B5EF4-FFF2-40B4-BE49-F238E27FC236}">
              <a16:creationId xmlns:a16="http://schemas.microsoft.com/office/drawing/2014/main" id="{621483BD-55D7-497C-9B63-4B4F6CE7CAA3}"/>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3863423" y="3183446"/>
          <a:ext cx="442382" cy="412507"/>
        </a:xfrm>
        <a:prstGeom prst="rect">
          <a:avLst/>
        </a:prstGeom>
      </xdr:spPr>
    </xdr:pic>
    <xdr:clientData/>
  </xdr:twoCellAnchor>
  <xdr:twoCellAnchor>
    <xdr:from>
      <xdr:col>24</xdr:col>
      <xdr:colOff>238652</xdr:colOff>
      <xdr:row>0</xdr:row>
      <xdr:rowOff>143420</xdr:rowOff>
    </xdr:from>
    <xdr:to>
      <xdr:col>26</xdr:col>
      <xdr:colOff>494619</xdr:colOff>
      <xdr:row>3</xdr:row>
      <xdr:rowOff>171444</xdr:rowOff>
    </xdr:to>
    <xdr:pic>
      <xdr:nvPicPr>
        <xdr:cNvPr id="13" name="Picture 12">
          <a:extLst>
            <a:ext uri="{FF2B5EF4-FFF2-40B4-BE49-F238E27FC236}">
              <a16:creationId xmlns:a16="http://schemas.microsoft.com/office/drawing/2014/main" id="{3D008C74-75D1-4C97-A626-9EA4D75F18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37632" y="143420"/>
          <a:ext cx="1475167" cy="576664"/>
        </a:xfrm>
        <a:prstGeom prst="rect">
          <a:avLst/>
        </a:prstGeom>
      </xdr:spPr>
    </xdr:pic>
    <xdr:clientData/>
  </xdr:twoCellAnchor>
  <xdr:twoCellAnchor>
    <xdr:from>
      <xdr:col>22</xdr:col>
      <xdr:colOff>600446</xdr:colOff>
      <xdr:row>0</xdr:row>
      <xdr:rowOff>132080</xdr:rowOff>
    </xdr:from>
    <xdr:to>
      <xdr:col>24</xdr:col>
      <xdr:colOff>140818</xdr:colOff>
      <xdr:row>3</xdr:row>
      <xdr:rowOff>160105</xdr:rowOff>
    </xdr:to>
    <xdr:pic>
      <xdr:nvPicPr>
        <xdr:cNvPr id="14" name="Picture 13">
          <a:extLst>
            <a:ext uri="{FF2B5EF4-FFF2-40B4-BE49-F238E27FC236}">
              <a16:creationId xmlns:a16="http://schemas.microsoft.com/office/drawing/2014/main" id="{4C01E900-24F3-469E-85A1-28A50999F0D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080226" y="132080"/>
          <a:ext cx="759572" cy="576665"/>
        </a:xfrm>
        <a:prstGeom prst="rect">
          <a:avLst/>
        </a:prstGeom>
      </xdr:spPr>
    </xdr:pic>
    <xdr:clientData/>
  </xdr:twoCellAnchor>
  <xdr:twoCellAnchor>
    <xdr:from>
      <xdr:col>5</xdr:col>
      <xdr:colOff>399352</xdr:colOff>
      <xdr:row>5</xdr:row>
      <xdr:rowOff>38494</xdr:rowOff>
    </xdr:from>
    <xdr:to>
      <xdr:col>9</xdr:col>
      <xdr:colOff>82767</xdr:colOff>
      <xdr:row>6</xdr:row>
      <xdr:rowOff>143869</xdr:rowOff>
    </xdr:to>
    <xdr:sp macro="" textlink="">
      <xdr:nvSpPr>
        <xdr:cNvPr id="15" name="TextBox 14">
          <a:extLst>
            <a:ext uri="{FF2B5EF4-FFF2-40B4-BE49-F238E27FC236}">
              <a16:creationId xmlns:a16="http://schemas.microsoft.com/office/drawing/2014/main" id="{6466AB98-C42E-4302-927A-44B62243405D}"/>
            </a:ext>
          </a:extLst>
        </xdr:cNvPr>
        <xdr:cNvSpPr txBox="1"/>
      </xdr:nvSpPr>
      <xdr:spPr>
        <a:xfrm>
          <a:off x="3515932" y="952894"/>
          <a:ext cx="2121815" cy="28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Average</a:t>
          </a:r>
          <a:r>
            <a:rPr lang="en-IN" sz="1500" b="1" baseline="0">
              <a:solidFill>
                <a:srgbClr val="6B7280"/>
              </a:solidFill>
            </a:rPr>
            <a:t>   Rainfall</a:t>
          </a:r>
          <a:endParaRPr lang="en-IN" sz="1500" b="1">
            <a:solidFill>
              <a:srgbClr val="6B7280"/>
            </a:solidFill>
          </a:endParaRPr>
        </a:p>
      </xdr:txBody>
    </xdr:sp>
    <xdr:clientData/>
  </xdr:twoCellAnchor>
  <xdr:twoCellAnchor>
    <xdr:from>
      <xdr:col>9</xdr:col>
      <xdr:colOff>426720</xdr:colOff>
      <xdr:row>5</xdr:row>
      <xdr:rowOff>28334</xdr:rowOff>
    </xdr:from>
    <xdr:to>
      <xdr:col>13</xdr:col>
      <xdr:colOff>337733</xdr:colOff>
      <xdr:row>6</xdr:row>
      <xdr:rowOff>162560</xdr:rowOff>
    </xdr:to>
    <xdr:sp macro="" textlink="">
      <xdr:nvSpPr>
        <xdr:cNvPr id="16" name="TextBox 15">
          <a:extLst>
            <a:ext uri="{FF2B5EF4-FFF2-40B4-BE49-F238E27FC236}">
              <a16:creationId xmlns:a16="http://schemas.microsoft.com/office/drawing/2014/main" id="{D4947D8B-DB3E-4192-9F0B-C2C0B19F2DC0}"/>
            </a:ext>
          </a:extLst>
        </xdr:cNvPr>
        <xdr:cNvSpPr txBox="1"/>
      </xdr:nvSpPr>
      <xdr:spPr>
        <a:xfrm>
          <a:off x="5984240" y="942734"/>
          <a:ext cx="2349413" cy="317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Average</a:t>
          </a:r>
          <a:r>
            <a:rPr lang="en-IN" sz="1500" b="1" baseline="0">
              <a:solidFill>
                <a:srgbClr val="6B7280"/>
              </a:solidFill>
            </a:rPr>
            <a:t> Rainfall Departure</a:t>
          </a:r>
          <a:endParaRPr lang="en-IN" sz="1500" b="1">
            <a:solidFill>
              <a:srgbClr val="6B7280"/>
            </a:solidFill>
          </a:endParaRPr>
        </a:p>
      </xdr:txBody>
    </xdr:sp>
    <xdr:clientData/>
  </xdr:twoCellAnchor>
  <xdr:twoCellAnchor>
    <xdr:from>
      <xdr:col>14</xdr:col>
      <xdr:colOff>311991</xdr:colOff>
      <xdr:row>5</xdr:row>
      <xdr:rowOff>38494</xdr:rowOff>
    </xdr:from>
    <xdr:to>
      <xdr:col>17</xdr:col>
      <xdr:colOff>605006</xdr:colOff>
      <xdr:row>6</xdr:row>
      <xdr:rowOff>143869</xdr:rowOff>
    </xdr:to>
    <xdr:sp macro="" textlink="">
      <xdr:nvSpPr>
        <xdr:cNvPr id="17" name="TextBox 16">
          <a:extLst>
            <a:ext uri="{FF2B5EF4-FFF2-40B4-BE49-F238E27FC236}">
              <a16:creationId xmlns:a16="http://schemas.microsoft.com/office/drawing/2014/main" id="{1CD77A26-1E86-4E01-90D3-8CD477B0FEBA}"/>
            </a:ext>
          </a:extLst>
        </xdr:cNvPr>
        <xdr:cNvSpPr txBox="1"/>
      </xdr:nvSpPr>
      <xdr:spPr>
        <a:xfrm>
          <a:off x="8914971" y="952894"/>
          <a:ext cx="2121815" cy="28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Average</a:t>
          </a:r>
          <a:r>
            <a:rPr lang="en-IN" sz="1500" b="1" baseline="0">
              <a:solidFill>
                <a:srgbClr val="6B7280"/>
              </a:solidFill>
            </a:rPr>
            <a:t> </a:t>
          </a:r>
          <a:r>
            <a:rPr lang="en-IN" sz="1500" b="1">
              <a:solidFill>
                <a:srgbClr val="6B7280"/>
              </a:solidFill>
            </a:rPr>
            <a:t>Yield</a:t>
          </a:r>
        </a:p>
      </xdr:txBody>
    </xdr:sp>
    <xdr:clientData/>
  </xdr:twoCellAnchor>
  <xdr:twoCellAnchor>
    <xdr:from>
      <xdr:col>18</xdr:col>
      <xdr:colOff>505997</xdr:colOff>
      <xdr:row>5</xdr:row>
      <xdr:rowOff>28334</xdr:rowOff>
    </xdr:from>
    <xdr:to>
      <xdr:col>22</xdr:col>
      <xdr:colOff>189412</xdr:colOff>
      <xdr:row>6</xdr:row>
      <xdr:rowOff>133709</xdr:rowOff>
    </xdr:to>
    <xdr:sp macro="" textlink="">
      <xdr:nvSpPr>
        <xdr:cNvPr id="18" name="TextBox 17">
          <a:extLst>
            <a:ext uri="{FF2B5EF4-FFF2-40B4-BE49-F238E27FC236}">
              <a16:creationId xmlns:a16="http://schemas.microsoft.com/office/drawing/2014/main" id="{8E8C7BE0-C1D6-4501-A283-AC11A18A5C36}"/>
            </a:ext>
          </a:extLst>
        </xdr:cNvPr>
        <xdr:cNvSpPr txBox="1"/>
      </xdr:nvSpPr>
      <xdr:spPr>
        <a:xfrm>
          <a:off x="11547377" y="942734"/>
          <a:ext cx="2121815" cy="28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Total</a:t>
          </a:r>
          <a:r>
            <a:rPr lang="en-IN" sz="1500" b="1" baseline="0">
              <a:solidFill>
                <a:srgbClr val="6B7280"/>
              </a:solidFill>
            </a:rPr>
            <a:t> Production</a:t>
          </a:r>
          <a:endParaRPr lang="en-IN" sz="1500" b="1">
            <a:solidFill>
              <a:srgbClr val="6B7280"/>
            </a:solidFill>
          </a:endParaRPr>
        </a:p>
      </xdr:txBody>
    </xdr:sp>
    <xdr:clientData/>
  </xdr:twoCellAnchor>
  <xdr:twoCellAnchor>
    <xdr:from>
      <xdr:col>23</xdr:col>
      <xdr:colOff>153509</xdr:colOff>
      <xdr:row>5</xdr:row>
      <xdr:rowOff>18174</xdr:rowOff>
    </xdr:from>
    <xdr:to>
      <xdr:col>26</xdr:col>
      <xdr:colOff>444377</xdr:colOff>
      <xdr:row>6</xdr:row>
      <xdr:rowOff>123549</xdr:rowOff>
    </xdr:to>
    <xdr:sp macro="" textlink="">
      <xdr:nvSpPr>
        <xdr:cNvPr id="19" name="TextBox 18">
          <a:extLst>
            <a:ext uri="{FF2B5EF4-FFF2-40B4-BE49-F238E27FC236}">
              <a16:creationId xmlns:a16="http://schemas.microsoft.com/office/drawing/2014/main" id="{D87F36E7-F07C-4729-9517-3FE81A7B6F5F}"/>
            </a:ext>
          </a:extLst>
        </xdr:cNvPr>
        <xdr:cNvSpPr txBox="1"/>
      </xdr:nvSpPr>
      <xdr:spPr>
        <a:xfrm>
          <a:off x="14242889" y="932574"/>
          <a:ext cx="2119668" cy="28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Weather</a:t>
          </a:r>
          <a:r>
            <a:rPr lang="en-IN" sz="1500" b="1" baseline="0">
              <a:solidFill>
                <a:srgbClr val="6B7280"/>
              </a:solidFill>
            </a:rPr>
            <a:t> Category</a:t>
          </a:r>
          <a:endParaRPr lang="en-IN" sz="1500" b="1">
            <a:solidFill>
              <a:srgbClr val="6B7280"/>
            </a:solidFill>
          </a:endParaRPr>
        </a:p>
      </xdr:txBody>
    </xdr:sp>
    <xdr:clientData/>
  </xdr:twoCellAnchor>
  <xdr:twoCellAnchor>
    <xdr:from>
      <xdr:col>7</xdr:col>
      <xdr:colOff>26948</xdr:colOff>
      <xdr:row>6</xdr:row>
      <xdr:rowOff>153358</xdr:rowOff>
    </xdr:from>
    <xdr:to>
      <xdr:col>9</xdr:col>
      <xdr:colOff>130086</xdr:colOff>
      <xdr:row>8</xdr:row>
      <xdr:rowOff>152500</xdr:rowOff>
    </xdr:to>
    <xdr:sp macro="" textlink="D3_KPI!B2">
      <xdr:nvSpPr>
        <xdr:cNvPr id="20" name="TextBox 19">
          <a:extLst>
            <a:ext uri="{FF2B5EF4-FFF2-40B4-BE49-F238E27FC236}">
              <a16:creationId xmlns:a16="http://schemas.microsoft.com/office/drawing/2014/main" id="{943EB740-6575-4CDC-B88C-CE805AB2F3F2}"/>
            </a:ext>
          </a:extLst>
        </xdr:cNvPr>
        <xdr:cNvSpPr txBox="1"/>
      </xdr:nvSpPr>
      <xdr:spPr>
        <a:xfrm>
          <a:off x="4344948" y="1279793"/>
          <a:ext cx="1317921" cy="374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944DCD-9374-43D9-8CF7-93E4918317D9}" type="TxLink">
            <a:rPr lang="en-US" sz="1600" b="1" i="0" u="none" strike="noStrike">
              <a:solidFill>
                <a:srgbClr val="000000"/>
              </a:solidFill>
              <a:latin typeface="Calibri"/>
              <a:ea typeface="Calibri"/>
              <a:cs typeface="Calibri"/>
            </a:rPr>
            <a:pPr/>
            <a:t>1,013.01MM</a:t>
          </a:fld>
          <a:endParaRPr lang="en-IN" sz="3200" b="1"/>
        </a:p>
      </xdr:txBody>
    </xdr:sp>
    <xdr:clientData/>
  </xdr:twoCellAnchor>
  <xdr:twoCellAnchor>
    <xdr:from>
      <xdr:col>17</xdr:col>
      <xdr:colOff>18773</xdr:colOff>
      <xdr:row>6</xdr:row>
      <xdr:rowOff>88864</xdr:rowOff>
    </xdr:from>
    <xdr:to>
      <xdr:col>18</xdr:col>
      <xdr:colOff>500586</xdr:colOff>
      <xdr:row>8</xdr:row>
      <xdr:rowOff>47366</xdr:rowOff>
    </xdr:to>
    <xdr:sp macro="" textlink="D3_KPI!B9">
      <xdr:nvSpPr>
        <xdr:cNvPr id="22" name="TextBox 21">
          <a:extLst>
            <a:ext uri="{FF2B5EF4-FFF2-40B4-BE49-F238E27FC236}">
              <a16:creationId xmlns:a16="http://schemas.microsoft.com/office/drawing/2014/main" id="{543D985C-C8CA-4588-9777-88EC78CBB4D9}"/>
            </a:ext>
          </a:extLst>
        </xdr:cNvPr>
        <xdr:cNvSpPr txBox="1"/>
      </xdr:nvSpPr>
      <xdr:spPr>
        <a:xfrm>
          <a:off x="10410686" y="1215299"/>
          <a:ext cx="1089204" cy="333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1CE31A-72F1-48F3-B78B-3A98F445BFFF}" type="TxLink">
            <a:rPr lang="en-US" sz="1800" b="1" i="0" u="none" strike="noStrike">
              <a:solidFill>
                <a:srgbClr val="000000"/>
              </a:solidFill>
              <a:latin typeface="Calibri"/>
              <a:ea typeface="Calibri"/>
              <a:cs typeface="Calibri"/>
            </a:rPr>
            <a:pPr/>
            <a:t>7.33</a:t>
          </a:fld>
          <a:endParaRPr lang="en-IN" sz="3600" b="1"/>
        </a:p>
      </xdr:txBody>
    </xdr:sp>
    <xdr:clientData/>
  </xdr:twoCellAnchor>
  <xdr:twoCellAnchor>
    <xdr:from>
      <xdr:col>21</xdr:col>
      <xdr:colOff>44175</xdr:colOff>
      <xdr:row>6</xdr:row>
      <xdr:rowOff>117577</xdr:rowOff>
    </xdr:from>
    <xdr:to>
      <xdr:col>22</xdr:col>
      <xdr:colOff>328059</xdr:colOff>
      <xdr:row>8</xdr:row>
      <xdr:rowOff>106559</xdr:rowOff>
    </xdr:to>
    <xdr:sp macro="" textlink="D3_KPI!B12">
      <xdr:nvSpPr>
        <xdr:cNvPr id="23" name="TextBox 22">
          <a:extLst>
            <a:ext uri="{FF2B5EF4-FFF2-40B4-BE49-F238E27FC236}">
              <a16:creationId xmlns:a16="http://schemas.microsoft.com/office/drawing/2014/main" id="{D7C1FFC7-5D6B-4744-8CC0-DB2A4EB2AB9D}"/>
            </a:ext>
          </a:extLst>
        </xdr:cNvPr>
        <xdr:cNvSpPr txBox="1"/>
      </xdr:nvSpPr>
      <xdr:spPr>
        <a:xfrm>
          <a:off x="12865653" y="1244012"/>
          <a:ext cx="891276" cy="364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CB8FE9-711B-4793-9C88-DBFD8E9E4AF8}" type="TxLink">
            <a:rPr lang="en-US" sz="1800" b="1" i="0" u="none" strike="noStrike">
              <a:solidFill>
                <a:srgbClr val="000000"/>
              </a:solidFill>
              <a:latin typeface="Calibri"/>
              <a:ea typeface="Calibri"/>
              <a:cs typeface="Calibri"/>
            </a:rPr>
            <a:pPr/>
            <a:t>8.91B</a:t>
          </a:fld>
          <a:endParaRPr lang="en-IN" sz="4000" b="1"/>
        </a:p>
      </xdr:txBody>
    </xdr:sp>
    <xdr:clientData/>
  </xdr:twoCellAnchor>
  <xdr:twoCellAnchor>
    <xdr:from>
      <xdr:col>26</xdr:col>
      <xdr:colOff>28371</xdr:colOff>
      <xdr:row>6</xdr:row>
      <xdr:rowOff>154242</xdr:rowOff>
    </xdr:from>
    <xdr:to>
      <xdr:col>26</xdr:col>
      <xdr:colOff>536309</xdr:colOff>
      <xdr:row>9</xdr:row>
      <xdr:rowOff>26605</xdr:rowOff>
    </xdr:to>
    <xdr:sp macro="" textlink="D3_KPI!B15">
      <xdr:nvSpPr>
        <xdr:cNvPr id="24" name="TextBox 23">
          <a:extLst>
            <a:ext uri="{FF2B5EF4-FFF2-40B4-BE49-F238E27FC236}">
              <a16:creationId xmlns:a16="http://schemas.microsoft.com/office/drawing/2014/main" id="{70E4144E-C5C4-4076-B416-D61DA72FA039}"/>
            </a:ext>
          </a:extLst>
        </xdr:cNvPr>
        <xdr:cNvSpPr txBox="1"/>
      </xdr:nvSpPr>
      <xdr:spPr>
        <a:xfrm>
          <a:off x="15886806" y="1280677"/>
          <a:ext cx="507938" cy="435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D0C5D0-651B-46D7-9FFE-41AF7F5F3694}" type="TxLink">
            <a:rPr lang="en-US" sz="2400" b="1" i="0" u="none" strike="noStrike">
              <a:solidFill>
                <a:srgbClr val="000000"/>
              </a:solidFill>
              <a:latin typeface="Calibri"/>
              <a:ea typeface="Calibri"/>
              <a:cs typeface="Calibri"/>
            </a:rPr>
            <a:pPr/>
            <a:t>4</a:t>
          </a:fld>
          <a:endParaRPr lang="en-IN" sz="4800" b="1"/>
        </a:p>
      </xdr:txBody>
    </xdr:sp>
    <xdr:clientData/>
  </xdr:twoCellAnchor>
  <xdr:twoCellAnchor>
    <xdr:from>
      <xdr:col>7</xdr:col>
      <xdr:colOff>535725</xdr:colOff>
      <xdr:row>7</xdr:row>
      <xdr:rowOff>179446</xdr:rowOff>
    </xdr:from>
    <xdr:to>
      <xdr:col>9</xdr:col>
      <xdr:colOff>137844</xdr:colOff>
      <xdr:row>9</xdr:row>
      <xdr:rowOff>77508</xdr:rowOff>
    </xdr:to>
    <xdr:sp macro="" textlink="">
      <xdr:nvSpPr>
        <xdr:cNvPr id="25" name="TextBox 24">
          <a:extLst>
            <a:ext uri="{FF2B5EF4-FFF2-40B4-BE49-F238E27FC236}">
              <a16:creationId xmlns:a16="http://schemas.microsoft.com/office/drawing/2014/main" id="{A13FCB37-DE18-474B-96D0-4E365087AD89}"/>
            </a:ext>
          </a:extLst>
        </xdr:cNvPr>
        <xdr:cNvSpPr txBox="1"/>
      </xdr:nvSpPr>
      <xdr:spPr>
        <a:xfrm>
          <a:off x="4871505" y="1459606"/>
          <a:ext cx="821319" cy="263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solidFill>
              <a:schemeClr val="bg1">
                <a:lumMod val="65000"/>
              </a:schemeClr>
            </a:solidFill>
          </a:endParaRPr>
        </a:p>
      </xdr:txBody>
    </xdr:sp>
    <xdr:clientData/>
  </xdr:twoCellAnchor>
  <xdr:twoCellAnchor>
    <xdr:from>
      <xdr:col>16</xdr:col>
      <xdr:colOff>163884</xdr:colOff>
      <xdr:row>7</xdr:row>
      <xdr:rowOff>159555</xdr:rowOff>
    </xdr:from>
    <xdr:to>
      <xdr:col>18</xdr:col>
      <xdr:colOff>35352</xdr:colOff>
      <xdr:row>9</xdr:row>
      <xdr:rowOff>46636</xdr:rowOff>
    </xdr:to>
    <xdr:sp macro="" textlink="">
      <xdr:nvSpPr>
        <xdr:cNvPr id="27" name="TextBox 26">
          <a:extLst>
            <a:ext uri="{FF2B5EF4-FFF2-40B4-BE49-F238E27FC236}">
              <a16:creationId xmlns:a16="http://schemas.microsoft.com/office/drawing/2014/main" id="{F4214C4A-D70E-4C5F-AFFC-BA496AF3177A}"/>
            </a:ext>
          </a:extLst>
        </xdr:cNvPr>
        <xdr:cNvSpPr txBox="1"/>
      </xdr:nvSpPr>
      <xdr:spPr>
        <a:xfrm>
          <a:off x="9986064" y="1439715"/>
          <a:ext cx="1090668" cy="252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lumMod val="50000"/>
                </a:schemeClr>
              </a:solidFill>
            </a:rPr>
            <a:t>Tonnes/Ha</a:t>
          </a:r>
        </a:p>
      </xdr:txBody>
    </xdr:sp>
    <xdr:clientData/>
  </xdr:twoCellAnchor>
  <xdr:twoCellAnchor>
    <xdr:from>
      <xdr:col>14</xdr:col>
      <xdr:colOff>349210</xdr:colOff>
      <xdr:row>6</xdr:row>
      <xdr:rowOff>123157</xdr:rowOff>
    </xdr:from>
    <xdr:to>
      <xdr:col>15</xdr:col>
      <xdr:colOff>206084</xdr:colOff>
      <xdr:row>8</xdr:row>
      <xdr:rowOff>172063</xdr:rowOff>
    </xdr:to>
    <xdr:pic>
      <xdr:nvPicPr>
        <xdr:cNvPr id="28" name="Picture 27">
          <a:extLst>
            <a:ext uri="{FF2B5EF4-FFF2-40B4-BE49-F238E27FC236}">
              <a16:creationId xmlns:a16="http://schemas.microsoft.com/office/drawing/2014/main" id="{D045DF16-98DE-4852-A6AF-E6AF8DFBB98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954730" y="1220437"/>
          <a:ext cx="466474" cy="414666"/>
        </a:xfrm>
        <a:prstGeom prst="rect">
          <a:avLst/>
        </a:prstGeom>
      </xdr:spPr>
    </xdr:pic>
    <xdr:clientData/>
  </xdr:twoCellAnchor>
  <xdr:twoCellAnchor editAs="oneCell">
    <xdr:from>
      <xdr:col>27</xdr:col>
      <xdr:colOff>36842</xdr:colOff>
      <xdr:row>0</xdr:row>
      <xdr:rowOff>118747</xdr:rowOff>
    </xdr:from>
    <xdr:to>
      <xdr:col>31</xdr:col>
      <xdr:colOff>57493</xdr:colOff>
      <xdr:row>12</xdr:row>
      <xdr:rowOff>66260</xdr:rowOff>
    </xdr:to>
    <mc:AlternateContent xmlns:mc="http://schemas.openxmlformats.org/markup-compatibility/2006" xmlns:a14="http://schemas.microsoft.com/office/drawing/2010/main">
      <mc:Choice Requires="a14">
        <xdr:graphicFrame macro="">
          <xdr:nvGraphicFramePr>
            <xdr:cNvPr id="38" name="Year 3">
              <a:extLst>
                <a:ext uri="{FF2B5EF4-FFF2-40B4-BE49-F238E27FC236}">
                  <a16:creationId xmlns:a16="http://schemas.microsoft.com/office/drawing/2014/main" id="{942C0B7F-91B4-4043-A6CA-C9CA52639CCE}"/>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6567162" y="118747"/>
              <a:ext cx="2459051" cy="2253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47885</xdr:colOff>
      <xdr:row>12</xdr:row>
      <xdr:rowOff>107987</xdr:rowOff>
    </xdr:from>
    <xdr:to>
      <xdr:col>31</xdr:col>
      <xdr:colOff>44724</xdr:colOff>
      <xdr:row>21</xdr:row>
      <xdr:rowOff>132521</xdr:rowOff>
    </xdr:to>
    <mc:AlternateContent xmlns:mc="http://schemas.openxmlformats.org/markup-compatibility/2006" xmlns:a14="http://schemas.microsoft.com/office/drawing/2010/main">
      <mc:Choice Requires="a14">
        <xdr:graphicFrame macro="">
          <xdr:nvGraphicFramePr>
            <xdr:cNvPr id="39" name="State 3">
              <a:extLst>
                <a:ext uri="{FF2B5EF4-FFF2-40B4-BE49-F238E27FC236}">
                  <a16:creationId xmlns:a16="http://schemas.microsoft.com/office/drawing/2014/main" id="{D411AABD-EF3A-4FAF-B7E4-2A1F82FF6B66}"/>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16578205" y="2302547"/>
              <a:ext cx="2435239" cy="1670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2846</xdr:colOff>
      <xdr:row>22</xdr:row>
      <xdr:rowOff>2152</xdr:rowOff>
    </xdr:from>
    <xdr:to>
      <xdr:col>31</xdr:col>
      <xdr:colOff>59216</xdr:colOff>
      <xdr:row>30</xdr:row>
      <xdr:rowOff>176696</xdr:rowOff>
    </xdr:to>
    <mc:AlternateContent xmlns:mc="http://schemas.openxmlformats.org/markup-compatibility/2006" xmlns:a14="http://schemas.microsoft.com/office/drawing/2010/main">
      <mc:Choice Requires="a14">
        <xdr:graphicFrame macro="">
          <xdr:nvGraphicFramePr>
            <xdr:cNvPr id="40" name="Crop 3">
              <a:extLst>
                <a:ext uri="{FF2B5EF4-FFF2-40B4-BE49-F238E27FC236}">
                  <a16:creationId xmlns:a16="http://schemas.microsoft.com/office/drawing/2014/main" id="{CA0207AC-CFB6-4885-A7F4-C9DA9AF80DB3}"/>
                </a:ext>
              </a:extLst>
            </xdr:cNvPr>
            <xdr:cNvGraphicFramePr/>
          </xdr:nvGraphicFramePr>
          <xdr:xfrm>
            <a:off x="0" y="0"/>
            <a:ext cx="0" cy="0"/>
          </xdr:xfrm>
          <a:graphic>
            <a:graphicData uri="http://schemas.microsoft.com/office/drawing/2010/slicer">
              <sle:slicer xmlns:sle="http://schemas.microsoft.com/office/drawing/2010/slicer" name="Crop 3"/>
            </a:graphicData>
          </a:graphic>
        </xdr:graphicFrame>
      </mc:Choice>
      <mc:Fallback xmlns="">
        <xdr:sp macro="" textlink="">
          <xdr:nvSpPr>
            <xdr:cNvPr id="0" name=""/>
            <xdr:cNvSpPr>
              <a:spLocks noTextEdit="1"/>
            </xdr:cNvSpPr>
          </xdr:nvSpPr>
          <xdr:spPr>
            <a:xfrm>
              <a:off x="16533166" y="4025512"/>
              <a:ext cx="2494770" cy="1637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598491</xdr:colOff>
      <xdr:row>31</xdr:row>
      <xdr:rowOff>55217</xdr:rowOff>
    </xdr:from>
    <xdr:to>
      <xdr:col>29</xdr:col>
      <xdr:colOff>88347</xdr:colOff>
      <xdr:row>41</xdr:row>
      <xdr:rowOff>165653</xdr:rowOff>
    </xdr:to>
    <mc:AlternateContent xmlns:mc="http://schemas.openxmlformats.org/markup-compatibility/2006" xmlns:a14="http://schemas.microsoft.com/office/drawing/2010/main">
      <mc:Choice Requires="a14">
        <xdr:graphicFrame macro="">
          <xdr:nvGraphicFramePr>
            <xdr:cNvPr id="41" name="Season 3">
              <a:extLst>
                <a:ext uri="{FF2B5EF4-FFF2-40B4-BE49-F238E27FC236}">
                  <a16:creationId xmlns:a16="http://schemas.microsoft.com/office/drawing/2014/main" id="{2393F7CA-E35F-425E-8AD0-7099D995801C}"/>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16519211" y="5724497"/>
              <a:ext cx="1318656" cy="1939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85859</xdr:colOff>
      <xdr:row>0</xdr:row>
      <xdr:rowOff>85860</xdr:rowOff>
    </xdr:from>
    <xdr:to>
      <xdr:col>5</xdr:col>
      <xdr:colOff>210462</xdr:colOff>
      <xdr:row>42</xdr:row>
      <xdr:rowOff>89294</xdr:rowOff>
    </xdr:to>
    <xdr:sp macro="" textlink="">
      <xdr:nvSpPr>
        <xdr:cNvPr id="42" name="Rectangle 41">
          <a:extLst>
            <a:ext uri="{FF2B5EF4-FFF2-40B4-BE49-F238E27FC236}">
              <a16:creationId xmlns:a16="http://schemas.microsoft.com/office/drawing/2014/main" id="{7C742E9D-5329-4761-9C18-DC71228C2DD4}"/>
            </a:ext>
          </a:extLst>
        </xdr:cNvPr>
        <xdr:cNvSpPr/>
      </xdr:nvSpPr>
      <xdr:spPr>
        <a:xfrm>
          <a:off x="85859" y="85860"/>
          <a:ext cx="3241183" cy="7684394"/>
        </a:xfrm>
        <a:prstGeom prst="rect">
          <a:avLst/>
        </a:prstGeom>
        <a:solidFill>
          <a:srgbClr val="3E7C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111760</xdr:colOff>
      <xdr:row>0</xdr:row>
      <xdr:rowOff>91440</xdr:rowOff>
    </xdr:from>
    <xdr:to>
      <xdr:col>5</xdr:col>
      <xdr:colOff>214898</xdr:colOff>
      <xdr:row>42</xdr:row>
      <xdr:rowOff>62677</xdr:rowOff>
    </xdr:to>
    <xdr:pic>
      <xdr:nvPicPr>
        <xdr:cNvPr id="43" name="Picture 42">
          <a:extLst>
            <a:ext uri="{FF2B5EF4-FFF2-40B4-BE49-F238E27FC236}">
              <a16:creationId xmlns:a16="http://schemas.microsoft.com/office/drawing/2014/main" id="{F87A620F-6CB9-4752-B290-46C7AC189EB2}"/>
            </a:ext>
          </a:extLst>
        </xdr:cNvPr>
        <xdr:cNvPicPr>
          <a:picLocks noChangeAspect="1"/>
        </xdr:cNvPicPr>
      </xdr:nvPicPr>
      <xdr:blipFill>
        <a:blip xmlns:r="http://schemas.openxmlformats.org/officeDocument/2006/relationships" r:embed="rId5">
          <a:alphaModFix amt="50000"/>
          <a:extLst>
            <a:ext uri="{28A0092B-C50C-407E-A947-70E740481C1C}">
              <a14:useLocalDpi xmlns:a14="http://schemas.microsoft.com/office/drawing/2010/main" val="0"/>
            </a:ext>
          </a:extLst>
        </a:blip>
        <a:stretch>
          <a:fillRect/>
        </a:stretch>
      </xdr:blipFill>
      <xdr:spPr>
        <a:xfrm>
          <a:off x="111760" y="91440"/>
          <a:ext cx="3222258" cy="7652197"/>
        </a:xfrm>
        <a:prstGeom prst="rect">
          <a:avLst/>
        </a:prstGeom>
      </xdr:spPr>
    </xdr:pic>
    <xdr:clientData/>
  </xdr:twoCellAnchor>
  <xdr:twoCellAnchor>
    <xdr:from>
      <xdr:col>0</xdr:col>
      <xdr:colOff>450761</xdr:colOff>
      <xdr:row>1</xdr:row>
      <xdr:rowOff>74697</xdr:rowOff>
    </xdr:from>
    <xdr:to>
      <xdr:col>5</xdr:col>
      <xdr:colOff>101219</xdr:colOff>
      <xdr:row>6</xdr:row>
      <xdr:rowOff>72551</xdr:rowOff>
    </xdr:to>
    <xdr:sp macro="" textlink="">
      <xdr:nvSpPr>
        <xdr:cNvPr id="44" name="TextBox 43">
          <a:extLst>
            <a:ext uri="{FF2B5EF4-FFF2-40B4-BE49-F238E27FC236}">
              <a16:creationId xmlns:a16="http://schemas.microsoft.com/office/drawing/2014/main" id="{183D9467-8225-49EB-981E-75404A5ABC36}"/>
            </a:ext>
          </a:extLst>
        </xdr:cNvPr>
        <xdr:cNvSpPr txBox="1"/>
      </xdr:nvSpPr>
      <xdr:spPr>
        <a:xfrm>
          <a:off x="450761" y="257577"/>
          <a:ext cx="2767038" cy="91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IN" sz="2100" b="1">
              <a:solidFill>
                <a:srgbClr val="FFC000"/>
              </a:solidFill>
            </a:rPr>
            <a:t>              </a:t>
          </a:r>
          <a:r>
            <a:rPr lang="en-IN" sz="2400" b="1">
              <a:solidFill>
                <a:srgbClr val="FFC000"/>
              </a:solidFill>
            </a:rPr>
            <a:t>Agricultural </a:t>
          </a:r>
        </a:p>
        <a:p>
          <a:pPr lvl="0" algn="l"/>
          <a:r>
            <a:rPr lang="en-IN" sz="2400" b="1">
              <a:solidFill>
                <a:srgbClr val="FFC000"/>
              </a:solidFill>
            </a:rPr>
            <a:t>      Market</a:t>
          </a:r>
          <a:r>
            <a:rPr lang="en-IN" sz="2400" b="1" baseline="0">
              <a:solidFill>
                <a:srgbClr val="FFC000"/>
              </a:solidFill>
            </a:rPr>
            <a:t> Analysis</a:t>
          </a:r>
          <a:endParaRPr lang="en-IN" sz="2400" b="1">
            <a:solidFill>
              <a:srgbClr val="FFC000"/>
            </a:solidFill>
          </a:endParaRPr>
        </a:p>
      </xdr:txBody>
    </xdr:sp>
    <xdr:clientData/>
  </xdr:twoCellAnchor>
  <xdr:twoCellAnchor>
    <xdr:from>
      <xdr:col>0</xdr:col>
      <xdr:colOff>214648</xdr:colOff>
      <xdr:row>2</xdr:row>
      <xdr:rowOff>32216</xdr:rowOff>
    </xdr:from>
    <xdr:to>
      <xdr:col>1</xdr:col>
      <xdr:colOff>148050</xdr:colOff>
      <xdr:row>5</xdr:row>
      <xdr:rowOff>63176</xdr:rowOff>
    </xdr:to>
    <xdr:pic>
      <xdr:nvPicPr>
        <xdr:cNvPr id="45" name="Picture 44">
          <a:extLst>
            <a:ext uri="{FF2B5EF4-FFF2-40B4-BE49-F238E27FC236}">
              <a16:creationId xmlns:a16="http://schemas.microsoft.com/office/drawing/2014/main" id="{191530FE-0524-4389-B2F9-D64F0B400FC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4648" y="397976"/>
          <a:ext cx="611582" cy="579600"/>
        </a:xfrm>
        <a:prstGeom prst="rect">
          <a:avLst/>
        </a:prstGeom>
      </xdr:spPr>
    </xdr:pic>
    <xdr:clientData/>
  </xdr:twoCellAnchor>
  <xdr:twoCellAnchor editAs="oneCell">
    <xdr:from>
      <xdr:col>5</xdr:col>
      <xdr:colOff>314960</xdr:colOff>
      <xdr:row>6</xdr:row>
      <xdr:rowOff>20320</xdr:rowOff>
    </xdr:from>
    <xdr:to>
      <xdr:col>6</xdr:col>
      <xdr:colOff>243840</xdr:colOff>
      <xdr:row>9</xdr:row>
      <xdr:rowOff>10160</xdr:rowOff>
    </xdr:to>
    <xdr:pic>
      <xdr:nvPicPr>
        <xdr:cNvPr id="46" name="Picture 45">
          <a:extLst>
            <a:ext uri="{FF2B5EF4-FFF2-40B4-BE49-F238E27FC236}">
              <a16:creationId xmlns:a16="http://schemas.microsoft.com/office/drawing/2014/main" id="{7D29F04E-20AB-16B0-C752-A62D18842B3B}"/>
            </a:ext>
          </a:extLst>
        </xdr:cNvPr>
        <xdr:cNvPicPr>
          <a:picLocks noChangeAspect="1"/>
        </xdr:cNvPicPr>
      </xdr:nvPicPr>
      <xdr:blipFill>
        <a:blip xmlns:r="http://schemas.openxmlformats.org/officeDocument/2006/relationships" r:embed="rId7"/>
        <a:stretch>
          <a:fillRect/>
        </a:stretch>
      </xdr:blipFill>
      <xdr:spPr>
        <a:xfrm>
          <a:off x="3434080" y="1117600"/>
          <a:ext cx="538480" cy="538480"/>
        </a:xfrm>
        <a:prstGeom prst="rect">
          <a:avLst/>
        </a:prstGeom>
      </xdr:spPr>
    </xdr:pic>
    <xdr:clientData/>
  </xdr:twoCellAnchor>
  <xdr:twoCellAnchor editAs="oneCell">
    <xdr:from>
      <xdr:col>9</xdr:col>
      <xdr:colOff>593050</xdr:colOff>
      <xdr:row>6</xdr:row>
      <xdr:rowOff>123157</xdr:rowOff>
    </xdr:from>
    <xdr:to>
      <xdr:col>10</xdr:col>
      <xdr:colOff>451450</xdr:colOff>
      <xdr:row>9</xdr:row>
      <xdr:rowOff>42517</xdr:rowOff>
    </xdr:to>
    <xdr:pic>
      <xdr:nvPicPr>
        <xdr:cNvPr id="47" name="Picture 46">
          <a:extLst>
            <a:ext uri="{FF2B5EF4-FFF2-40B4-BE49-F238E27FC236}">
              <a16:creationId xmlns:a16="http://schemas.microsoft.com/office/drawing/2014/main" id="{D34F4463-07B7-2548-47D3-00AA9DDC669E}"/>
            </a:ext>
          </a:extLst>
        </xdr:cNvPr>
        <xdr:cNvPicPr>
          <a:picLocks noChangeAspect="1"/>
        </xdr:cNvPicPr>
      </xdr:nvPicPr>
      <xdr:blipFill>
        <a:blip xmlns:r="http://schemas.openxmlformats.org/officeDocument/2006/relationships" r:embed="rId8"/>
        <a:stretch>
          <a:fillRect/>
        </a:stretch>
      </xdr:blipFill>
      <xdr:spPr>
        <a:xfrm>
          <a:off x="6150570" y="1220437"/>
          <a:ext cx="468000" cy="468000"/>
        </a:xfrm>
        <a:prstGeom prst="rect">
          <a:avLst/>
        </a:prstGeom>
      </xdr:spPr>
    </xdr:pic>
    <xdr:clientData/>
  </xdr:twoCellAnchor>
  <xdr:twoCellAnchor editAs="oneCell">
    <xdr:from>
      <xdr:col>18</xdr:col>
      <xdr:colOff>518160</xdr:colOff>
      <xdr:row>6</xdr:row>
      <xdr:rowOff>81280</xdr:rowOff>
    </xdr:from>
    <xdr:to>
      <xdr:col>19</xdr:col>
      <xdr:colOff>376560</xdr:colOff>
      <xdr:row>9</xdr:row>
      <xdr:rowOff>640</xdr:rowOff>
    </xdr:to>
    <xdr:pic>
      <xdr:nvPicPr>
        <xdr:cNvPr id="48" name="Picture 47">
          <a:extLst>
            <a:ext uri="{FF2B5EF4-FFF2-40B4-BE49-F238E27FC236}">
              <a16:creationId xmlns:a16="http://schemas.microsoft.com/office/drawing/2014/main" id="{F4412D75-A956-2F78-BA2E-27D65C30BF54}"/>
            </a:ext>
          </a:extLst>
        </xdr:cNvPr>
        <xdr:cNvPicPr>
          <a:picLocks noChangeAspect="1"/>
        </xdr:cNvPicPr>
      </xdr:nvPicPr>
      <xdr:blipFill>
        <a:blip xmlns:r="http://schemas.openxmlformats.org/officeDocument/2006/relationships" r:embed="rId9"/>
        <a:stretch>
          <a:fillRect/>
        </a:stretch>
      </xdr:blipFill>
      <xdr:spPr>
        <a:xfrm>
          <a:off x="11562080" y="1178560"/>
          <a:ext cx="468000" cy="468000"/>
        </a:xfrm>
        <a:prstGeom prst="rect">
          <a:avLst/>
        </a:prstGeom>
      </xdr:spPr>
    </xdr:pic>
    <xdr:clientData/>
  </xdr:twoCellAnchor>
  <xdr:twoCellAnchor editAs="oneCell">
    <xdr:from>
      <xdr:col>23</xdr:col>
      <xdr:colOff>171289</xdr:colOff>
      <xdr:row>6</xdr:row>
      <xdr:rowOff>38494</xdr:rowOff>
    </xdr:from>
    <xdr:to>
      <xdr:col>24</xdr:col>
      <xdr:colOff>29689</xdr:colOff>
      <xdr:row>8</xdr:row>
      <xdr:rowOff>140734</xdr:rowOff>
    </xdr:to>
    <xdr:pic>
      <xdr:nvPicPr>
        <xdr:cNvPr id="51" name="Picture 50">
          <a:extLst>
            <a:ext uri="{FF2B5EF4-FFF2-40B4-BE49-F238E27FC236}">
              <a16:creationId xmlns:a16="http://schemas.microsoft.com/office/drawing/2014/main" id="{A9F0959F-18D4-4291-A701-5930B84C429A}"/>
            </a:ext>
          </a:extLst>
        </xdr:cNvPr>
        <xdr:cNvPicPr>
          <a:picLocks noChangeAspect="1"/>
        </xdr:cNvPicPr>
      </xdr:nvPicPr>
      <xdr:blipFill>
        <a:blip xmlns:r="http://schemas.openxmlformats.org/officeDocument/2006/relationships" r:embed="rId10"/>
        <a:stretch>
          <a:fillRect/>
        </a:stretch>
      </xdr:blipFill>
      <xdr:spPr>
        <a:xfrm>
          <a:off x="14263209" y="1135774"/>
          <a:ext cx="468000" cy="468000"/>
        </a:xfrm>
        <a:prstGeom prst="rect">
          <a:avLst/>
        </a:prstGeom>
      </xdr:spPr>
    </xdr:pic>
    <xdr:clientData/>
  </xdr:twoCellAnchor>
  <xdr:twoCellAnchor>
    <xdr:from>
      <xdr:col>5</xdr:col>
      <xdr:colOff>345440</xdr:colOff>
      <xdr:row>10</xdr:row>
      <xdr:rowOff>60960</xdr:rowOff>
    </xdr:from>
    <xdr:to>
      <xdr:col>15</xdr:col>
      <xdr:colOff>203200</xdr:colOff>
      <xdr:row>26</xdr:row>
      <xdr:rowOff>0</xdr:rowOff>
    </xdr:to>
    <xdr:graphicFrame macro="">
      <xdr:nvGraphicFramePr>
        <xdr:cNvPr id="55" name="Chart 54">
          <a:extLst>
            <a:ext uri="{FF2B5EF4-FFF2-40B4-BE49-F238E27FC236}">
              <a16:creationId xmlns:a16="http://schemas.microsoft.com/office/drawing/2014/main" id="{11E6AABE-875B-4D27-A755-96A3CE5FE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345440</xdr:colOff>
      <xdr:row>10</xdr:row>
      <xdr:rowOff>30480</xdr:rowOff>
    </xdr:from>
    <xdr:to>
      <xdr:col>26</xdr:col>
      <xdr:colOff>375920</xdr:colOff>
      <xdr:row>25</xdr:row>
      <xdr:rowOff>165652</xdr:rowOff>
    </xdr:to>
    <xdr:graphicFrame macro="">
      <xdr:nvGraphicFramePr>
        <xdr:cNvPr id="56" name="Chart 55">
          <a:extLst>
            <a:ext uri="{FF2B5EF4-FFF2-40B4-BE49-F238E27FC236}">
              <a16:creationId xmlns:a16="http://schemas.microsoft.com/office/drawing/2014/main" id="{D7416C30-61BF-4BA4-B036-5721B3E27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20321</xdr:colOff>
      <xdr:row>26</xdr:row>
      <xdr:rowOff>101600</xdr:rowOff>
    </xdr:from>
    <xdr:to>
      <xdr:col>20</xdr:col>
      <xdr:colOff>40641</xdr:colOff>
      <xdr:row>42</xdr:row>
      <xdr:rowOff>111760</xdr:rowOff>
    </xdr:to>
    <xdr:graphicFrame macro="">
      <xdr:nvGraphicFramePr>
        <xdr:cNvPr id="31" name="Chart 58">
          <a:extLst>
            <a:ext uri="{FF2B5EF4-FFF2-40B4-BE49-F238E27FC236}">
              <a16:creationId xmlns:a16="http://schemas.microsoft.com/office/drawing/2014/main" id="{85B7CFF2-2410-408E-AD6D-E9999AC26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29</xdr:col>
      <xdr:colOff>110434</xdr:colOff>
      <xdr:row>31</xdr:row>
      <xdr:rowOff>55218</xdr:rowOff>
    </xdr:from>
    <xdr:to>
      <xdr:col>31</xdr:col>
      <xdr:colOff>66261</xdr:colOff>
      <xdr:row>41</xdr:row>
      <xdr:rowOff>176696</xdr:rowOff>
    </xdr:to>
    <mc:AlternateContent xmlns:mc="http://schemas.openxmlformats.org/markup-compatibility/2006" xmlns:a14="http://schemas.microsoft.com/office/drawing/2010/main">
      <mc:Choice Requires="a14">
        <xdr:graphicFrame macro="">
          <xdr:nvGraphicFramePr>
            <xdr:cNvPr id="33" name="Weather_Category 1">
              <a:extLst>
                <a:ext uri="{FF2B5EF4-FFF2-40B4-BE49-F238E27FC236}">
                  <a16:creationId xmlns:a16="http://schemas.microsoft.com/office/drawing/2014/main" id="{EF263285-63AB-4DBB-AFDB-EC6499554CCD}"/>
                </a:ext>
              </a:extLst>
            </xdr:cNvPr>
            <xdr:cNvGraphicFramePr/>
          </xdr:nvGraphicFramePr>
          <xdr:xfrm>
            <a:off x="0" y="0"/>
            <a:ext cx="0" cy="0"/>
          </xdr:xfrm>
          <a:graphic>
            <a:graphicData uri="http://schemas.microsoft.com/office/drawing/2010/slicer">
              <sle:slicer xmlns:sle="http://schemas.microsoft.com/office/drawing/2010/slicer" name="Weather_Category 1"/>
            </a:graphicData>
          </a:graphic>
        </xdr:graphicFrame>
      </mc:Choice>
      <mc:Fallback xmlns="">
        <xdr:sp macro="" textlink="">
          <xdr:nvSpPr>
            <xdr:cNvPr id="0" name=""/>
            <xdr:cNvSpPr>
              <a:spLocks noTextEdit="1"/>
            </xdr:cNvSpPr>
          </xdr:nvSpPr>
          <xdr:spPr>
            <a:xfrm>
              <a:off x="17859954" y="5724498"/>
              <a:ext cx="1175027" cy="1950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224582</xdr:colOff>
      <xdr:row>10</xdr:row>
      <xdr:rowOff>52729</xdr:rowOff>
    </xdr:from>
    <xdr:to>
      <xdr:col>0</xdr:col>
      <xdr:colOff>665539</xdr:colOff>
      <xdr:row>12</xdr:row>
      <xdr:rowOff>99299</xdr:rowOff>
    </xdr:to>
    <xdr:pic>
      <xdr:nvPicPr>
        <xdr:cNvPr id="50" name="Picture 49">
          <a:extLst>
            <a:ext uri="{FF2B5EF4-FFF2-40B4-BE49-F238E27FC236}">
              <a16:creationId xmlns:a16="http://schemas.microsoft.com/office/drawing/2014/main" id="{59B68C63-2098-4E45-9214-EE770278F2C6}"/>
            </a:ext>
          </a:extLst>
        </xdr:cNvPr>
        <xdr:cNvPicPr>
          <a:picLocks noChangeAspect="1"/>
        </xdr:cNvPicPr>
      </xdr:nvPicPr>
      <xdr:blipFill>
        <a:blip xmlns:r="http://schemas.openxmlformats.org/officeDocument/2006/relationships" r:embed="rId14" cstate="print">
          <a:lum bright="70000" contrast="-70000"/>
          <a:extLst>
            <a:ext uri="{28A0092B-C50C-407E-A947-70E740481C1C}">
              <a14:useLocalDpi xmlns:a14="http://schemas.microsoft.com/office/drawing/2010/main" val="0"/>
            </a:ext>
          </a:extLst>
        </a:blip>
        <a:stretch>
          <a:fillRect/>
        </a:stretch>
      </xdr:blipFill>
      <xdr:spPr>
        <a:xfrm>
          <a:off x="224582" y="1930120"/>
          <a:ext cx="440957" cy="422049"/>
        </a:xfrm>
        <a:prstGeom prst="rect">
          <a:avLst/>
        </a:prstGeom>
      </xdr:spPr>
    </xdr:pic>
    <xdr:clientData/>
  </xdr:twoCellAnchor>
  <xdr:twoCellAnchor>
    <xdr:from>
      <xdr:col>0</xdr:col>
      <xdr:colOff>235940</xdr:colOff>
      <xdr:row>13</xdr:row>
      <xdr:rowOff>69962</xdr:rowOff>
    </xdr:from>
    <xdr:to>
      <xdr:col>1</xdr:col>
      <xdr:colOff>5094</xdr:colOff>
      <xdr:row>15</xdr:row>
      <xdr:rowOff>120062</xdr:rowOff>
    </xdr:to>
    <xdr:pic>
      <xdr:nvPicPr>
        <xdr:cNvPr id="52" name="Picture 51">
          <a:extLst>
            <a:ext uri="{FF2B5EF4-FFF2-40B4-BE49-F238E27FC236}">
              <a16:creationId xmlns:a16="http://schemas.microsoft.com/office/drawing/2014/main" id="{C605D864-A27B-459E-9DA0-C5A40BB05A5F}"/>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235940" y="2510571"/>
          <a:ext cx="442806" cy="425578"/>
        </a:xfrm>
        <a:prstGeom prst="rect">
          <a:avLst/>
        </a:prstGeom>
      </xdr:spPr>
    </xdr:pic>
    <xdr:clientData/>
  </xdr:twoCellAnchor>
  <xdr:twoCellAnchor>
    <xdr:from>
      <xdr:col>0</xdr:col>
      <xdr:colOff>225386</xdr:colOff>
      <xdr:row>17</xdr:row>
      <xdr:rowOff>59819</xdr:rowOff>
    </xdr:from>
    <xdr:to>
      <xdr:col>0</xdr:col>
      <xdr:colOff>668423</xdr:colOff>
      <xdr:row>19</xdr:row>
      <xdr:rowOff>108383</xdr:rowOff>
    </xdr:to>
    <xdr:pic>
      <xdr:nvPicPr>
        <xdr:cNvPr id="53" name="Picture 52">
          <a:extLst>
            <a:ext uri="{FF2B5EF4-FFF2-40B4-BE49-F238E27FC236}">
              <a16:creationId xmlns:a16="http://schemas.microsoft.com/office/drawing/2014/main" id="{E522E13C-0C7E-4A54-B502-A41469BD03CC}"/>
            </a:ext>
          </a:extLst>
        </xdr:cNvPr>
        <xdr:cNvPicPr>
          <a:picLocks noChangeAspect="1"/>
        </xdr:cNvPicPr>
      </xdr:nvPicPr>
      <xdr:blipFill>
        <a:blip xmlns:r="http://schemas.openxmlformats.org/officeDocument/2006/relationships" r:embed="rId15" cstate="print">
          <a:lum bright="70000" contrast="-70000"/>
          <a:extLst>
            <a:ext uri="{28A0092B-C50C-407E-A947-70E740481C1C}">
              <a14:useLocalDpi xmlns:a14="http://schemas.microsoft.com/office/drawing/2010/main" val="0"/>
            </a:ext>
          </a:extLst>
        </a:blip>
        <a:stretch>
          <a:fillRect/>
        </a:stretch>
      </xdr:blipFill>
      <xdr:spPr>
        <a:xfrm>
          <a:off x="225386" y="3251384"/>
          <a:ext cx="443037" cy="424042"/>
        </a:xfrm>
        <a:prstGeom prst="rect">
          <a:avLst/>
        </a:prstGeom>
      </xdr:spPr>
    </xdr:pic>
    <xdr:clientData/>
  </xdr:twoCellAnchor>
  <xdr:twoCellAnchor>
    <xdr:from>
      <xdr:col>0</xdr:col>
      <xdr:colOff>184940</xdr:colOff>
      <xdr:row>21</xdr:row>
      <xdr:rowOff>23149</xdr:rowOff>
    </xdr:from>
    <xdr:to>
      <xdr:col>1</xdr:col>
      <xdr:colOff>27091</xdr:colOff>
      <xdr:row>23</xdr:row>
      <xdr:rowOff>59254</xdr:rowOff>
    </xdr:to>
    <xdr:pic>
      <xdr:nvPicPr>
        <xdr:cNvPr id="54" name="Picture 53">
          <a:extLst>
            <a:ext uri="{FF2B5EF4-FFF2-40B4-BE49-F238E27FC236}">
              <a16:creationId xmlns:a16="http://schemas.microsoft.com/office/drawing/2014/main" id="{2C5BCA9A-D549-4097-ADCF-1B18982054A9}"/>
            </a:ext>
          </a:extLst>
        </xdr:cNvPr>
        <xdr:cNvPicPr>
          <a:picLocks noChangeAspect="1"/>
        </xdr:cNvPicPr>
      </xdr:nvPicPr>
      <xdr:blipFill>
        <a:blip xmlns:r="http://schemas.openxmlformats.org/officeDocument/2006/relationships" r:embed="rId16" cstate="print">
          <a:lum bright="70000" contrast="-70000"/>
          <a:extLst>
            <a:ext uri="{28A0092B-C50C-407E-A947-70E740481C1C}">
              <a14:useLocalDpi xmlns:a14="http://schemas.microsoft.com/office/drawing/2010/main" val="0"/>
            </a:ext>
          </a:extLst>
        </a:blip>
        <a:stretch>
          <a:fillRect/>
        </a:stretch>
      </xdr:blipFill>
      <xdr:spPr>
        <a:xfrm>
          <a:off x="184940" y="3965671"/>
          <a:ext cx="515803" cy="411583"/>
        </a:xfrm>
        <a:prstGeom prst="rect">
          <a:avLst/>
        </a:prstGeom>
      </xdr:spPr>
    </xdr:pic>
    <xdr:clientData/>
  </xdr:twoCellAnchor>
  <xdr:twoCellAnchor>
    <xdr:from>
      <xdr:col>1</xdr:col>
      <xdr:colOff>237119</xdr:colOff>
      <xdr:row>10</xdr:row>
      <xdr:rowOff>152120</xdr:rowOff>
    </xdr:from>
    <xdr:to>
      <xdr:col>5</xdr:col>
      <xdr:colOff>265004</xdr:colOff>
      <xdr:row>12</xdr:row>
      <xdr:rowOff>52866</xdr:rowOff>
    </xdr:to>
    <xdr:sp macro="[0]!GoHome" textlink="">
      <xdr:nvSpPr>
        <xdr:cNvPr id="60" name="TextBox 59">
          <a:extLst>
            <a:ext uri="{FF2B5EF4-FFF2-40B4-BE49-F238E27FC236}">
              <a16:creationId xmlns:a16="http://schemas.microsoft.com/office/drawing/2014/main" id="{ED72AED0-F59E-4421-B80B-634F2CB08A0B}"/>
            </a:ext>
          </a:extLst>
        </xdr:cNvPr>
        <xdr:cNvSpPr txBox="1"/>
      </xdr:nvSpPr>
      <xdr:spPr>
        <a:xfrm>
          <a:off x="910771" y="2029511"/>
          <a:ext cx="2457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cap="none" spc="0">
              <a:ln w="0"/>
              <a:solidFill>
                <a:schemeClr val="bg1"/>
              </a:solidFill>
              <a:effectLst>
                <a:outerShdw blurRad="38100" dist="19050" dir="2700000" algn="tl" rotWithShape="0">
                  <a:schemeClr val="dk1">
                    <a:alpha val="40000"/>
                  </a:schemeClr>
                </a:outerShdw>
              </a:effectLst>
            </a:rPr>
            <a:t>Home</a:t>
          </a:r>
        </a:p>
      </xdr:txBody>
    </xdr:sp>
    <xdr:clientData/>
  </xdr:twoCellAnchor>
  <xdr:twoCellAnchor>
    <xdr:from>
      <xdr:col>1</xdr:col>
      <xdr:colOff>218070</xdr:colOff>
      <xdr:row>13</xdr:row>
      <xdr:rowOff>122557</xdr:rowOff>
    </xdr:from>
    <xdr:to>
      <xdr:col>5</xdr:col>
      <xdr:colOff>303104</xdr:colOff>
      <xdr:row>16</xdr:row>
      <xdr:rowOff>159281</xdr:rowOff>
    </xdr:to>
    <xdr:sp macro="[0]!GoCrop" textlink="">
      <xdr:nvSpPr>
        <xdr:cNvPr id="61" name="TextBox 60">
          <a:extLst>
            <a:ext uri="{FF2B5EF4-FFF2-40B4-BE49-F238E27FC236}">
              <a16:creationId xmlns:a16="http://schemas.microsoft.com/office/drawing/2014/main" id="{B018D302-52DE-43E7-BC01-4B3489157C79}"/>
            </a:ext>
          </a:extLst>
        </xdr:cNvPr>
        <xdr:cNvSpPr txBox="1"/>
      </xdr:nvSpPr>
      <xdr:spPr>
        <a:xfrm>
          <a:off x="891722" y="2563166"/>
          <a:ext cx="2514599" cy="599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0">
              <a:ln w="0"/>
              <a:solidFill>
                <a:schemeClr val="bg1"/>
              </a:solidFill>
              <a:effectLst>
                <a:outerShdw blurRad="38100" dist="19050" dir="2700000" algn="tl" rotWithShape="0">
                  <a:schemeClr val="dk1">
                    <a:alpha val="40000"/>
                  </a:schemeClr>
                </a:outerShdw>
              </a:effectLst>
            </a:rPr>
            <a:t>Agricultural</a:t>
          </a:r>
          <a:r>
            <a:rPr lang="en-IN" sz="1400" b="1" cap="none" spc="0" baseline="0">
              <a:ln w="0"/>
              <a:solidFill>
                <a:schemeClr val="bg1"/>
              </a:solidFill>
              <a:effectLst>
                <a:outerShdw blurRad="38100" dist="19050" dir="2700000" algn="tl" rotWithShape="0">
                  <a:schemeClr val="dk1">
                    <a:alpha val="40000"/>
                  </a:schemeClr>
                </a:outerShdw>
              </a:effectLst>
            </a:rPr>
            <a:t> Performance Overview</a:t>
          </a:r>
          <a:endParaRPr lang="en-IN"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219411</xdr:colOff>
      <xdr:row>17</xdr:row>
      <xdr:rowOff>143126</xdr:rowOff>
    </xdr:from>
    <xdr:to>
      <xdr:col>5</xdr:col>
      <xdr:colOff>247296</xdr:colOff>
      <xdr:row>19</xdr:row>
      <xdr:rowOff>43873</xdr:rowOff>
    </xdr:to>
    <xdr:sp macro="[0]!GoMarket" textlink="">
      <xdr:nvSpPr>
        <xdr:cNvPr id="62" name="TextBox 61">
          <a:extLst>
            <a:ext uri="{FF2B5EF4-FFF2-40B4-BE49-F238E27FC236}">
              <a16:creationId xmlns:a16="http://schemas.microsoft.com/office/drawing/2014/main" id="{2670A870-E9C9-4AAD-BC17-3ACDB463F130}"/>
            </a:ext>
          </a:extLst>
        </xdr:cNvPr>
        <xdr:cNvSpPr txBox="1"/>
      </xdr:nvSpPr>
      <xdr:spPr>
        <a:xfrm>
          <a:off x="893063" y="3334691"/>
          <a:ext cx="2457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cap="none" spc="0">
              <a:ln w="0"/>
              <a:solidFill>
                <a:schemeClr val="bg1"/>
              </a:solidFill>
              <a:effectLst>
                <a:outerShdw blurRad="38100" dist="19050" dir="2700000" algn="tl" rotWithShape="0">
                  <a:schemeClr val="dk1">
                    <a:alpha val="40000"/>
                  </a:schemeClr>
                </a:outerShdw>
              </a:effectLst>
            </a:rPr>
            <a:t>Crop</a:t>
          </a:r>
          <a:r>
            <a:rPr lang="en-IN" sz="1600" b="1" cap="none" spc="0" baseline="0">
              <a:ln w="0"/>
              <a:solidFill>
                <a:schemeClr val="bg1"/>
              </a:solidFill>
              <a:effectLst>
                <a:outerShdw blurRad="38100" dist="19050" dir="2700000" algn="tl" rotWithShape="0">
                  <a:schemeClr val="dk1">
                    <a:alpha val="40000"/>
                  </a:schemeClr>
                </a:outerShdw>
              </a:effectLst>
            </a:rPr>
            <a:t> &amp; Market Price</a:t>
          </a:r>
          <a:endParaRPr lang="en-IN" sz="16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228936</xdr:colOff>
      <xdr:row>20</xdr:row>
      <xdr:rowOff>170458</xdr:rowOff>
    </xdr:from>
    <xdr:to>
      <xdr:col>5</xdr:col>
      <xdr:colOff>256821</xdr:colOff>
      <xdr:row>24</xdr:row>
      <xdr:rowOff>9918</xdr:rowOff>
    </xdr:to>
    <xdr:sp macro="[0]!GoWeather" textlink="">
      <xdr:nvSpPr>
        <xdr:cNvPr id="63" name="TextBox 62">
          <a:extLst>
            <a:ext uri="{FF2B5EF4-FFF2-40B4-BE49-F238E27FC236}">
              <a16:creationId xmlns:a16="http://schemas.microsoft.com/office/drawing/2014/main" id="{626F6C29-E071-47A5-97B2-27646B25DF8E}"/>
            </a:ext>
          </a:extLst>
        </xdr:cNvPr>
        <xdr:cNvSpPr txBox="1"/>
      </xdr:nvSpPr>
      <xdr:spPr>
        <a:xfrm>
          <a:off x="902588" y="3925241"/>
          <a:ext cx="2457450" cy="59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0">
              <a:ln w="0"/>
              <a:solidFill>
                <a:schemeClr val="bg1"/>
              </a:solidFill>
              <a:effectLst>
                <a:outerShdw blurRad="38100" dist="19050" dir="2700000" algn="tl" rotWithShape="0">
                  <a:schemeClr val="dk1">
                    <a:alpha val="40000"/>
                  </a:schemeClr>
                </a:outerShdw>
              </a:effectLst>
            </a:rPr>
            <a:t>Weather</a:t>
          </a:r>
          <a:r>
            <a:rPr lang="en-IN" sz="1400" b="1" cap="none" spc="0" baseline="0">
              <a:ln w="0"/>
              <a:solidFill>
                <a:schemeClr val="bg1"/>
              </a:solidFill>
              <a:effectLst>
                <a:outerShdw blurRad="38100" dist="19050" dir="2700000" algn="tl" rotWithShape="0">
                  <a:schemeClr val="dk1">
                    <a:alpha val="40000"/>
                  </a:schemeClr>
                </a:outerShdw>
              </a:effectLst>
            </a:rPr>
            <a:t> and Agriculture Impact</a:t>
          </a:r>
          <a:endParaRPr lang="en-IN"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5</xdr:col>
      <xdr:colOff>529932</xdr:colOff>
      <xdr:row>1</xdr:row>
      <xdr:rowOff>15903</xdr:rowOff>
    </xdr:from>
    <xdr:to>
      <xdr:col>6</xdr:col>
      <xdr:colOff>438343</xdr:colOff>
      <xdr:row>3</xdr:row>
      <xdr:rowOff>52008</xdr:rowOff>
    </xdr:to>
    <xdr:pic>
      <xdr:nvPicPr>
        <xdr:cNvPr id="64" name="Picture 63">
          <a:extLst>
            <a:ext uri="{FF2B5EF4-FFF2-40B4-BE49-F238E27FC236}">
              <a16:creationId xmlns:a16="http://schemas.microsoft.com/office/drawing/2014/main" id="{AD1C5EDA-8BCA-4D03-BC9D-A2B0640C58F6}"/>
            </a:ext>
          </a:extLst>
        </xdr:cNvPr>
        <xdr:cNvPicPr>
          <a:picLocks noChangeAspect="1"/>
        </xdr:cNvPicPr>
      </xdr:nvPicPr>
      <xdr:blipFill>
        <a:blip xmlns:r="http://schemas.openxmlformats.org/officeDocument/2006/relationships" r:embed="rId16" cstate="print">
          <a:lum bright="70000" contrast="-70000"/>
          <a:extLst>
            <a:ext uri="{28A0092B-C50C-407E-A947-70E740481C1C}">
              <a14:useLocalDpi xmlns:a14="http://schemas.microsoft.com/office/drawing/2010/main" val="0"/>
            </a:ext>
          </a:extLst>
        </a:blip>
        <a:stretch>
          <a:fillRect/>
        </a:stretch>
      </xdr:blipFill>
      <xdr:spPr>
        <a:xfrm>
          <a:off x="3633149" y="203642"/>
          <a:ext cx="515803" cy="411583"/>
        </a:xfrm>
        <a:prstGeom prst="rect">
          <a:avLst/>
        </a:prstGeom>
      </xdr:spPr>
    </xdr:pic>
    <xdr:clientData/>
  </xdr:twoCellAnchor>
  <xdr:twoCellAnchor>
    <xdr:from>
      <xdr:col>12</xdr:col>
      <xdr:colOff>114623</xdr:colOff>
      <xdr:row>6</xdr:row>
      <xdr:rowOff>115356</xdr:rowOff>
    </xdr:from>
    <xdr:to>
      <xdr:col>13</xdr:col>
      <xdr:colOff>596436</xdr:colOff>
      <xdr:row>8</xdr:row>
      <xdr:rowOff>73858</xdr:rowOff>
    </xdr:to>
    <xdr:sp macro="" textlink="D3_KPI!B5">
      <xdr:nvSpPr>
        <xdr:cNvPr id="65" name="TextBox 64">
          <a:extLst>
            <a:ext uri="{FF2B5EF4-FFF2-40B4-BE49-F238E27FC236}">
              <a16:creationId xmlns:a16="http://schemas.microsoft.com/office/drawing/2014/main" id="{1BBD0990-7BAC-44A9-BF62-2D6CFACF5702}"/>
            </a:ext>
          </a:extLst>
        </xdr:cNvPr>
        <xdr:cNvSpPr txBox="1"/>
      </xdr:nvSpPr>
      <xdr:spPr>
        <a:xfrm>
          <a:off x="7469580" y="1241791"/>
          <a:ext cx="1089204" cy="333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0F077D-3B87-4742-BEBB-3D5549A4972E}" type="TxLink">
            <a:rPr lang="en-US" sz="1800" b="1" i="0" u="none" strike="noStrike">
              <a:solidFill>
                <a:srgbClr val="000000"/>
              </a:solidFill>
              <a:latin typeface="Calibri"/>
              <a:ea typeface="Calibri"/>
              <a:cs typeface="Calibri"/>
            </a:rPr>
            <a:pPr/>
            <a:t>-6.63%</a:t>
          </a:fld>
          <a:endParaRPr lang="en-IN" sz="5400" b="1"/>
        </a:p>
      </xdr:txBody>
    </xdr:sp>
    <xdr:clientData/>
  </xdr:twoCellAnchor>
  <xdr:twoCellAnchor editAs="oneCell">
    <xdr:from>
      <xdr:col>21</xdr:col>
      <xdr:colOff>29472</xdr:colOff>
      <xdr:row>7</xdr:row>
      <xdr:rowOff>159531</xdr:rowOff>
    </xdr:from>
    <xdr:to>
      <xdr:col>22</xdr:col>
      <xdr:colOff>178050</xdr:colOff>
      <xdr:row>9</xdr:row>
      <xdr:rowOff>168134</xdr:rowOff>
    </xdr:to>
    <xdr:pic>
      <xdr:nvPicPr>
        <xdr:cNvPr id="66" name="Picture 65">
          <a:extLst>
            <a:ext uri="{FF2B5EF4-FFF2-40B4-BE49-F238E27FC236}">
              <a16:creationId xmlns:a16="http://schemas.microsoft.com/office/drawing/2014/main" id="{70DB0E26-06FC-B217-9760-1CAC6DD9C1CC}"/>
            </a:ext>
          </a:extLst>
        </xdr:cNvPr>
        <xdr:cNvPicPr>
          <a:picLocks noChangeAspect="1"/>
        </xdr:cNvPicPr>
      </xdr:nvPicPr>
      <xdr:blipFill>
        <a:blip xmlns:r="http://schemas.openxmlformats.org/officeDocument/2006/relationships" r:embed="rId17"/>
        <a:stretch>
          <a:fillRect/>
        </a:stretch>
      </xdr:blipFill>
      <xdr:spPr>
        <a:xfrm>
          <a:off x="12850950" y="1473705"/>
          <a:ext cx="755970" cy="384081"/>
        </a:xfrm>
        <a:prstGeom prst="rect">
          <a:avLst/>
        </a:prstGeom>
      </xdr:spPr>
    </xdr:pic>
    <xdr:clientData/>
  </xdr:twoCellAnchor>
  <xdr:twoCellAnchor>
    <xdr:from>
      <xdr:col>20</xdr:col>
      <xdr:colOff>132080</xdr:colOff>
      <xdr:row>26</xdr:row>
      <xdr:rowOff>60960</xdr:rowOff>
    </xdr:from>
    <xdr:to>
      <xdr:col>26</xdr:col>
      <xdr:colOff>375920</xdr:colOff>
      <xdr:row>42</xdr:row>
      <xdr:rowOff>132080</xdr:rowOff>
    </xdr:to>
    <xdr:graphicFrame macro="">
      <xdr:nvGraphicFramePr>
        <xdr:cNvPr id="68" name="Chart 6">
          <a:extLst>
            <a:ext uri="{FF2B5EF4-FFF2-40B4-BE49-F238E27FC236}">
              <a16:creationId xmlns:a16="http://schemas.microsoft.com/office/drawing/2014/main" id="{65BD866D-10D4-4731-8F62-9838BCE7E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396240</xdr:colOff>
      <xdr:row>26</xdr:row>
      <xdr:rowOff>81280</xdr:rowOff>
    </xdr:from>
    <xdr:to>
      <xdr:col>12</xdr:col>
      <xdr:colOff>579120</xdr:colOff>
      <xdr:row>42</xdr:row>
      <xdr:rowOff>101600</xdr:rowOff>
    </xdr:to>
    <xdr:graphicFrame macro="">
      <xdr:nvGraphicFramePr>
        <xdr:cNvPr id="2" name="Chart 1">
          <a:extLst>
            <a:ext uri="{FF2B5EF4-FFF2-40B4-BE49-F238E27FC236}">
              <a16:creationId xmlns:a16="http://schemas.microsoft.com/office/drawing/2014/main" id="{B389ED99-7EF0-4EF7-B909-2F6A588E3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0.20189</cdr:x>
      <cdr:y>0.01315</cdr:y>
    </cdr:from>
    <cdr:to>
      <cdr:x>0.83173</cdr:x>
      <cdr:y>0.1197</cdr:y>
    </cdr:to>
    <cdr:sp macro="" textlink="">
      <cdr:nvSpPr>
        <cdr:cNvPr id="2" name="TextBox 1">
          <a:extLst xmlns:a="http://schemas.openxmlformats.org/drawingml/2006/main">
            <a:ext uri="{FF2B5EF4-FFF2-40B4-BE49-F238E27FC236}">
              <a16:creationId xmlns:a16="http://schemas.microsoft.com/office/drawing/2014/main" id="{32FEF4FD-26ED-2991-9D98-C808DAE053E9}"/>
            </a:ext>
          </a:extLst>
        </cdr:cNvPr>
        <cdr:cNvSpPr txBox="1"/>
      </cdr:nvSpPr>
      <cdr:spPr>
        <a:xfrm xmlns:a="http://schemas.openxmlformats.org/drawingml/2006/main">
          <a:off x="732761" y="28764"/>
          <a:ext cx="2286000" cy="2330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a:t>Average Yield by Weather Category</a:t>
          </a:r>
          <a:endParaRPr lang="en-IN" sz="1100" kern="1200"/>
        </a:p>
      </cdr:txBody>
    </cdr:sp>
  </cdr:relSizeAnchor>
</c:userShapes>
</file>

<file path=xl/drawings/drawing10.xml><?xml version="1.0" encoding="utf-8"?>
<c:userShapes xmlns:c="http://schemas.openxmlformats.org/drawingml/2006/chart">
  <cdr:relSizeAnchor xmlns:cdr="http://schemas.openxmlformats.org/drawingml/2006/chartDrawing">
    <cdr:from>
      <cdr:x>0.69333</cdr:x>
      <cdr:y>0.05972</cdr:y>
    </cdr:from>
    <cdr:to>
      <cdr:x>1</cdr:x>
      <cdr:y>0.22361</cdr:y>
    </cdr:to>
    <cdr:sp macro="" textlink="">
      <cdr:nvSpPr>
        <cdr:cNvPr id="2" name="TextBox 1">
          <a:extLst xmlns:a="http://schemas.openxmlformats.org/drawingml/2006/main">
            <a:ext uri="{FF2B5EF4-FFF2-40B4-BE49-F238E27FC236}">
              <a16:creationId xmlns:a16="http://schemas.microsoft.com/office/drawing/2014/main" id="{48872300-82FB-2ABE-9FA2-2AC15FE5B2BC}"/>
            </a:ext>
          </a:extLst>
        </cdr:cNvPr>
        <cdr:cNvSpPr txBox="1"/>
      </cdr:nvSpPr>
      <cdr:spPr>
        <a:xfrm xmlns:a="http://schemas.openxmlformats.org/drawingml/2006/main">
          <a:off x="3169920" y="163830"/>
          <a:ext cx="1402080" cy="4495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a:t>Rainfall vs Production Trend</a:t>
          </a:r>
          <a:endParaRPr lang="en-IN"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405005439818" createdVersion="5" refreshedVersion="8" minRefreshableVersion="3" recordCount="0" supportSubquery="1" supportAdvancedDrill="1" xr:uid="{D7604BA8-386D-44F0-9392-5429659767C0}">
  <cacheSource type="external" connectionId="11"/>
  <cacheFields count="5">
    <cacheField name="[Master_Data].[Season].[Season]" caption="Season" numFmtId="0" hierarchy="77" level="1">
      <sharedItems containsSemiMixedTypes="0" containsNonDate="0" containsString="0"/>
    </cacheField>
    <cacheField name="[Mandi_Current].[State].[State]" caption="State" numFmtId="0" hierarchy="61" level="1">
      <sharedItems containsSemiMixedTypes="0" containsNonDate="0" containsString="0"/>
    </cacheField>
    <cacheField name="[Mandi_Current].[Market].[Market]" caption="Market" numFmtId="0" hierarchy="63" level="1">
      <sharedItems count="10">
        <s v="Anna nagar(Uzhavar Sandhai )"/>
        <s v="Chokkikulam(Uzhavar Sandhai )"/>
        <s v="Fish,Poultry &amp; Egg Market, Gazipur APMC"/>
        <s v="Hosur(Uzhavar Sandhai )"/>
        <s v="Jameenrayapettai(Uzhavar Sandhai )"/>
        <s v="KKNagar(Uzhavar Sandhai )"/>
        <s v="Thanjavur(Uzhavar Sandhai )"/>
        <s v="Thathakapatti(Uzhavar Sandhai )"/>
        <s v="Tiruvannamalai(Uzhavar Sandhai )"/>
        <s v="Vadaseri APMC"/>
      </sharedItems>
    </cacheField>
    <cacheField name="[Measures].[Sum of Modal_Price 2]" caption="Sum of Modal_Price 2" numFmtId="0" hierarchy="127" level="32767"/>
    <cacheField name="[Fact_Mandi_Current].[Commodity].[Commodity]" caption="Commodity" numFmtId="0" hierarchy="53"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fieldsUsage count="2">
        <fieldUsage x="-1"/>
        <fieldUsage x="4"/>
      </fieldsUsage>
    </cacheHierarchy>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2" memberValueDatatype="130" unbalanced="0">
      <fieldsUsage count="2">
        <fieldUsage x="-1"/>
        <fieldUsage x="1"/>
      </fieldsUsage>
    </cacheHierarchy>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2" memberValueDatatype="130" unbalanced="0">
      <fieldsUsage count="2">
        <fieldUsage x="-1"/>
        <fieldUsage x="2"/>
      </fieldsUsage>
    </cacheHierarchy>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2" memberValueDatatype="130" unbalanced="0">
      <fieldsUsage count="2">
        <fieldUsage x="-1"/>
        <fieldUsage x="0"/>
      </fieldsUsage>
    </cacheHierarchy>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oneField="1" hidden="1">
      <fieldsUsage count="1">
        <fieldUsage x="3"/>
      </fieldsUsage>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186793981484" createdVersion="5" refreshedVersion="8" minRefreshableVersion="3" recordCount="0" supportSubquery="1" supportAdvancedDrill="1" xr:uid="{CD637F3E-B5CA-4397-8FE2-368E01C559DA}">
  <cacheSource type="external" connectionId="11"/>
  <cacheFields count="6">
    <cacheField name="[Master_Data].[Season].[Season]" caption="Season" numFmtId="0" hierarchy="77" level="1">
      <sharedItems containsSemiMixedTypes="0" containsNonDate="0" containsString="0"/>
    </cacheField>
    <cacheField name="[Mandi_Current].[State].[State]" caption="State" numFmtId="0" hierarchy="61" level="1">
      <sharedItems containsSemiMixedTypes="0" containsNonDate="0" containsString="0"/>
    </cacheField>
    <cacheField name="[Mandi_Current].[Commodity].[Commodity]" caption="Commodity" numFmtId="0" hierarchy="64" level="1">
      <sharedItems count="5">
        <s v="Black pepper"/>
        <s v="Jasmine"/>
        <s v="Kakada"/>
        <s v="Mentha Oil"/>
        <s v="Tube Flower"/>
      </sharedItems>
    </cacheField>
    <cacheField name="[Measures].[Average of Min_Price]" caption="Average of Min_Price" numFmtId="0" hierarchy="138" level="32767"/>
    <cacheField name="[Measures].[Average of Max_Price]" caption="Average of Max_Price" numFmtId="0" hierarchy="139" level="32767"/>
    <cacheField name="[Measures].[Average of Modal_Price 2]" caption="Average of Modal_Price 2" numFmtId="0" hierarchy="128" level="32767"/>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2" memberValueDatatype="130" unbalanced="0">
      <fieldsUsage count="2">
        <fieldUsage x="-1"/>
        <fieldUsage x="1"/>
      </fieldsUsage>
    </cacheHierarchy>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2" memberValueDatatype="130" unbalanced="0">
      <fieldsUsage count="2">
        <fieldUsage x="-1"/>
        <fieldUsage x="2"/>
      </fieldsUsage>
    </cacheHierarchy>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2" memberValueDatatype="130" unbalanced="0">
      <fieldsUsage count="2">
        <fieldUsage x="-1"/>
        <fieldUsage x="0"/>
      </fieldsUsage>
    </cacheHierarchy>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oneField="1" hidden="1">
      <fieldsUsage count="1">
        <fieldUsage x="5"/>
      </fieldsUsage>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oneField="1" hidden="1">
      <fieldsUsage count="1">
        <fieldUsage x="3"/>
      </fieldsUsage>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oneField="1" hidden="1">
      <fieldsUsage count="1">
        <fieldUsage x="4"/>
      </fieldsUsage>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405002662039" createdVersion="5" refreshedVersion="8" minRefreshableVersion="3" recordCount="0" supportSubquery="1" supportAdvancedDrill="1" xr:uid="{8F1E553D-4A72-4D35-8391-D39C95B6BA83}">
  <cacheSource type="external" connectionId="11"/>
  <cacheFields count="4">
    <cacheField name="[Master_Data].[Season].[Season]" caption="Season" numFmtId="0" hierarchy="77" level="1">
      <sharedItems containsSemiMixedTypes="0" containsNonDate="0" containsString="0"/>
    </cacheField>
    <cacheField name="[Mandi_Current].[State].[State]" caption="State" numFmtId="0" hierarchy="61" level="1">
      <sharedItems count="5">
        <s v="Gujarat"/>
        <s v="Keralam"/>
        <s v="Maharashtra"/>
        <s v="Tamil Nadu"/>
        <s v="Uttar Pradesh"/>
      </sharedItems>
    </cacheField>
    <cacheField name="[Measures].[Count of Commodity]" caption="Count of Commodity" numFmtId="0" hierarchy="130" level="32767"/>
    <cacheField name="[Fact_Mandi_Current].[Commodity].[Commodity]" caption="Commodity" numFmtId="0" hierarchy="53"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fieldsUsage count="2">
        <fieldUsage x="-1"/>
        <fieldUsage x="3"/>
      </fieldsUsage>
    </cacheHierarchy>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2" memberValueDatatype="130" unbalanced="0">
      <fieldsUsage count="2">
        <fieldUsage x="-1"/>
        <fieldUsage x="1"/>
      </fieldsUsage>
    </cacheHierarchy>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2" memberValueDatatype="130" unbalanced="0">
      <fieldsUsage count="2">
        <fieldUsage x="-1"/>
        <fieldUsage x="0"/>
      </fieldsUsage>
    </cacheHierarchy>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oneField="1" hidden="1">
      <fieldsUsage count="1">
        <fieldUsage x="2"/>
      </fieldsUsage>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405001388892" createdVersion="5" refreshedVersion="8" minRefreshableVersion="3" recordCount="0" supportSubquery="1" supportAdvancedDrill="1" xr:uid="{C4284E54-182A-4710-A2E1-1DA272988785}">
  <cacheSource type="external" connectionId="11"/>
  <cacheFields count="5">
    <cacheField name="[Master_Data].[Season].[Season]" caption="Season" numFmtId="0" hierarchy="77" level="1">
      <sharedItems containsSemiMixedTypes="0" containsNonDate="0" containsString="0"/>
    </cacheField>
    <cacheField name="[Mandi_Current].[State].[State]" caption="State" numFmtId="0" hierarchy="61" level="1">
      <sharedItems count="25">
        <s v="Andhra Pradesh"/>
        <s v="Assam"/>
        <s v="Bihar"/>
        <s v="Chandigarh"/>
        <s v="Chattisgarh"/>
        <s v="Goa"/>
        <s v="Gujarat"/>
        <s v="Haryana"/>
        <s v="Himachal Pradesh"/>
        <s v="Jammu and Kashmir"/>
        <s v="Karnataka"/>
        <s v="Keralam"/>
        <s v="Madhya Pradesh"/>
        <s v="Maharashtra"/>
        <s v="Nagaland"/>
        <s v="NCT of Delhi"/>
        <s v="Odisha"/>
        <s v="Punjab"/>
        <s v="Rajasthan"/>
        <s v="Tamil Nadu"/>
        <s v="Telangana"/>
        <s v="Tripura"/>
        <s v="Uttar Pradesh"/>
        <s v="Uttarakhand"/>
        <s v="West Bengal"/>
      </sharedItems>
    </cacheField>
    <cacheField name="[Mandi_Current].[Commodity].[Commodity]" caption="Commodity" numFmtId="0" hierarchy="64" level="1">
      <sharedItems count="10">
        <s v="Apple"/>
        <s v="Chili Red"/>
        <s v="Corriander seed"/>
        <s v="Dry Grapes"/>
        <s v="Garlic"/>
        <s v="Green Gram(Moong)(Whole)"/>
        <s v="Ground Nut Seed"/>
        <s v="Lime"/>
        <s v="Pomegranate"/>
        <s v="Red gram/Arhar/Tur(whole)"/>
      </sharedItems>
    </cacheField>
    <cacheField name="[Measures].[Average of Modal_Price 2]" caption="Average of Modal_Price 2" numFmtId="0" hierarchy="128" level="32767"/>
    <cacheField name="[Fact_Mandi_Current].[Commodity].[Commodity]" caption="Commodity" numFmtId="0" hierarchy="53"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fieldsUsage count="2">
        <fieldUsage x="-1"/>
        <fieldUsage x="4"/>
      </fieldsUsage>
    </cacheHierarchy>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2" memberValueDatatype="130" unbalanced="0">
      <fieldsUsage count="2">
        <fieldUsage x="-1"/>
        <fieldUsage x="1"/>
      </fieldsUsage>
    </cacheHierarchy>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2" memberValueDatatype="130" unbalanced="0">
      <fieldsUsage count="2">
        <fieldUsage x="-1"/>
        <fieldUsage x="2"/>
      </fieldsUsage>
    </cacheHierarchy>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2" memberValueDatatype="130" unbalanced="0">
      <fieldsUsage count="2">
        <fieldUsage x="-1"/>
        <fieldUsage x="0"/>
      </fieldsUsage>
    </cacheHierarchy>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oneField="1" hidden="1">
      <fieldsUsage count="1">
        <fieldUsage x="3"/>
      </fieldsUsage>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405004398148" createdVersion="5" refreshedVersion="8" minRefreshableVersion="3" recordCount="0" supportSubquery="1" supportAdvancedDrill="1" xr:uid="{0ADFCFF8-DF0C-4755-8FCB-06EAB4758C9A}">
  <cacheSource type="external" connectionId="11"/>
  <cacheFields count="5">
    <cacheField name="[Master_Data].[Season].[Season]" caption="Season" numFmtId="0" hierarchy="77" level="1">
      <sharedItems containsSemiMixedTypes="0" containsNonDate="0" containsString="0"/>
    </cacheField>
    <cacheField name="[Mandi_Current].[State].[State]" caption="State" numFmtId="0" hierarchy="61" level="1">
      <sharedItems containsSemiMixedTypes="0" containsNonDate="0" containsString="0"/>
    </cacheField>
    <cacheField name="[Mandi_Current].[Commodity].[Commodity]" caption="Commodity" numFmtId="0" hierarchy="64" level="1">
      <sharedItems count="10">
        <s v="Arecanut(Betelnut/Supari)"/>
        <s v="Black pepper"/>
        <s v="Dry Grapes"/>
        <s v="Fish"/>
        <s v="Jasmine"/>
        <s v="Kakada"/>
        <s v="Marigold(Calcutta)"/>
        <s v="Mentha Oil"/>
        <s v="Tube Flower"/>
        <s v="Tube Rose(Loose)"/>
      </sharedItems>
    </cacheField>
    <cacheField name="[Measures].[Average of Modal_Price 2]" caption="Average of Modal_Price 2" numFmtId="0" hierarchy="128" level="32767"/>
    <cacheField name="[Fact_Mandi_Current].[Commodity].[Commodity]" caption="Commodity" numFmtId="0" hierarchy="53"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fieldsUsage count="2">
        <fieldUsage x="-1"/>
        <fieldUsage x="4"/>
      </fieldsUsage>
    </cacheHierarchy>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2" memberValueDatatype="130" unbalanced="0">
      <fieldsUsage count="2">
        <fieldUsage x="-1"/>
        <fieldUsage x="1"/>
      </fieldsUsage>
    </cacheHierarchy>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2" memberValueDatatype="130" unbalanced="0">
      <fieldsUsage count="2">
        <fieldUsage x="-1"/>
        <fieldUsage x="2"/>
      </fieldsUsage>
    </cacheHierarchy>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2" memberValueDatatype="130" unbalanced="0">
      <fieldsUsage count="2">
        <fieldUsage x="-1"/>
        <fieldUsage x="0"/>
      </fieldsUsage>
    </cacheHierarchy>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oneField="1" hidden="1">
      <fieldsUsage count="1">
        <fieldUsage x="3"/>
      </fieldsUsage>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405006018518" createdVersion="5" refreshedVersion="8" minRefreshableVersion="3" recordCount="0" supportSubquery="1" supportAdvancedDrill="1" xr:uid="{9B16DE46-A1AA-457B-9FA8-A83342A62EE6}">
  <cacheSource type="external" connectionId="11"/>
  <cacheFields count="4">
    <cacheField name="[Master_Data].[Season].[Season]" caption="Season" numFmtId="0" hierarchy="77" level="1">
      <sharedItems containsSemiMixedTypes="0" containsNonDate="0" containsString="0"/>
    </cacheField>
    <cacheField name="[Mandi_Current].[State].[State]" caption="State" numFmtId="0" hierarchy="61" level="1">
      <sharedItems containsSemiMixedTypes="0" containsNonDate="0" containsString="0"/>
    </cacheField>
    <cacheField name="[Measures].[Distinct Count of Modal_Price]" caption="Distinct Count of Modal_Price" numFmtId="0" hierarchy="135" level="32767"/>
    <cacheField name="[Fact_Mandi_Current].[Commodity].[Commodity]" caption="Commodity" numFmtId="0" hierarchy="53"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fieldsUsage count="2">
        <fieldUsage x="-1"/>
        <fieldUsage x="3"/>
      </fieldsUsage>
    </cacheHierarchy>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2" memberValueDatatype="130" unbalanced="0">
      <fieldsUsage count="2">
        <fieldUsage x="-1"/>
        <fieldUsage x="1"/>
      </fieldsUsage>
    </cacheHierarchy>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2" memberValueDatatype="130" unbalanced="0">
      <fieldsUsage count="2">
        <fieldUsage x="-1"/>
        <fieldUsage x="0"/>
      </fieldsUsage>
    </cacheHierarchy>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oneField="1" hidden="1">
      <fieldsUsage count="1">
        <fieldUsage x="2"/>
      </fieldsUsage>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405003587963" createdVersion="5" refreshedVersion="8" minRefreshableVersion="3" recordCount="0" supportSubquery="1" supportAdvancedDrill="1" xr:uid="{85DD8782-4F60-4E88-B8F5-E8B42BC2C8B1}">
  <cacheSource type="external" connectionId="11"/>
  <cacheFields count="4">
    <cacheField name="[Master_Data].[Season].[Season]" caption="Season" numFmtId="0" hierarchy="77" level="1">
      <sharedItems containsSemiMixedTypes="0" containsNonDate="0" containsString="0"/>
    </cacheField>
    <cacheField name="[Mandi_Current].[State].[State]" caption="State" numFmtId="0" hierarchy="61" level="1">
      <sharedItems containsSemiMixedTypes="0" containsNonDate="0" containsString="0"/>
    </cacheField>
    <cacheField name="[Measures].[Distinct Count of Market]" caption="Distinct Count of Market" numFmtId="0" hierarchy="133" level="32767"/>
    <cacheField name="[Fact_Mandi_Current].[Commodity].[Commodity]" caption="Commodity" numFmtId="0" hierarchy="53"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fieldsUsage count="2">
        <fieldUsage x="-1"/>
        <fieldUsage x="3"/>
      </fieldsUsage>
    </cacheHierarchy>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2" memberValueDatatype="130" unbalanced="0">
      <fieldsUsage count="2">
        <fieldUsage x="-1"/>
        <fieldUsage x="1"/>
      </fieldsUsage>
    </cacheHierarchy>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2" memberValueDatatype="130" unbalanced="0">
      <fieldsUsage count="2">
        <fieldUsage x="-1"/>
        <fieldUsage x="0"/>
      </fieldsUsage>
    </cacheHierarchy>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oneField="1" hidden="1">
      <fieldsUsage count="1">
        <fieldUsage x="2"/>
      </fieldsUsage>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405003240739" createdVersion="5" refreshedVersion="8" minRefreshableVersion="3" recordCount="0" supportSubquery="1" supportAdvancedDrill="1" xr:uid="{E1E651C3-1C16-43BF-8640-161AF867E19F}">
  <cacheSource type="external" connectionId="11"/>
  <cacheFields count="4">
    <cacheField name="[Master_Data].[Season].[Season]" caption="Season" numFmtId="0" hierarchy="77" level="1">
      <sharedItems containsSemiMixedTypes="0" containsNonDate="0" containsString="0"/>
    </cacheField>
    <cacheField name="[Mandi_Current].[State].[State]" caption="State" numFmtId="0" hierarchy="61" level="1">
      <sharedItems containsSemiMixedTypes="0" containsNonDate="0" containsString="0"/>
    </cacheField>
    <cacheField name="[Measures].[Distinct Count of Commodity]" caption="Distinct Count of Commodity" numFmtId="0" hierarchy="131" level="32767"/>
    <cacheField name="[Fact_Mandi_Current].[Commodity].[Commodity]" caption="Commodity" numFmtId="0" hierarchy="53"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fieldsUsage count="2">
        <fieldUsage x="-1"/>
        <fieldUsage x="3"/>
      </fieldsUsage>
    </cacheHierarchy>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2" memberValueDatatype="130" unbalanced="0">
      <fieldsUsage count="2">
        <fieldUsage x="-1"/>
        <fieldUsage x="1"/>
      </fieldsUsage>
    </cacheHierarchy>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2" memberValueDatatype="130" unbalanced="0">
      <fieldsUsage count="2">
        <fieldUsage x="-1"/>
        <fieldUsage x="0"/>
      </fieldsUsage>
    </cacheHierarchy>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oneField="1" hidden="1">
      <fieldsUsage count="1">
        <fieldUsage x="2"/>
      </fieldsUsage>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620910763886" createdVersion="5" refreshedVersion="8" minRefreshableVersion="3" recordCount="0" supportSubquery="1" supportAdvancedDrill="1" xr:uid="{CCBAD133-3D3D-4B81-BA08-ECB2B2B0E6FB}">
  <cacheSource type="external" connectionId="11"/>
  <cacheFields count="3">
    <cacheField name="[Measures].[Sum of Production_Tonnes]" caption="Sum of Production_Tonnes" numFmtId="0" hierarchy="103" level="32767"/>
    <cacheField name="[Fact_Agriculture].[State].[State]" caption="State" numFmtId="0" hierarchy="26" level="1">
      <sharedItems count="13">
        <s v="Andhra Pradesh"/>
        <s v="Bihar"/>
        <s v="Gujarat"/>
        <s v="Haryana"/>
        <s v="Karnataka"/>
        <s v="Madhya Pradesh"/>
        <s v="Maharashtra"/>
        <s v="Odisha"/>
        <s v="Punjab"/>
        <s v="Rajasthan"/>
        <s v="Tamil Nadu"/>
        <s v="Uttar Pradesh"/>
        <s v="West Bengal"/>
      </sharedItems>
    </cacheField>
    <cacheField name="[Fact_Agriculture].[Year].[Year]" caption="Year" numFmtId="0" hierarchy="20"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fieldsUsage count="2">
        <fieldUsage x="-1"/>
        <fieldUsage x="2"/>
      </fieldsUsage>
    </cacheHierarchy>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75925927" createdVersion="5" refreshedVersion="8" minRefreshableVersion="3" recordCount="0" supportSubquery="1" supportAdvancedDrill="1" xr:uid="{9B396F27-C1D8-4F15-AA1D-1E3A17961F68}">
  <cacheSource type="external" connectionId="11"/>
  <cacheFields count="3">
    <cacheField name="[Measures].[Sum of Production_Tonnes]" caption="Sum of Production_Tonnes" numFmtId="0" hierarchy="103" level="32767"/>
    <cacheField name="[Fact_Agriculture].[Season].[Season]" caption="Season" numFmtId="0" hierarchy="29" level="1">
      <sharedItems count="6">
        <s v="Autumn"/>
        <s v="Kharif"/>
        <s v="Rabi"/>
        <s v="Summer"/>
        <s v="Whole Year"/>
        <s v="Winter"/>
      </sharedItems>
    </cacheField>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2"/>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fieldsUsage count="2">
        <fieldUsage x="-1"/>
        <fieldUsage x="1"/>
      </fieldsUsage>
    </cacheHierarchy>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77083336" createdVersion="5" refreshedVersion="8" minRefreshableVersion="3" recordCount="0" supportSubquery="1" supportAdvancedDrill="1" xr:uid="{93E1F499-9133-4B5D-9B82-F8DF06EE485F}">
  <cacheSource type="external" connectionId="11"/>
  <cacheFields count="3">
    <cacheField name="[Fact_Agriculture].[Crop].[Crop]" caption="Crop" numFmtId="0" hierarchy="28" level="1">
      <sharedItems count="10">
        <s v="Arhar/Tur"/>
        <s v="Cotton"/>
        <s v="Gram"/>
        <s v="Groundnut"/>
        <s v="Maize"/>
        <s v="Moong"/>
        <s v="Rapeseed &amp; Mustard"/>
        <s v="Rice"/>
        <s v="Sugarcane"/>
        <s v="Wheat"/>
      </sharedItems>
    </cacheField>
    <cacheField name="[Measures].[Average of Yield_Tonnes_Ha]" caption="Average of Yield_Tonnes_Ha" numFmtId="0" hierarchy="112"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2"/>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fieldsUsage count="2">
        <fieldUsage x="-1"/>
        <fieldUsage x="0"/>
      </fieldsUsage>
    </cacheHierarchy>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77777775" createdVersion="5" refreshedVersion="8" minRefreshableVersion="3" recordCount="0" supportSubquery="1" supportAdvancedDrill="1" xr:uid="{680CB7D6-4C7C-4181-BD32-C1067C0343CC}">
  <cacheSource type="external" connectionId="11"/>
  <cacheFields count="2">
    <cacheField name="[Measures].[Distinct Count of Crop]" caption="Distinct Count of Crop" numFmtId="0" hierarchy="107"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78356483" createdVersion="5" refreshedVersion="8" minRefreshableVersion="3" recordCount="0" supportSubquery="1" supportAdvancedDrill="1" xr:uid="{B2690D7F-5319-43C7-A10D-C69B63DAE2A6}">
  <cacheSource type="external" connectionId="11"/>
  <cacheFields count="2">
    <cacheField name="[Measures].[Distinct Count of State]" caption="Distinct Count of State" numFmtId="0" hierarchy="109"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79861115" createdVersion="5" refreshedVersion="8" minRefreshableVersion="3" recordCount="0" supportSubquery="1" supportAdvancedDrill="1" xr:uid="{3A7EF016-6C74-44C4-B44A-987464BB5290}">
  <cacheSource type="external" connectionId="11"/>
  <cacheFields count="3">
    <cacheField name="[Measures].[Sum of Production_Tonnes]" caption="Sum of Production_Tonnes" numFmtId="0" hierarchy="103" level="32767"/>
    <cacheField name="[Fact_Agriculture].[Year].[Year]" caption="Year" numFmtId="0" hierarchy="20" level="1">
      <sharedItems containsSemiMixedTypes="0" containsString="0" containsNumber="1" containsInteger="1" minValue="1997" maxValue="2017" count="21">
        <n v="1997"/>
        <n v="1998"/>
        <n v="1999"/>
        <n v="2000"/>
        <n v="2001"/>
        <n v="2002"/>
        <n v="2003"/>
        <n v="2004"/>
        <n v="2005"/>
        <n v="2006"/>
        <n v="2007"/>
        <n v="2008"/>
        <n v="2009"/>
        <n v="2010"/>
        <n v="2011"/>
        <n v="2012"/>
        <n v="2013"/>
        <n v="2014"/>
        <n v="2015"/>
        <n v="2016"/>
        <n v="2017"/>
      </sharedItems>
      <extLst>
        <ext xmlns:x15="http://schemas.microsoft.com/office/spreadsheetml/2010/11/main" uri="{4F2E5C28-24EA-4eb8-9CBF-B6C8F9C3D259}">
          <x15:cachedUniqueNames>
            <x15:cachedUniqueName index="0" name="[Fact_Agriculture].[Year].&amp;[1997]"/>
            <x15:cachedUniqueName index="1" name="[Fact_Agriculture].[Year].&amp;[1998]"/>
            <x15:cachedUniqueName index="2" name="[Fact_Agriculture].[Year].&amp;[1999]"/>
            <x15:cachedUniqueName index="3" name="[Fact_Agriculture].[Year].&amp;[2000]"/>
            <x15:cachedUniqueName index="4" name="[Fact_Agriculture].[Year].&amp;[2001]"/>
            <x15:cachedUniqueName index="5" name="[Fact_Agriculture].[Year].&amp;[2002]"/>
            <x15:cachedUniqueName index="6" name="[Fact_Agriculture].[Year].&amp;[2003]"/>
            <x15:cachedUniqueName index="7" name="[Fact_Agriculture].[Year].&amp;[2004]"/>
            <x15:cachedUniqueName index="8" name="[Fact_Agriculture].[Year].&amp;[2005]"/>
            <x15:cachedUniqueName index="9" name="[Fact_Agriculture].[Year].&amp;[2006]"/>
            <x15:cachedUniqueName index="10" name="[Fact_Agriculture].[Year].&amp;[2007]"/>
            <x15:cachedUniqueName index="11" name="[Fact_Agriculture].[Year].&amp;[2008]"/>
            <x15:cachedUniqueName index="12" name="[Fact_Agriculture].[Year].&amp;[2009]"/>
            <x15:cachedUniqueName index="13" name="[Fact_Agriculture].[Year].&amp;[2010]"/>
            <x15:cachedUniqueName index="14" name="[Fact_Agriculture].[Year].&amp;[2011]"/>
            <x15:cachedUniqueName index="15" name="[Fact_Agriculture].[Year].&amp;[2012]"/>
            <x15:cachedUniqueName index="16" name="[Fact_Agriculture].[Year].&amp;[2013]"/>
            <x15:cachedUniqueName index="17" name="[Fact_Agriculture].[Year].&amp;[2014]"/>
            <x15:cachedUniqueName index="18" name="[Fact_Agriculture].[Year].&amp;[2015]"/>
            <x15:cachedUniqueName index="19" name="[Fact_Agriculture].[Year].&amp;[2016]"/>
            <x15:cachedUniqueName index="20" name="[Fact_Agriculture].[Year].&amp;[2017]"/>
          </x15:cachedUniqueNames>
        </ext>
      </extLst>
    </cacheField>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fieldsUsage count="2">
        <fieldUsage x="-1"/>
        <fieldUsage x="1"/>
      </fieldsUsage>
    </cacheHierarchy>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2"/>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0439815" createdVersion="5" refreshedVersion="8" minRefreshableVersion="3" recordCount="0" supportSubquery="1" supportAdvancedDrill="1" xr:uid="{04CD5A9E-7830-4017-ACF3-8CED40C64984}">
  <cacheSource type="external" connectionId="11"/>
  <cacheFields count="2">
    <cacheField name="[Measures].[Sum of Area_Ha]" caption="Sum of Area_Ha" numFmtId="0" hierarchy="104"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1018516" createdVersion="5" refreshedVersion="8" minRefreshableVersion="3" recordCount="0" supportSubquery="1" supportAdvancedDrill="1" xr:uid="{A42031AB-1FE9-4B89-AF93-CD60C0BDC6DE}">
  <cacheSource type="external" connectionId="11"/>
  <cacheFields count="2">
    <cacheField name="[Measures].[Sum of Production_Tonnes]" caption="Sum of Production_Tonnes" numFmtId="0" hierarchy="103"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1597224" createdVersion="5" refreshedVersion="8" minRefreshableVersion="3" recordCount="0" supportSubquery="1" supportAdvancedDrill="1" xr:uid="{C2647392-A0DF-43D4-995E-B088358832B5}">
  <cacheSource type="external" connectionId="11"/>
  <cacheFields count="2">
    <cacheField name="[Measures].[Sum of Weighted_Yield]" caption="Sum of Weighted_Yield" numFmtId="0" hierarchy="105"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oneField="1" hidden="1">
      <fieldsUsage count="1">
        <fieldUsage x="0"/>
      </fieldsUsage>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2175924" createdVersion="5" refreshedVersion="8" minRefreshableVersion="3" recordCount="0" supportSubquery="1" supportAdvancedDrill="1" xr:uid="{D122B98A-DE87-477A-B53F-D5D94A995B8F}">
  <cacheSource type="external" connectionId="11"/>
  <cacheFields count="2">
    <cacheField name="[Measures].[Average of Modal_Price]" caption="Average of Modal_Price" numFmtId="0" hierarchy="114"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oneField="1" hidden="1">
      <fieldsUsage count="1">
        <fieldUsage x="0"/>
      </fieldsUsage>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2754632" createdVersion="5" refreshedVersion="8" minRefreshableVersion="3" recordCount="0" supportSubquery="1" supportAdvancedDrill="1" xr:uid="{84AB01A6-B8DA-4AA3-B55C-61CE08153E6F}">
  <cacheSource type="external" connectionId="11"/>
  <cacheFields count="2">
    <cacheField name="[Measures].[Max of Modal_Price]" caption="Max of Modal_Price" numFmtId="0" hierarchy="115"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oneField="1" hidden="1">
      <fieldsUsage count="1">
        <fieldUsage x="0"/>
      </fieldsUsage>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3217594" createdVersion="5" refreshedVersion="8" minRefreshableVersion="3" recordCount="0" supportSubquery="1" supportAdvancedDrill="1" xr:uid="{A65CDED1-7A16-464A-A0BD-30CFA617650B}">
  <cacheSource type="external" connectionId="11"/>
  <cacheFields count="2">
    <cacheField name="[Measures].[Average of Rainfall_mm]" caption="Average of Rainfall_mm" numFmtId="0" hierarchy="141"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3796294" createdVersion="5" refreshedVersion="8" minRefreshableVersion="3" recordCount="0" supportSubquery="1" supportAdvancedDrill="1" xr:uid="{1BFF7FF2-B1B2-4092-9674-B905521DF836}">
  <cacheSource type="external" connectionId="11"/>
  <cacheFields count="2">
    <cacheField name="[Measures].[Average of Rainfall_Departure_Pct]" caption="Average of Rainfall_Departure_Pct" numFmtId="0" hierarchy="143"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oneField="1" hidden="1">
      <fieldsUsage count="1">
        <fieldUsage x="0"/>
      </fieldsUsage>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4490741" createdVersion="5" refreshedVersion="8" minRefreshableVersion="3" recordCount="0" supportSubquery="1" supportAdvancedDrill="1" xr:uid="{578D398F-C138-46F6-8210-A97E2C0A070E}">
  <cacheSource type="external" connectionId="11"/>
  <cacheFields count="2">
    <cacheField name="[Measures].[Average of Yield_Tonnes_Ha 2]" caption="Average of Yield_Tonnes_Ha 2" numFmtId="0" hierarchy="120"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oneField="1" hidden="1">
      <fieldsUsage count="1">
        <fieldUsage x="0"/>
      </fieldsUsage>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5185187" createdVersion="5" refreshedVersion="8" minRefreshableVersion="3" recordCount="0" supportSubquery="1" supportAdvancedDrill="1" xr:uid="{617595E7-3CF7-4CD7-8D12-A3560B0B4021}">
  <cacheSource type="external" connectionId="11"/>
  <cacheFields count="2">
    <cacheField name="[Measures].[Sum of Production_Tonnes_Clean]" caption="Sum of Production_Tonnes_Clean" numFmtId="0" hierarchy="117"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oneField="1" hidden="1">
      <fieldsUsage count="1">
        <fieldUsage x="0"/>
      </fieldsUsage>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5763888" createdVersion="5" refreshedVersion="8" minRefreshableVersion="3" recordCount="0" supportSubquery="1" supportAdvancedDrill="1" xr:uid="{79F2CB15-7D6A-45E2-96F5-39E70D6F93EE}">
  <cacheSource type="external" connectionId="11"/>
  <cacheFields count="2">
    <cacheField name="[Measures].[Distinct Count of Weather_Category]" caption="Distinct Count of Weather_Category" numFmtId="0" hierarchy="146"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6689812" createdVersion="5" refreshedVersion="8" minRefreshableVersion="3" recordCount="0" supportSubquery="1" supportAdvancedDrill="1" xr:uid="{D031324D-0E20-4A9A-8BF8-0AAFF167C4E6}">
  <cacheSource type="external" connectionId="11"/>
  <cacheFields count="3">
    <cacheField name="[Fact_Agriculture].[Weather_Category].[Weather_Category]" caption="Weather_Category" numFmtId="0" hierarchy="30" level="1">
      <sharedItems count="3">
        <s v="Deficient"/>
        <s v="Excessive"/>
        <s v="Normal"/>
      </sharedItems>
    </cacheField>
    <cacheField name="[Measures].[Sum of Production_Tonnes]" caption="Sum of Production_Tonnes" numFmtId="0" hierarchy="103"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2"/>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2" memberValueDatatype="130" unbalanced="0">
      <fieldsUsage count="2">
        <fieldUsage x="-1"/>
        <fieldUsage x="0"/>
      </fieldsUsage>
    </cacheHierarchy>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7499997" createdVersion="5" refreshedVersion="8" minRefreshableVersion="3" recordCount="0" supportSubquery="1" supportAdvancedDrill="1" xr:uid="{7AEB1370-2C9A-47F8-9BF3-D96FAA40E156}">
  <cacheSource type="external" connectionId="11"/>
  <cacheFields count="3">
    <cacheField name="[Dim_State].[State].[State]" caption="State" numFmtId="0" hierarchy="14" level="1">
      <sharedItems count="13">
        <s v="Andhra Pradesh"/>
        <s v="Bihar"/>
        <s v="Gujarat"/>
        <s v="Haryana"/>
        <s v="Karnataka"/>
        <s v="Madhya Pradesh"/>
        <s v="Maharashtra"/>
        <s v="Odisha"/>
        <s v="Punjab"/>
        <s v="Rajasthan"/>
        <s v="Tamil Nadu"/>
        <s v="Uttar Pradesh"/>
        <s v="West Bengal"/>
      </sharedItems>
    </cacheField>
    <cacheField name="[Measures].[Average of Rainfall_mm]" caption="Average of Rainfall_mm" numFmtId="0" hierarchy="141"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2" memberValueDatatype="130" unbalanced="0">
      <fieldsUsage count="2">
        <fieldUsage x="-1"/>
        <fieldUsage x="0"/>
      </fieldsUsage>
    </cacheHierarchy>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2"/>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8425928" createdVersion="5" refreshedVersion="8" minRefreshableVersion="3" recordCount="0" supportSubquery="1" supportAdvancedDrill="1" xr:uid="{F08C0A77-E103-47EF-A8EC-7F70ABFFCC74}">
  <cacheSource type="external" connectionId="11"/>
  <cacheFields count="4">
    <cacheField name="[Measures].[Average of Rainfall_mm]" caption="Average of Rainfall_mm" numFmtId="0" hierarchy="141" level="32767"/>
    <cacheField name="[Measures].[Sum of Production_Tonnes]" caption="Sum of Production_Tonnes" numFmtId="0" hierarchy="103" level="32767"/>
    <cacheField name="[Fact_Agriculture].[DateKey].[DateKey]" caption="DateKey" numFmtId="0" hierarchy="19" level="1">
      <sharedItems containsSemiMixedTypes="0" containsString="0" containsNumber="1" containsInteger="1" minValue="1997" maxValue="2017" count="21">
        <n v="1997"/>
        <n v="1998"/>
        <n v="1999"/>
        <n v="2000"/>
        <n v="2001"/>
        <n v="2002"/>
        <n v="2003"/>
        <n v="2004"/>
        <n v="2005"/>
        <n v="2006"/>
        <n v="2007"/>
        <n v="2008"/>
        <n v="2009"/>
        <n v="2010"/>
        <n v="2011"/>
        <n v="2012"/>
        <n v="2013"/>
        <n v="2014"/>
        <n v="2015"/>
        <n v="2016"/>
        <n v="2017"/>
      </sharedItems>
      <extLst>
        <ext xmlns:x15="http://schemas.microsoft.com/office/spreadsheetml/2010/11/main" uri="{4F2E5C28-24EA-4eb8-9CBF-B6C8F9C3D259}">
          <x15:cachedUniqueNames>
            <x15:cachedUniqueName index="0" name="[Fact_Agriculture].[DateKey].&amp;[1997]"/>
            <x15:cachedUniqueName index="1" name="[Fact_Agriculture].[DateKey].&amp;[1998]"/>
            <x15:cachedUniqueName index="2" name="[Fact_Agriculture].[DateKey].&amp;[1999]"/>
            <x15:cachedUniqueName index="3" name="[Fact_Agriculture].[DateKey].&amp;[2000]"/>
            <x15:cachedUniqueName index="4" name="[Fact_Agriculture].[DateKey].&amp;[2001]"/>
            <x15:cachedUniqueName index="5" name="[Fact_Agriculture].[DateKey].&amp;[2002]"/>
            <x15:cachedUniqueName index="6" name="[Fact_Agriculture].[DateKey].&amp;[2003]"/>
            <x15:cachedUniqueName index="7" name="[Fact_Agriculture].[DateKey].&amp;[2004]"/>
            <x15:cachedUniqueName index="8" name="[Fact_Agriculture].[DateKey].&amp;[2005]"/>
            <x15:cachedUniqueName index="9" name="[Fact_Agriculture].[DateKey].&amp;[2006]"/>
            <x15:cachedUniqueName index="10" name="[Fact_Agriculture].[DateKey].&amp;[2007]"/>
            <x15:cachedUniqueName index="11" name="[Fact_Agriculture].[DateKey].&amp;[2008]"/>
            <x15:cachedUniqueName index="12" name="[Fact_Agriculture].[DateKey].&amp;[2009]"/>
            <x15:cachedUniqueName index="13" name="[Fact_Agriculture].[DateKey].&amp;[2010]"/>
            <x15:cachedUniqueName index="14" name="[Fact_Agriculture].[DateKey].&amp;[2011]"/>
            <x15:cachedUniqueName index="15" name="[Fact_Agriculture].[DateKey].&amp;[2012]"/>
            <x15:cachedUniqueName index="16" name="[Fact_Agriculture].[DateKey].&amp;[2013]"/>
            <x15:cachedUniqueName index="17" name="[Fact_Agriculture].[DateKey].&amp;[2014]"/>
            <x15:cachedUniqueName index="18" name="[Fact_Agriculture].[DateKey].&amp;[2015]"/>
            <x15:cachedUniqueName index="19" name="[Fact_Agriculture].[DateKey].&amp;[2016]"/>
            <x15:cachedUniqueName index="20" name="[Fact_Agriculture].[DateKey].&amp;[2017]"/>
          </x15:cachedUniqueNames>
        </ext>
      </extLst>
    </cacheField>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2" memberValueDatatype="20" unbalanced="0"/>
    <cacheHierarchy uniqueName="[Dim_Crop].[Crop]" caption="Crop" attribute="1" defaultMemberUniqueName="[Dim_Crop].[Crop].[All]" allUniqueName="[Dim_Crop].[Crop].[All]" dimensionUniqueName="[Dim_Crop]" displayFolder="" count="2" memberValueDatatype="130" unbalanced="0"/>
    <cacheHierarchy uniqueName="[Dim_Crop].[Crop_Category]" caption="Crop_Category" attribute="1" defaultMemberUniqueName="[Dim_Crop].[Crop_Category].[All]" allUniqueName="[Dim_Crop].[Crop_Category].[All]" dimensionUniqueName="[Dim_Crop]" displayFolder="" count="2" memberValueDatatype="130" unbalanced="0"/>
    <cacheHierarchy uniqueName="[Dim_Date].[DateKey]" caption="DateKey" attribute="1" defaultMemberUniqueName="[Dim_Date].[DateKey].[All]" allUniqueName="[Dim_Date].[DateKey].[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Period]" caption="Period" attribute="1" defaultMemberUniqueName="[Dim_Date].[Period].[All]" allUniqueName="[Dim_Date].[Period].[All]" dimensionUniqueName="[Dim_Date]" displayFolder="" count="2" memberValueDatatype="20" unbalanced="0"/>
    <cacheHierarchy uniqueName="[Dim_District].[District_ID]" caption="District_ID" attribute="1" defaultMemberUniqueName="[Dim_District].[District_ID].[All]" allUniqueName="[Dim_District].[District_ID].[All]" dimensionUniqueName="[Dim_District]" displayFolder="" count="2" memberValueDatatype="20" unbalanced="0"/>
    <cacheHierarchy uniqueName="[Dim_District].[State_ID]" caption="State_ID" attribute="1" defaultMemberUniqueName="[Dim_District].[State_ID].[All]" allUniqueName="[Dim_District].[State_ID].[All]" dimensionUniqueName="[Dim_District]" displayFolder="" count="2" memberValueDatatype="20" unbalanced="0"/>
    <cacheHierarchy uniqueName="[Dim_District].[State]" caption="State" attribute="1" defaultMemberUniqueName="[Dim_District].[State].[All]" allUniqueName="[Dim_District].[State].[All]" dimensionUniqueName="[Dim_District]" displayFolder="" count="2" memberValueDatatype="130" unbalanced="0"/>
    <cacheHierarchy uniqueName="[Dim_District].[District]" caption="District" attribute="1" defaultMemberUniqueName="[Dim_District].[District].[All]" allUniqueName="[Dim_District].[District].[All]" dimensionUniqueName="[Dim_District]" displayFolder="" count="2" memberValueDatatype="130" unbalanced="0"/>
    <cacheHierarchy uniqueName="[Dim_Season].[Season_ID]" caption="Season_ID" attribute="1" defaultMemberUniqueName="[Dim_Season].[Season_ID].[All]" allUniqueName="[Dim_Season].[Season_ID].[All]" dimensionUniqueName="[Dim_Season]" displayFolder="" count="2"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eason].[Season_Group]" caption="Season_Group" attribute="1" defaultMemberUniqueName="[Dim_Season].[Season_Group].[All]" allUniqueName="[Dim_Season].[Season_Group].[All]" dimensionUniqueName="[Dim_Season]" displayFolder="" count="2" memberValueDatatype="130" unbalanced="0"/>
    <cacheHierarchy uniqueName="[Dim_State].[State_ID]" caption="State_ID" attribute="1" defaultMemberUniqueName="[Dim_State].[State_ID].[All]" allUniqueName="[Dim_State].[State_ID].[All]" dimensionUniqueName="[Dim_State]" displayFolder="" count="2" memberValueDatatype="20" unbalanced="0"/>
    <cacheHierarchy uniqueName="[Dim_State].[State]" caption="State" attribute="1" defaultMemberUniqueName="[Dim_State].[State].[All]" allUniqueName="[Dim_State].[State].[All]" dimensionUniqueName="[Dim_State]" displayFolder="" count="2" memberValueDatatype="130" unbalanced="0"/>
    <cacheHierarchy uniqueName="[Dim_Weather].[Weather_ID]" caption="Weather_ID" attribute="1" defaultMemberUniqueName="[Dim_Weather].[Weather_ID].[All]" allUniqueName="[Dim_Weather].[Weather_ID].[All]" dimensionUniqueName="[Dim_Weather]" displayFolder="" count="2"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2"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2" memberValueDatatype="20" unbalanced="0"/>
    <cacheHierarchy uniqueName="[Fact_Agriculture].[DateKey]" caption="DateKey" attribute="1" defaultMemberUniqueName="[Fact_Agriculture].[DateKey].[All]" allUniqueName="[Fact_Agriculture].[DateKey].[All]" dimensionUniqueName="[Fact_Agriculture]" displayFolder="" count="2" memberValueDatatype="20" unbalanced="0">
      <fieldsUsage count="2">
        <fieldUsage x="-1"/>
        <fieldUsage x="2"/>
      </fieldsUsage>
    </cacheHierarchy>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2" memberValueDatatype="20" unbalanced="0"/>
    <cacheHierarchy uniqueName="[Fact_Agriculture].[District_ID]" caption="District_ID" attribute="1" defaultMemberUniqueName="[Fact_Agriculture].[District_ID].[All]" allUniqueName="[Fact_Agriculture].[District_ID].[All]" dimensionUniqueName="[Fact_Agriculture]" displayFolder="" count="2" memberValueDatatype="20" unbalanced="0"/>
    <cacheHierarchy uniqueName="[Fact_Agriculture].[Crop_ID]" caption="Crop_ID" attribute="1" defaultMemberUniqueName="[Fact_Agriculture].[Crop_ID].[All]" allUniqueName="[Fact_Agriculture].[Crop_ID].[All]" dimensionUniqueName="[Fact_Agriculture]" displayFolder="" count="2" memberValueDatatype="20" unbalanced="0"/>
    <cacheHierarchy uniqueName="[Fact_Agriculture].[Season_ID]" caption="Season_ID" attribute="1" defaultMemberUniqueName="[Fact_Agriculture].[Season_ID].[All]" allUniqueName="[Fact_Agriculture].[Season_ID].[All]" dimensionUniqueName="[Fact_Agriculture]" displayFolder="" count="2" memberValueDatatype="20" unbalanced="0"/>
    <cacheHierarchy uniqueName="[Fact_Agriculture].[Weather_ID]" caption="Weather_ID" attribute="1" defaultMemberUniqueName="[Fact_Agriculture].[Weather_ID].[All]" allUniqueName="[Fact_Agriculture].[Weather_ID].[All]" dimensionUniqueName="[Fact_Agriculture]" displayFolder="" count="2"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3"/>
      </fieldsUsage>
    </cacheHierarchy>
    <cacheHierarchy uniqueName="[Fact_Agriculture].[District]" caption="District" attribute="1" defaultMemberUniqueName="[Fact_Agriculture].[District].[All]" allUniqueName="[Fact_Agriculture].[District].[All]" dimensionUniqueName="[Fact_Agriculture]" displayFolder="" count="2"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2" memberValueDatatype="130" unbalanced="0"/>
    <cacheHierarchy uniqueName="[Fact_Agriculture].[Area_Ha]" caption="Area_Ha" attribute="1" defaultMemberUniqueName="[Fact_Agriculture].[Area_Ha].[All]" allUniqueName="[Fact_Agriculture].[Area_Ha].[All]" dimensionUniqueName="[Fact_Agriculture]" displayFolder="" count="2"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2"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2"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2"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2" memberValueDatatype="5" unbalanced="0"/>
    <cacheHierarchy uniqueName="[Fact_Agriculture].[Total_Cost_C2]" caption="Total_Cost_C2" attribute="1" defaultMemberUniqueName="[Fact_Agriculture].[Total_Cost_C2].[All]" allUniqueName="[Fact_Agriculture].[Total_Cost_C2].[All]" dimensionUniqueName="[Fact_Agriculture]" displayFolder="" count="2"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2" memberValueDatatype="5" unbalanced="0"/>
    <cacheHierarchy uniqueName="[Fact_Agriculture].[Rainfall_mm]" caption="Rainfall_mm" attribute="1" defaultMemberUniqueName="[Fact_Agriculture].[Rainfall_mm].[All]" allUniqueName="[Fact_Agriculture].[Rainfall_mm].[All]" dimensionUniqueName="[Fact_Agriculture]" displayFolder="" count="2"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2"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2"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2"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2"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2"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2"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2"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2"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2" memberValueDatatype="7" unbalanced="0"/>
    <cacheHierarchy uniqueName="[Fact_Mandi_Current].[Year]" caption="Year" attribute="1" defaultMemberUniqueName="[Fact_Mandi_Current].[Year].[All]" allUniqueName="[Fact_Mandi_Current].[Year].[All]" dimensionUniqueName="[Fact_Mandi_Current]" displayFolder="" count="2" memberValueDatatype="20" unbalanced="0"/>
    <cacheHierarchy uniqueName="[Fact_Mandi_Current].[Month]" caption="Month" attribute="1" defaultMemberUniqueName="[Fact_Mandi_Current].[Month].[All]" allUniqueName="[Fact_Mandi_Current].[Month].[All]" dimensionUniqueName="[Fact_Mandi_Current]" displayFolder="" count="2" memberValueDatatype="20" unbalanced="0"/>
    <cacheHierarchy uniqueName="[Fact_Mandi_Current].[State]" caption="State" attribute="1" defaultMemberUniqueName="[Fact_Mandi_Current].[State].[All]" allUniqueName="[Fact_Mandi_Current].[State].[All]" dimensionUniqueName="[Fact_Mandi_Current]" displayFolder="" count="2" memberValueDatatype="130" unbalanced="0"/>
    <cacheHierarchy uniqueName="[Fact_Mandi_Current].[District]" caption="District" attribute="1" defaultMemberUniqueName="[Fact_Mandi_Current].[District].[All]" allUniqueName="[Fact_Mandi_Current].[District].[All]" dimensionUniqueName="[Fact_Mandi_Current]" displayFolder="" count="2" memberValueDatatype="130" unbalanced="0"/>
    <cacheHierarchy uniqueName="[Fact_Mandi_Current].[Market]" caption="Market" attribute="1" defaultMemberUniqueName="[Fact_Mandi_Current].[Market].[All]" allUniqueName="[Fact_Mandi_Current].[Market].[All]" dimensionUniqueName="[Fact_Mandi_Current]" displayFolder="" count="2"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cacheHierarchy uniqueName="[Fact_Mandi_Current].[Variety]" caption="Variety" attribute="1" defaultMemberUniqueName="[Fact_Mandi_Current].[Variety].[All]" allUniqueName="[Fact_Mandi_Current].[Variety].[All]" dimensionUniqueName="[Fact_Mandi_Current]" displayFolder="" count="2" memberValueDatatype="130" unbalanced="0"/>
    <cacheHierarchy uniqueName="[Fact_Mandi_Current].[Grade]" caption="Grade" attribute="1" defaultMemberUniqueName="[Fact_Mandi_Current].[Grade].[All]" allUniqueName="[Fact_Mandi_Current].[Grade].[All]" dimensionUniqueName="[Fact_Mandi_Current]" displayFolder="" count="2" memberValueDatatype="130" unbalanced="0"/>
    <cacheHierarchy uniqueName="[Fact_Mandi_Current].[Crop_Group]" caption="Crop_Group" attribute="1" defaultMemberUniqueName="[Fact_Mandi_Current].[Crop_Group].[All]" allUniqueName="[Fact_Mandi_Current].[Crop_Group].[All]" dimensionUniqueName="[Fact_Mandi_Current]" displayFolder="" count="2" memberValueDatatype="130" unbalanced="0"/>
    <cacheHierarchy uniqueName="[Fact_Mandi_Current].[Min_Price]" caption="Min_Price" attribute="1" defaultMemberUniqueName="[Fact_Mandi_Current].[Min_Price].[All]" allUniqueName="[Fact_Mandi_Current].[Min_Price].[All]" dimensionUniqueName="[Fact_Mandi_Current]" displayFolder="" count="2" memberValueDatatype="5" unbalanced="0"/>
    <cacheHierarchy uniqueName="[Fact_Mandi_Current].[Max_Price]" caption="Max_Price" attribute="1" defaultMemberUniqueName="[Fact_Mandi_Current].[Max_Price].[All]" allUniqueName="[Fact_Mandi_Current].[Max_Price].[All]" dimensionUniqueName="[Fact_Mandi_Current]" displayFolder="" count="2" memberValueDatatype="5" unbalanced="0"/>
    <cacheHierarchy uniqueName="[Fact_Mandi_Current].[Modal_Price]" caption="Modal_Price" attribute="1" defaultMemberUniqueName="[Fact_Mandi_Current].[Modal_Price].[All]" allUniqueName="[Fact_Mandi_Current].[Modal_Price].[All]" dimensionUniqueName="[Fact_Mandi_Current]" displayFolder="" count="2"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2" memberValueDatatype="5" unbalanced="0"/>
    <cacheHierarchy uniqueName="[Mandi_Current].[State]" caption="State" attribute="1" defaultMemberUniqueName="[Mandi_Current].[State].[All]" allUniqueName="[Mandi_Current].[State].[All]" dimensionUniqueName="[Mandi_Current]" displayFolder="" count="2" memberValueDatatype="130" unbalanced="0"/>
    <cacheHierarchy uniqueName="[Mandi_Current].[District]" caption="District" attribute="1" defaultMemberUniqueName="[Mandi_Current].[District].[All]" allUniqueName="[Mandi_Current].[District].[All]" dimensionUniqueName="[Mandi_Current]" displayFolder="" count="2" memberValueDatatype="130" unbalanced="0"/>
    <cacheHierarchy uniqueName="[Mandi_Current].[Market]" caption="Market" attribute="1" defaultMemberUniqueName="[Mandi_Current].[Market].[All]" allUniqueName="[Mandi_Current].[Market].[All]" dimensionUniqueName="[Mandi_Current]" displayFolder="" count="2" memberValueDatatype="130" unbalanced="0"/>
    <cacheHierarchy uniqueName="[Mandi_Current].[Commodity]" caption="Commodity" attribute="1" defaultMemberUniqueName="[Mandi_Current].[Commodity].[All]" allUniqueName="[Mandi_Current].[Commodity].[All]" dimensionUniqueName="[Mandi_Current]" displayFolder="" count="2" memberValueDatatype="130" unbalanced="0"/>
    <cacheHierarchy uniqueName="[Mandi_Current].[Variety]" caption="Variety" attribute="1" defaultMemberUniqueName="[Mandi_Current].[Variety].[All]" allUniqueName="[Mandi_Current].[Variety].[All]" dimensionUniqueName="[Mandi_Current]" displayFolder="" count="2" memberValueDatatype="130" unbalanced="0"/>
    <cacheHierarchy uniqueName="[Mandi_Current].[Grade]" caption="Grade" attribute="1" defaultMemberUniqueName="[Mandi_Current].[Grade].[All]" allUniqueName="[Mandi_Current].[Grade].[All]" dimensionUniqueName="[Mandi_Current]" displayFolder="" count="2" memberValueDatatype="130" unbalanced="0"/>
    <cacheHierarchy uniqueName="[Mandi_Current].[Arrival_Date]" caption="Arrival_Date" attribute="1" time="1" defaultMemberUniqueName="[Mandi_Current].[Arrival_Date].[All]" allUniqueName="[Mandi_Current].[Arrival_Date].[All]" dimensionUniqueName="[Mandi_Current]" displayFolder="" count="2" memberValueDatatype="7" unbalanced="0"/>
    <cacheHierarchy uniqueName="[Mandi_Current].[Min_Price]" caption="Min_Price" attribute="1" defaultMemberUniqueName="[Mandi_Current].[Min_Price].[All]" allUniqueName="[Mandi_Current].[Min_Price].[All]" dimensionUniqueName="[Mandi_Current]" displayFolder="" count="2" memberValueDatatype="5" unbalanced="0"/>
    <cacheHierarchy uniqueName="[Mandi_Current].[Max_Price]" caption="Max_Price" attribute="1" defaultMemberUniqueName="[Mandi_Current].[Max_Price].[All]" allUniqueName="[Mandi_Current].[Max_Price].[All]" dimensionUniqueName="[Mandi_Current]" displayFolder="" count="2" memberValueDatatype="5" unbalanced="0"/>
    <cacheHierarchy uniqueName="[Mandi_Current].[Modal_Price]" caption="Modal_Price" attribute="1" defaultMemberUniqueName="[Mandi_Current].[Modal_Price].[All]" allUniqueName="[Mandi_Current].[Modal_Price].[All]" dimensionUniqueName="[Mandi_Current]" displayFolder="" count="2" memberValueDatatype="5" unbalanced="0"/>
    <cacheHierarchy uniqueName="[Mandi_Current].[Crop_Standard]" caption="Crop_Standard" attribute="1" defaultMemberUniqueName="[Mandi_Current].[Crop_Standard].[All]" allUniqueName="[Mandi_Current].[Crop_Standard].[All]" dimensionUniqueName="[Mandi_Current]" displayFolder="" count="2" memberValueDatatype="130" unbalanced="0"/>
    <cacheHierarchy uniqueName="[Mandi_Current].[Grade_Group]" caption="Grade_Group" attribute="1" defaultMemberUniqueName="[Mandi_Current].[Grade_Group].[All]" allUniqueName="[Mandi_Current].[Grade_Group].[All]" dimensionUniqueName="[Mandi_Current]" displayFolder="" count="2" memberValueDatatype="130" unbalanced="0"/>
    <cacheHierarchy uniqueName="[Master_Data].[Year]" caption="Year" attribute="1" defaultMemberUniqueName="[Master_Data].[Year].[All]" allUniqueName="[Master_Data].[Year].[All]" dimensionUniqueName="[Master_Data]" displayFolder="" count="2" memberValueDatatype="20" unbalanced="0"/>
    <cacheHierarchy uniqueName="[Master_Data].[State]" caption="State" attribute="1" defaultMemberUniqueName="[Master_Data].[State].[All]" allUniqueName="[Master_Data].[State].[All]" dimensionUniqueName="[Master_Data]" displayFolder="" count="2" memberValueDatatype="130" unbalanced="0"/>
    <cacheHierarchy uniqueName="[Master_Data].[District]" caption="District" attribute="1" defaultMemberUniqueName="[Master_Data].[District].[All]" allUniqueName="[Master_Data].[District].[All]" dimensionUniqueName="[Master_Data]" displayFolder="" count="2" memberValueDatatype="130" unbalanced="0"/>
    <cacheHierarchy uniqueName="[Master_Data].[Crop]" caption="Crop" attribute="1" defaultMemberUniqueName="[Master_Data].[Crop].[All]" allUniqueName="[Master_Data].[Crop].[All]" dimensionUniqueName="[Master_Data]" displayFolder="" count="2" memberValueDatatype="130" unbalanced="0"/>
    <cacheHierarchy uniqueName="[Master_Data].[Season]" caption="Season" attribute="1" defaultMemberUniqueName="[Master_Data].[Season].[All]" allUniqueName="[Master_Data].[Season].[All]" dimensionUniqueName="[Master_Data]" displayFolder="" count="2" memberValueDatatype="130" unbalanced="0"/>
    <cacheHierarchy uniqueName="[Master_Data].[Area_Ha]" caption="Area_Ha" attribute="1" defaultMemberUniqueName="[Master_Data].[Area_Ha].[All]" allUniqueName="[Master_Data].[Area_Ha].[All]" dimensionUniqueName="[Master_Data]" displayFolder="" count="2" memberValueDatatype="20" unbalanced="0"/>
    <cacheHierarchy uniqueName="[Master_Data].[Production_Tonnes]" caption="Production_Tonnes" attribute="1" defaultMemberUniqueName="[Master_Data].[Production_Tonnes].[All]" allUniqueName="[Master_Data].[Production_Tonnes].[All]" dimensionUniqueName="[Master_Data]" displayFolder="" count="2" memberValueDatatype="20" unbalanced="0"/>
    <cacheHierarchy uniqueName="[Master_Data].[Yield_Tonnes_Ha]" caption="Yield_Tonnes_Ha" attribute="1" defaultMemberUniqueName="[Master_Data].[Yield_Tonnes_Ha].[All]" allUniqueName="[Master_Data].[Yield_Tonnes_Ha].[All]" dimensionUniqueName="[Master_Data]" displayFolder="" count="2"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2"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2" memberValueDatatype="5" unbalanced="0"/>
    <cacheHierarchy uniqueName="[Master_Data].[Total_Cost_C2]" caption="Total_Cost_C2" attribute="1" defaultMemberUniqueName="[Master_Data].[Total_Cost_C2].[All]" allUniqueName="[Master_Data].[Total_Cost_C2].[All]" dimensionUniqueName="[Master_Data]" displayFolder="" count="2"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2" memberValueDatatype="5" unbalanced="0"/>
    <cacheHierarchy uniqueName="[Master_Data].[Rainfall_mm]" caption="Rainfall_mm" attribute="1" defaultMemberUniqueName="[Master_Data].[Rainfall_mm].[All]" allUniqueName="[Master_Data].[Rainfall_mm].[All]" dimensionUniqueName="[Master_Data]" displayFolder="" count="2"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2" memberValueDatatype="5" unbalanced="0"/>
    <cacheHierarchy uniqueName="[Master_Data].[Weather_Category]" caption="Weather_Category" attribute="1" defaultMemberUniqueName="[Master_Data].[Weather_Category].[All]" allUniqueName="[Master_Data].[Weather_Category].[All]" dimensionUniqueName="[Master_Data]" displayFolder="" count="2"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2" memberValueDatatype="20" unbalanced="0"/>
    <cacheHierarchy uniqueName="[Master_Data].[Overall Yield]" caption="Overall Yield" attribute="1" defaultMemberUniqueName="[Master_Data].[Overall Yield].[All]" allUniqueName="[Master_Data].[Overall Yield].[All]" dimensionUniqueName="[Master_Data]" displayFolder="" count="2" memberValueDatatype="5" unbalanced="0"/>
    <cacheHierarchy uniqueName="[Master_Data].[Season_Group]" caption="Season_Group" attribute="1" defaultMemberUniqueName="[Master_Data].[Season_Group].[All]" allUniqueName="[Master_Data].[Season_Group].[All]" dimensionUniqueName="[Master_Data]" displayFolder="" count="2"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9236113" createdVersion="5" refreshedVersion="8" minRefreshableVersion="3" recordCount="0" supportSubquery="1" supportAdvancedDrill="1" xr:uid="{307FBA84-4807-4982-A391-573E22CA4139}">
  <cacheSource type="external" connectionId="11"/>
  <cacheFields count="4">
    <cacheField name="[Measures].[Sum of Production_Tonnes]" caption="Sum of Production_Tonnes" numFmtId="0" hierarchy="103" level="32767"/>
    <cacheField name="[Dim_Crop].[Crop].[Crop]" caption="Crop" numFmtId="0" hierarchy="1" level="1">
      <sharedItems count="5">
        <s v="Cotton"/>
        <s v="Maize"/>
        <s v="Rice"/>
        <s v="Sugarcane"/>
        <s v="Wheat"/>
      </sharedItems>
    </cacheField>
    <cacheField name="[Dim_Weather].[Weather_Category].[Weather_Category]" caption="Weather_Category" numFmtId="0" hierarchy="16" level="1">
      <sharedItems count="3">
        <s v="Deficient"/>
        <s v="Excessive"/>
        <s v="Normal"/>
      </sharedItems>
    </cacheField>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2" memberValueDatatype="130" unbalanced="0">
      <fieldsUsage count="2">
        <fieldUsage x="-1"/>
        <fieldUsage x="1"/>
      </fieldsUsage>
    </cacheHierarchy>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fieldsUsage count="2">
        <fieldUsage x="-1"/>
        <fieldUsage x="2"/>
      </fieldsUsage>
    </cacheHierarchy>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2"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3"/>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2"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90046298" createdVersion="5" refreshedVersion="8" minRefreshableVersion="3" recordCount="0" supportSubquery="1" supportAdvancedDrill="1" xr:uid="{AD2025DA-CFA2-4342-AFF7-C18BCE610B20}">
  <cacheSource type="external" connectionId="11"/>
  <cacheFields count="3">
    <cacheField name="[Dim_Weather].[Weather_Category].[Weather_Category]" caption="Weather_Category" numFmtId="0" hierarchy="16" level="1">
      <sharedItems count="3">
        <s v="Deficient"/>
        <s v="Excessive"/>
        <s v="Normal"/>
      </sharedItems>
    </cacheField>
    <cacheField name="[Measures].[Average of Yield_Tonnes_Ha]" caption="Average of Yield_Tonnes_Ha" numFmtId="0" hierarchy="112"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2"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fieldsUsage count="2">
        <fieldUsage x="-1"/>
        <fieldUsage x="0"/>
      </fieldsUsage>
    </cacheHierarchy>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2"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2"/>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2"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41535300924" createdVersion="5" refreshedVersion="8" minRefreshableVersion="3" recordCount="0" supportSubquery="1" supportAdvancedDrill="1" xr:uid="{E7531876-6885-4982-B272-3BBA103C0D3B}">
  <cacheSource type="external" connectionId="11"/>
  <cacheFields count="2">
    <cacheField name="[Measures].[Sum of Production_Tonnes]" caption="Sum of Production_Tonnes" numFmtId="0" hierarchy="103" level="32767"/>
    <cacheField name="[Fact_Agriculture].[Crop].[Crop]" caption="Crop" numFmtId="0" hierarchy="28" level="1">
      <sharedItems count="10">
        <s v="Arhar/Tur"/>
        <s v="Cotton"/>
        <s v="Gram"/>
        <s v="Groundnut"/>
        <s v="Maize"/>
        <s v="Moong"/>
        <s v="Rapeseed &amp; Mustard"/>
        <s v="Rice"/>
        <s v="Sugarcane"/>
        <s v="Wheat"/>
      </sharedItems>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fieldsUsage count="2">
        <fieldUsage x="-1"/>
        <fieldUsage x="1"/>
      </fieldsUsage>
    </cacheHierarchy>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138443518517" createdVersion="3" refreshedVersion="8" minRefreshableVersion="3" recordCount="0" supportSubquery="1" supportAdvancedDrill="1" xr:uid="{F4A944AE-5C11-472D-B2A9-99428DE2FEDE}">
  <cacheSource type="external" connectionId="11">
    <extLst>
      <ext xmlns:x14="http://schemas.microsoft.com/office/spreadsheetml/2009/9/main" uri="{F057638F-6D5F-4e77-A914-E7F072B9BCA8}">
        <x14:sourceConnection name="ThisWorkbookDataModel"/>
      </ext>
    </extLst>
  </cacheSource>
  <cacheFields count="0"/>
  <cacheHierarchies count="140">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ies>
  <kpis count="0"/>
  <extLst>
    <ext xmlns:x14="http://schemas.microsoft.com/office/spreadsheetml/2009/9/main" uri="{725AE2AE-9491-48be-B2B4-4EB974FC3084}">
      <x14:pivotCacheDefinition slicerData="1" pivotCacheId="1650540230"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202215740741" createdVersion="3" refreshedVersion="8" minRefreshableVersion="3" recordCount="0" supportSubquery="1" supportAdvancedDrill="1" xr:uid="{308BB2C4-3CB1-47E9-B16B-E8BD7BA8E5B9}">
  <cacheSource type="external" connectionId="11">
    <extLst>
      <ext xmlns:x14="http://schemas.microsoft.com/office/spreadsheetml/2009/9/main" uri="{F057638F-6D5F-4e77-A914-E7F072B9BCA8}">
        <x14:sourceConnection name="ThisWorkbookDataModel"/>
      </ext>
    </extLst>
  </cacheSource>
  <cacheFields count="0"/>
  <cacheHierarchies count="140">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2"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2"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2"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ies>
  <kpis count="0"/>
  <extLst>
    <ext xmlns:x14="http://schemas.microsoft.com/office/spreadsheetml/2009/9/main" uri="{725AE2AE-9491-48be-B2B4-4EB974FC3084}">
      <x14:pivotCacheDefinition slicerData="1" pivotCacheId="3050461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960897-3604-4E2E-911D-376EDAD02C24}" name="Total_Production" cacheId="26" applyNumberFormats="0" applyBorderFormats="0" applyFontFormats="0" applyPatternFormats="0" applyAlignmentFormats="0" applyWidthHeightFormats="1" dataCaption="Values" tag="42a3e55d-849a-4f1a-ad8c-f0181e2641d4" updatedVersion="8" minRefreshableVersion="3" useAutoFormatting="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duction" fld="0" baseField="0" baseItem="0" numFmtId="164"/>
  </dataFields>
  <formats count="1">
    <format dxfId="24">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29D02E-9592-4B3B-B09C-AE872B4D21DB}" name="No_Of_State" cacheId="23" applyNumberFormats="0" applyBorderFormats="0" applyFontFormats="0" applyPatternFormats="0" applyAlignmentFormats="0" applyWidthHeightFormats="1" dataCaption="Values" tag="bfac53dd-ba11-4761-8d26-08380d02760b" updatedVersion="8" minRefreshableVersion="3" itemPrintTitles="1" createdVersion="5" indent="0" outline="1" outlineData="1" multipleFieldFilters="0">
  <location ref="A16:A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o. of State" fld="0" subtotal="count" baseField="0" baseItem="0">
      <extLst>
        <ext xmlns:x15="http://schemas.microsoft.com/office/spreadsheetml/2010/11/main" uri="{FABC7310-3BB5-11E1-824E-6D434824019B}">
          <x15:dataField isCountDistinct="1"/>
        </ext>
      </extLst>
    </dataField>
  </dataFields>
  <formats count="1">
    <format dxfId="25">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caption="Weighted Yield"/>
    <pivotHierarchy dragToData="1"/>
    <pivotHierarchy dragToData="1"/>
    <pivotHierarchy dragToData="1" caption="No. of Crop"/>
    <pivotHierarchy dragToData="1"/>
    <pivotHierarchy dragToData="1" caption="No. of St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C57E2D-091F-4F35-BC03-78B32F2040F3}" name="Prod_Tonnes_Season" cacheId="20" applyNumberFormats="0" applyBorderFormats="0" applyFontFormats="0" applyPatternFormats="0" applyAlignmentFormats="0" applyWidthHeightFormats="1" dataCaption="Values" tag="df32aa00-e7b5-41e5-8e5c-96eee558f890" updatedVersion="8" minRefreshableVersion="3" useAutoFormatting="1" rowGrandTotals="0" colGrandTotals="0" itemPrintTitles="1" createdVersion="5" indent="0" outline="1" outlineData="1" multipleFieldFilters="0" chartFormat="9">
  <location ref="A94:B10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6">
    <i>
      <x/>
    </i>
    <i>
      <x v="1"/>
    </i>
    <i>
      <x v="2"/>
    </i>
    <i>
      <x v="3"/>
    </i>
    <i>
      <x v="4"/>
    </i>
    <i>
      <x v="5"/>
    </i>
  </rowItems>
  <colItems count="1">
    <i/>
  </colItems>
  <dataFields count="1">
    <dataField name="Total Production" fld="0" baseField="1" baseItem="0" numFmtId="164"/>
  </dataFields>
  <formats count="1">
    <format dxfId="26">
      <pivotArea outline="0" collapsedLevelsAreSubtotals="1" fieldPosition="0"/>
    </format>
  </formats>
  <chartFormats count="21">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3"/>
          </reference>
        </references>
      </pivotArea>
    </chartFormat>
    <chartFormat chart="2" format="13">
      <pivotArea type="data" outline="0" fieldPosition="0">
        <references count="2">
          <reference field="4294967294" count="1" selected="0">
            <x v="0"/>
          </reference>
          <reference field="1" count="1" selected="0">
            <x v="4"/>
          </reference>
        </references>
      </pivotArea>
    </chartFormat>
    <chartFormat chart="2" format="14">
      <pivotArea type="data" outline="0" fieldPosition="0">
        <references count="2">
          <reference field="4294967294" count="1" selected="0">
            <x v="0"/>
          </reference>
          <reference field="1" count="1" selected="0">
            <x v="5"/>
          </reference>
        </references>
      </pivotArea>
    </chartFormat>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1" count="1" selected="0">
            <x v="0"/>
          </reference>
        </references>
      </pivotArea>
    </chartFormat>
    <chartFormat chart="8" format="24">
      <pivotArea type="data" outline="0" fieldPosition="0">
        <references count="2">
          <reference field="4294967294" count="1" selected="0">
            <x v="0"/>
          </reference>
          <reference field="1" count="1" selected="0">
            <x v="1"/>
          </reference>
        </references>
      </pivotArea>
    </chartFormat>
    <chartFormat chart="8" format="25">
      <pivotArea type="data" outline="0" fieldPosition="0">
        <references count="2">
          <reference field="4294967294" count="1" selected="0">
            <x v="0"/>
          </reference>
          <reference field="1" count="1" selected="0">
            <x v="2"/>
          </reference>
        </references>
      </pivotArea>
    </chartFormat>
    <chartFormat chart="8" format="26">
      <pivotArea type="data" outline="0" fieldPosition="0">
        <references count="2">
          <reference field="4294967294" count="1" selected="0">
            <x v="0"/>
          </reference>
          <reference field="1" count="1" selected="0">
            <x v="3"/>
          </reference>
        </references>
      </pivotArea>
    </chartFormat>
    <chartFormat chart="8" format="27">
      <pivotArea type="data" outline="0" fieldPosition="0">
        <references count="2">
          <reference field="4294967294" count="1" selected="0">
            <x v="0"/>
          </reference>
          <reference field="1" count="1" selected="0">
            <x v="4"/>
          </reference>
        </references>
      </pivotArea>
    </chartFormat>
    <chartFormat chart="8" format="28">
      <pivotArea type="data" outline="0" fieldPosition="0">
        <references count="2">
          <reference field="4294967294" count="1" selected="0">
            <x v="0"/>
          </reference>
          <reference field="1" count="1" selected="0">
            <x v="5"/>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D814DC-1BBA-4C94-BBF2-49A19FFE35E2}" name="No_OF_Crops" cacheId="22" applyNumberFormats="0" applyBorderFormats="0" applyFontFormats="0" applyPatternFormats="0" applyAlignmentFormats="0" applyWidthHeightFormats="1" dataCaption="Values" tag="d796360d-5566-4b5c-992f-abe10822b61a" updatedVersion="8" minRefreshableVersion="3" itemPrintTitles="1" createdVersion="5"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o. of Crop" fld="0" subtotal="count" baseField="0" baseItem="0">
      <extLst>
        <ext xmlns:x15="http://schemas.microsoft.com/office/spreadsheetml/2010/11/main" uri="{FABC7310-3BB5-11E1-824E-6D434824019B}">
          <x15:dataField isCountDistinct="1"/>
        </ext>
      </extLst>
    </dataField>
  </dataFields>
  <formats count="1">
    <format dxfId="27">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caption="Weighted Yield"/>
    <pivotHierarchy dragToData="1"/>
    <pivotHierarchy dragToData="1"/>
    <pivotHierarchy dragToData="1" caption="No. of Crop"/>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D5AEE7-EEA7-4EB2-8FE0-C8BC02780AEE}" name="Total Cultivated Area" cacheId="25" applyNumberFormats="0" applyBorderFormats="0" applyFontFormats="0" applyPatternFormats="0" applyAlignmentFormats="0" applyWidthHeightFormats="1" dataCaption="Values" tag="4910ee39-e39f-4351-867d-b3a90ac69693" updatedVersion="8" minRefreshableVersion="3" useAutoFormatting="1" itemPrintTitles="1" createdVersion="5"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rea_Ha" fld="0" baseField="0" baseItem="0"/>
  </dataFields>
  <formats count="1">
    <format dxfId="28">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C09145-5247-4853-AB37-65578B7E9126}" name="Prod_Trend" cacheId="24" applyNumberFormats="0" applyBorderFormats="0" applyFontFormats="0" applyPatternFormats="0" applyAlignmentFormats="0" applyWidthHeightFormats="1" dataCaption="Values" tag="bebbe8eb-226d-4510-97df-4f10621a5d38" updatedVersion="8" minRefreshableVersion="3" useAutoFormatting="1" rowGrandTotals="0" colGrandTotals="0" itemPrintTitles="1" createdVersion="5" indent="0" outline="1" outlineData="1" multipleFieldFilters="0" chartFormat="11">
  <location ref="A21:B42" firstHeaderRow="1" firstDataRow="1" firstDataCol="1"/>
  <pivotFields count="3">
    <pivotField dataField="1" subtotalTop="0" showAll="0" defaultSubtotal="0"/>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llDrilled="1" subtotalTop="0" showAll="0" dataSourceSort="1" defaultSubtotal="0" defaultAttributeDrillState="1"/>
  </pivotFields>
  <rowFields count="1">
    <field x="1"/>
  </rowFields>
  <rowItems count="21">
    <i>
      <x/>
    </i>
    <i>
      <x v="1"/>
    </i>
    <i>
      <x v="2"/>
    </i>
    <i>
      <x v="3"/>
    </i>
    <i>
      <x v="4"/>
    </i>
    <i>
      <x v="5"/>
    </i>
    <i>
      <x v="6"/>
    </i>
    <i>
      <x v="7"/>
    </i>
    <i>
      <x v="8"/>
    </i>
    <i>
      <x v="9"/>
    </i>
    <i>
      <x v="10"/>
    </i>
    <i>
      <x v="11"/>
    </i>
    <i>
      <x v="12"/>
    </i>
    <i>
      <x v="13"/>
    </i>
    <i>
      <x v="14"/>
    </i>
    <i>
      <x v="15"/>
    </i>
    <i>
      <x v="16"/>
    </i>
    <i>
      <x v="17"/>
    </i>
    <i>
      <x v="18"/>
    </i>
    <i>
      <x v="19"/>
    </i>
    <i>
      <x v="20"/>
    </i>
  </rowItems>
  <colItems count="1">
    <i/>
  </colItems>
  <dataFields count="1">
    <dataField name="Total Production" fld="0" baseField="1" baseItem="0" numFmtId="164"/>
  </dataFields>
  <formats count="1">
    <format dxfId="2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6B5BA3-71AD-481F-AFAA-928BCAA49300}" name="Prod_Crop" cacheId="40" applyNumberFormats="0" applyBorderFormats="0" applyFontFormats="0" applyPatternFormats="0" applyAlignmentFormats="0" applyWidthHeightFormats="1" dataCaption="Values" tag="9ed7cdc6-841b-46c4-884f-6be0c931fe28" updatedVersion="8" minRefreshableVersion="3" useAutoFormatting="1" rowGrandTotals="0" colGrandTotals="0" itemPrintTitles="1" createdVersion="5" indent="0" outline="1" outlineData="1" multipleFieldFilters="0" chartFormat="9">
  <location ref="A61:B71" firstHeaderRow="1" firstDataRow="1" firstDataCol="1"/>
  <pivotFields count="2">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0">
    <i>
      <x v="5"/>
    </i>
    <i>
      <x/>
    </i>
    <i>
      <x v="6"/>
    </i>
    <i>
      <x v="2"/>
    </i>
    <i>
      <x v="3"/>
    </i>
    <i>
      <x v="4"/>
    </i>
    <i>
      <x v="1"/>
    </i>
    <i>
      <x v="7"/>
    </i>
    <i>
      <x v="9"/>
    </i>
    <i>
      <x v="8"/>
    </i>
  </rowItems>
  <colItems count="1">
    <i/>
  </colItems>
  <dataFields count="1">
    <dataField name="Sum of Production_Tonnes" fld="0" baseField="1" baseItem="0" numFmtId="164"/>
  </dataFields>
  <formats count="1">
    <format dxfId="3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Production_Tonn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AD7F82-DEE6-4094-B01B-6741B1651CEB}" name="Avg_Yield_Crop" cacheId="21" applyNumberFormats="0" applyBorderFormats="0" applyFontFormats="0" applyPatternFormats="0" applyAlignmentFormats="0" applyWidthHeightFormats="1" dataCaption="Values" tag="acc1b665-ba2d-42f8-ad49-4f0d685fdfc2" updatedVersion="8" minRefreshableVersion="3" rowGrandTotals="0" colGrandTotals="0" itemPrintTitles="1" createdVersion="5" indent="0" outline="1" outlineData="1" multipleFieldFilters="0" chartFormat="13">
  <location ref="A78:B88"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5"/>
    </i>
    <i>
      <x/>
    </i>
    <i>
      <x v="2"/>
    </i>
    <i>
      <x v="6"/>
    </i>
    <i>
      <x v="3"/>
    </i>
    <i>
      <x v="7"/>
    </i>
    <i>
      <x v="4"/>
    </i>
    <i>
      <x v="9"/>
    </i>
    <i>
      <x v="1"/>
    </i>
    <i>
      <x v="8"/>
    </i>
  </rowItems>
  <colItems count="1">
    <i/>
  </colItems>
  <dataFields count="1">
    <dataField name="Average of Yield_Tonnes_Ha" fld="1" subtotal="average" baseField="0" baseItem="0"/>
  </dataFields>
  <formats count="3">
    <format dxfId="33">
      <pivotArea outline="0" collapsedLevelsAreSubtotals="1" fieldPosition="0"/>
    </format>
    <format dxfId="32">
      <pivotArea collapsedLevelsAreSubtotals="1" fieldPosition="0">
        <references count="1">
          <reference field="0" count="1">
            <x v="0"/>
          </reference>
        </references>
      </pivotArea>
    </format>
    <format dxfId="31">
      <pivotArea collapsedLevelsAreSubtotals="1" fieldPosition="0">
        <references count="1">
          <reference field="0" count="9">
            <x v="1"/>
            <x v="2"/>
            <x v="3"/>
            <x v="4"/>
            <x v="5"/>
            <x v="6"/>
            <x v="7"/>
            <x v="8"/>
            <x v="9"/>
          </reference>
        </references>
      </pivotArea>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caption="Weighted Yield"/>
    <pivotHierarchy dragToData="1"/>
    <pivotHierarchy dragToData="1"/>
    <pivotHierarchy dragToData="1" caption="No. of Crop"/>
    <pivotHierarchy dragToData="1"/>
    <pivotHierarchy dragToData="1" caption="No. of State"/>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1F8726-2D86-45CA-A8A8-68F5B8F90C82}" name="Weighted_Yield" cacheId="27" applyNumberFormats="0" applyBorderFormats="0" applyFontFormats="0" applyPatternFormats="0" applyAlignmentFormats="0" applyWidthHeightFormats="1" dataCaption="Values" tag="bb4ab778-bd94-40c3-bdbe-e476e0fd4f56" updatedVersion="8" minRefreshableVersion="3" useAutoFormatting="1" itemPrintTitles="1" createdVersion="5"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Weighted_Yield" fld="0" baseField="0" baseItem="0" numFmtId="165"/>
  </dataFields>
  <formats count="1">
    <format dxfId="34">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caption="Weighted Yie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DD7912-9242-4872-85CB-12D1B10148F4}" name="Prod_State" cacheId="19" applyNumberFormats="0" applyBorderFormats="0" applyFontFormats="0" applyPatternFormats="0" applyAlignmentFormats="0" applyWidthHeightFormats="1" dataCaption="Values" tag="87bb394d-ad95-4de4-afa0-754c942e5bbb" updatedVersion="8" minRefreshableVersion="3" useAutoFormatting="1" rowGrandTotals="0" colGrandTotals="0" itemPrintTitles="1" createdVersion="5" indent="0" outline="1" outlineData="1" multipleFieldFilters="0" chartFormat="9">
  <location ref="A45:B58" firstHeaderRow="1" firstDataRow="1" firstDataCol="1"/>
  <pivotFields count="3">
    <pivotField dataField="1" subtotalTop="0" showAll="0" defaultSubtotal="0"/>
    <pivotField axis="axisRow" allDrilled="1" subtotalTop="0" showAll="0" sortType="a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3">
    <i>
      <x v="1"/>
    </i>
    <i>
      <x v="3"/>
    </i>
    <i>
      <x v="7"/>
    </i>
    <i>
      <x v="2"/>
    </i>
    <i>
      <x v="9"/>
    </i>
    <i>
      <x v="5"/>
    </i>
    <i>
      <x v="12"/>
    </i>
    <i>
      <x v="8"/>
    </i>
    <i>
      <x v="10"/>
    </i>
    <i>
      <x/>
    </i>
    <i>
      <x v="4"/>
    </i>
    <i>
      <x v="6"/>
    </i>
    <i>
      <x v="11"/>
    </i>
  </rowItems>
  <colItems count="1">
    <i/>
  </colItems>
  <dataFields count="1">
    <dataField name="Total Production" fld="0" baseField="0" baseItem="0" numFmtId="164"/>
  </dataFields>
  <formats count="1">
    <format dxfId="3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1A7FEB-A3C5-4EDB-B042-488DC9C33674}" name="market_record_state" cacheId="13" applyNumberFormats="0" applyBorderFormats="0" applyFontFormats="0" applyPatternFormats="0" applyAlignmentFormats="0" applyWidthHeightFormats="1" dataCaption="Values" tag="01d4eaba-5fd3-421b-8e8b-dbbb1d4e29b8" updatedVersion="8" minRefreshableVersion="3" useAutoFormatting="1" subtotalHiddenItems="1" rowGrandTotals="0" itemPrintTitles="1" createdVersion="5" indent="0" outline="1" outlineData="1" multipleFieldFilters="0" chartFormat="4">
  <location ref="A64:B69" firstHeaderRow="1" firstDataRow="1" firstDataCol="1"/>
  <pivotFields count="4">
    <pivotField allDrilled="1" subtotalTop="0" showAll="0" dataSourceSort="1" defaultSubtotal="0" defaultAttributeDrillState="1"/>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3"/>
    </i>
    <i>
      <x/>
    </i>
    <i>
      <x v="1"/>
    </i>
    <i>
      <x v="4"/>
    </i>
    <i>
      <x v="2"/>
    </i>
  </rowItems>
  <colItems count="1">
    <i/>
  </colItems>
  <dataFields count="1">
    <dataField name="Count of Commodity" fld="2" subtotal="count" baseField="1" baseItem="0"/>
  </dataFields>
  <formats count="1">
    <format dxfId="1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3"/>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4"/>
          </reference>
        </references>
      </pivotArea>
    </chartFormat>
    <chartFormat chart="3" format="12">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Master_Data].[Season].&amp;[Rab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dal_Price"/>
    <pivotHierarchy dragToData="1" caption="Max of Modal_Price"/>
    <pivotHierarchy dragToData="1" caption="Count of Commodity"/>
    <pivotHierarchy dragToData="1" caption="Distinct Count of Commodity"/>
    <pivotHierarchy dragToData="1"/>
    <pivotHierarchy dragToData="1" caption="Number of Markets"/>
    <pivotHierarchy dragToData="1"/>
    <pivotHierarchy dragToData="1" caption="Total Market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30">
      <autoFilter ref="A1">
        <filterColumn colId="0">
          <top10 val="5" filterVal="5"/>
        </filterColumn>
      </autoFilter>
    </filter>
  </filters>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Data]"/>
        <x15:activeTabTopLevelEntity name="[Mandi_Current]"/>
        <x15:activeTabTopLevelEntity name="[Fact_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67A7B1-6B88-4CD1-B969-DCF22A40E27E}" name="Highest_Market_Price" cacheId="29" applyNumberFormats="0" applyBorderFormats="0" applyFontFormats="0" applyPatternFormats="0" applyAlignmentFormats="0" applyWidthHeightFormats="1" dataCaption="Values" tag="7822b61b-af8a-488b-8163-4eb7bec32855" updatedVersion="8" minRefreshableVersion="3" useAutoFormatting="1" itemPrintTitles="1" createdVersion="5"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Highest Market Records" fld="0" subtotal="max" baseField="0" baseItem="0" numFmtId="166"/>
  </dataFields>
  <formats count="2">
    <format dxfId="14">
      <pivotArea outline="0" collapsedLevelsAreSubtotals="1" fieldPosition="0"/>
    </format>
    <format dxfId="13">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Highest Market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76850F-5092-49D8-B45C-3A0BD7FD1179}" name="No_of_markets" cacheId="17" applyNumberFormats="0" applyBorderFormats="0" applyFontFormats="0" applyPatternFormats="0" applyAlignmentFormats="0" applyWidthHeightFormats="1" dataCaption="Values" tag="e5cb06fd-7052-4a56-8de5-9f3eb997cb1e" updatedVersion="8" minRefreshableVersion="3" useAutoFormatting="1" subtotalHiddenItems="1" itemPrintTitles="1" createdVersion="5" indent="0" outline="1" outlineData="1" multipleFieldFilters="0">
  <location ref="A12:A13" firstHeaderRow="1" firstDataRow="1" firstDataCol="0"/>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Number of Markets" fld="2" subtotal="count" baseField="0" baseItem="0">
      <extLst>
        <ext xmlns:x15="http://schemas.microsoft.com/office/spreadsheetml/2010/11/main" uri="{FABC7310-3BB5-11E1-824E-6D434824019B}">
          <x15:dataField isCountDistinct="1"/>
        </ext>
      </extLst>
    </dataField>
  </dataFields>
  <formats count="1">
    <format dxfId="15">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Mandi_Current].[State].&amp;[Maharashtr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Master_Data].[Season].&amp;[Rab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dal_Price"/>
    <pivotHierarchy dragToData="1" caption="Max of Modal_Price"/>
    <pivotHierarchy dragToData="1"/>
    <pivotHierarchy dragToData="1" caption="Distinct Count of Commodity"/>
    <pivotHierarchy dragToData="1"/>
    <pivotHierarchy dragToData="1" caption="Number of Markets"/>
    <pivotHierarchy dragToData="1"/>
    <pivotHierarchy dragToData="1" caption="Total Market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Data]"/>
        <x15:activeTabTopLevelEntity name="[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9C70405-E73C-409C-819A-9F1453CFEC2D}" name="Top_10_commo" cacheId="15" applyNumberFormats="0" applyBorderFormats="0" applyFontFormats="0" applyPatternFormats="0" applyAlignmentFormats="0" applyWidthHeightFormats="1" dataCaption="Values" tag="9ee06972-d760-4865-b200-5a314b293fd2" updatedVersion="8" minRefreshableVersion="3" useAutoFormatting="1" subtotalHiddenItems="1" rowGrandTotals="0" colGrandTotals="0" itemPrintTitles="1" createdVersion="5" indent="0" outline="1" outlineData="1" multipleFieldFilters="0" chartFormat="4">
  <location ref="A19:B29"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0">
    <i>
      <x v="7"/>
    </i>
    <i>
      <x v="8"/>
    </i>
    <i>
      <x v="1"/>
    </i>
    <i>
      <x v="5"/>
    </i>
    <i>
      <x v="4"/>
    </i>
    <i>
      <x v="2"/>
    </i>
    <i>
      <x v="3"/>
    </i>
    <i>
      <x/>
    </i>
    <i>
      <x v="9"/>
    </i>
    <i>
      <x v="6"/>
    </i>
  </rowItems>
  <colItems count="1">
    <i/>
  </colItems>
  <dataFields count="1">
    <dataField name="Average of Modal_Price" fld="3" subtotal="average" baseField="2" baseItem="0"/>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Mandi_Current].[State].&amp;[Maharashtr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Master_Data].[Season].&amp;[Rab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dal_Price"/>
    <pivotHierarchy dragToData="1" caption="Max of Modal_Price"/>
    <pivotHierarchy dragToData="1"/>
    <pivotHierarchy dragToData="1" caption="Distinct Count of Commodity"/>
    <pivotHierarchy dragToData="1"/>
    <pivotHierarchy dragToData="1" caption="Distinct Count of Market"/>
    <pivotHierarchy dragToData="1"/>
    <pivotHierarchy dragToData="1" caption="Total Market Recor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128">
      <autoFilter ref="A1">
        <filterColumn colId="0">
          <top10 val="10" filterVal="10"/>
        </filterColumn>
      </autoFilter>
    </filter>
  </filters>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aster_Data]"/>
        <x15:activeTabTopLevelEntity name="[Mandi_Current]"/>
        <x15:activeTabTopLevelEntity name="[Fact_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01664BB-76D3-43B9-B799-D19370AEF3C1}" name="Total_Market_Records" cacheId="16" applyNumberFormats="0" applyBorderFormats="0" applyFontFormats="0" applyPatternFormats="0" applyAlignmentFormats="0" applyWidthHeightFormats="1" dataCaption="Values" tag="9cd2f831-f78d-4347-b34c-57f071425d83" updatedVersion="8" minRefreshableVersion="3" useAutoFormatting="1" subtotalHiddenItems="1" itemPrintTitles="1" createdVersion="5" indent="0" outline="1" outlineData="1" multipleFieldFilters="0">
  <location ref="A15:A16" firstHeaderRow="1" firstDataRow="1" firstDataCol="0"/>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Total Market Record" fld="2" subtotal="count" baseField="0" baseItem="0">
      <extLst>
        <ext xmlns:x15="http://schemas.microsoft.com/office/spreadsheetml/2010/11/main" uri="{FABC7310-3BB5-11E1-824E-6D434824019B}">
          <x15:dataField isCountDistinct="1"/>
        </ext>
      </extLst>
    </dataField>
  </dataFields>
  <formats count="1">
    <format dxfId="17">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Mandi_Current].[State].&amp;[Maharashtr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Master_Data].[Season].&amp;[Rab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dal_Price"/>
    <pivotHierarchy dragToData="1" caption="Max of Modal_Price"/>
    <pivotHierarchy dragToData="1"/>
    <pivotHierarchy dragToData="1" caption="Distinct Count of Commodity"/>
    <pivotHierarchy dragToData="1"/>
    <pivotHierarchy dragToData="1" caption="Distinct Count of Market"/>
    <pivotHierarchy dragToData="1"/>
    <pivotHierarchy dragToData="1" caption="Total Market Recor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Data]"/>
        <x15:activeTabTopLevelEntity name="[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36C307F-822E-40D0-BD05-06904F99BCAF}" name="Top_10_Market" cacheId="11" applyNumberFormats="0" applyBorderFormats="0" applyFontFormats="0" applyPatternFormats="0" applyAlignmentFormats="0" applyWidthHeightFormats="1" dataCaption="Values" tag="1b89d622-869c-498e-9dfa-53bcc024b1ec" updatedVersion="8" minRefreshableVersion="3" useAutoFormatting="1" subtotalHiddenItems="1" rowGrandTotals="0" itemPrintTitles="1" createdVersion="5" indent="0" outline="1" outlineData="1" multipleFieldFilters="0" chartFormat="6">
  <location ref="A117:B127"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0">
    <i>
      <x v="3"/>
    </i>
    <i>
      <x/>
    </i>
    <i>
      <x v="2"/>
    </i>
    <i>
      <x v="5"/>
    </i>
    <i>
      <x v="8"/>
    </i>
    <i>
      <x v="7"/>
    </i>
    <i>
      <x v="9"/>
    </i>
    <i>
      <x v="1"/>
    </i>
    <i>
      <x v="6"/>
    </i>
    <i>
      <x v="4"/>
    </i>
  </rowItems>
  <colItems count="1">
    <i/>
  </colItems>
  <dataFields count="1">
    <dataField name="Sum of Modal_Price" fld="3" baseField="0" baseItem="0"/>
  </dataFields>
  <formats count="1">
    <format dxfId="1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Mandi_Current].[State].&amp;[Maharashtr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Master_Data].[Season].&amp;[Rab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dal_Price"/>
    <pivotHierarchy dragToData="1" caption="Max of Modal_Price"/>
    <pivotHierarchy dragToData="1"/>
    <pivotHierarchy dragToData="1" caption="Distinct Count of Commodity"/>
    <pivotHierarchy dragToData="1"/>
    <pivotHierarchy dragToData="1" caption="Number of Markets"/>
    <pivotHierarchy dragToData="1"/>
    <pivotHierarchy dragToData="1" caption="Total Market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127">
      <autoFilter ref="A1">
        <filterColumn colId="0">
          <top10 val="10" filterVal="10"/>
        </filterColumn>
      </autoFilter>
    </filter>
  </filters>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Data]"/>
        <x15:activeTabTopLevelEntity name="[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A916E11-31D9-4FAA-AFE4-EA617D1D2344}" name="Avg_Mar_Grade" cacheId="14" applyNumberFormats="0" applyBorderFormats="0" applyFontFormats="0" applyPatternFormats="0" applyAlignmentFormats="0" applyWidthHeightFormats="1" dataCaption="Values" tag="a0e5d3ec-42e2-488c-95b5-9eb7f5ee6e40" updatedVersion="8" minRefreshableVersion="3" useAutoFormatting="1" subtotalHiddenItems="1" rowGrandTotals="0" colGrandTotals="0" itemPrintTitles="1" createdVersion="5" indent="0" outline="1" outlineData="1" multipleFieldFilters="0" chartFormat="12">
  <location ref="A35:B60" firstHeaderRow="1" firstDataRow="1" firstDataCol="1"/>
  <pivotFields count="5">
    <pivotField allDrilled="1" subtotalTop="0" showAll="0" dataSourceSort="1" defaultSubtotal="0" defaultAttributeDrillState="1"/>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25">
    <i>
      <x v="15"/>
    </i>
    <i>
      <x v="21"/>
    </i>
    <i>
      <x v="19"/>
    </i>
    <i>
      <x v="11"/>
    </i>
    <i>
      <x v="9"/>
    </i>
    <i>
      <x v="1"/>
    </i>
    <i>
      <x v="6"/>
    </i>
    <i>
      <x/>
    </i>
    <i>
      <x v="5"/>
    </i>
    <i>
      <x v="24"/>
    </i>
    <i>
      <x v="14"/>
    </i>
    <i>
      <x v="7"/>
    </i>
    <i>
      <x v="13"/>
    </i>
    <i>
      <x v="16"/>
    </i>
    <i>
      <x v="3"/>
    </i>
    <i>
      <x v="4"/>
    </i>
    <i>
      <x v="18"/>
    </i>
    <i>
      <x v="10"/>
    </i>
    <i>
      <x v="17"/>
    </i>
    <i>
      <x v="2"/>
    </i>
    <i>
      <x v="20"/>
    </i>
    <i>
      <x v="22"/>
    </i>
    <i>
      <x v="12"/>
    </i>
    <i>
      <x v="8"/>
    </i>
    <i>
      <x v="23"/>
    </i>
  </rowItems>
  <colItems count="1">
    <i/>
  </colItems>
  <dataFields count="1">
    <dataField name="Average of Modal_Price" fld="3" subtotal="average" baseField="2" baseItem="0"/>
  </dataFields>
  <formats count="1">
    <format dxfId="1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Master_Data].[Season].&amp;[Rab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dal_Price"/>
    <pivotHierarchy dragToData="1" caption="Max of Modal_Price"/>
    <pivotHierarchy dragToData="1"/>
    <pivotHierarchy dragToData="1" caption="Distinct Count of Commodity"/>
    <pivotHierarchy dragToData="1"/>
    <pivotHierarchy dragToData="1" caption="Distinct Count of Market"/>
    <pivotHierarchy dragToData="1"/>
    <pivotHierarchy dragToData="1" caption="Total Market Recor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128">
      <autoFilter ref="A1">
        <filterColumn colId="0">
          <top10 val="10" filterVal="10"/>
        </filterColumn>
      </autoFilter>
    </filter>
  </filters>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aster_Data]"/>
        <x15:activeTabTopLevelEntity name="[Mandi_Current]"/>
        <x15:activeTabTopLevelEntity name="[Fact_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C5E5AC2-6B51-4B97-9E1A-84545CD73A3A}" name="PivotTable31" cacheId="12" applyNumberFormats="0" applyBorderFormats="0" applyFontFormats="0" applyPatternFormats="0" applyAlignmentFormats="0" applyWidthHeightFormats="1" dataCaption="Values" tag="358f8a71-0cb2-45a8-8b0c-05a4a785c777" updatedVersion="8" minRefreshableVersion="3" useAutoFormatting="1" subtotalHiddenItems="1" rowGrandTotals="0" itemPrintTitles="1" createdVersion="5" indent="0" outline="1" outlineData="1" multipleFieldFilters="0" chartFormat="2">
  <location ref="A83:D88" firstHeaderRow="0" firstDataRow="1" firstDataCol="1"/>
  <pivotFields count="6">
    <pivotField allDrilled="1" subtotalTop="0" showAll="0" dataSourceSort="1" defaultSubtotal="0" defaultAttributeDrillState="1"/>
    <pivotField allDrilled="1" subtotalTop="0" showAll="0" dataSourceSort="1" defaultSubtotal="0" defaultAttributeDrillState="1"/>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2"/>
  </rowFields>
  <rowItems count="5">
    <i>
      <x v="1"/>
    </i>
    <i>
      <x v="2"/>
    </i>
    <i>
      <x/>
    </i>
    <i>
      <x v="4"/>
    </i>
    <i>
      <x v="3"/>
    </i>
  </rowItems>
  <colFields count="1">
    <field x="-2"/>
  </colFields>
  <colItems count="3">
    <i>
      <x/>
    </i>
    <i i="1">
      <x v="1"/>
    </i>
    <i i="2">
      <x v="2"/>
    </i>
  </colItems>
  <dataFields count="3">
    <dataField name="Average of Min_Price" fld="3" subtotal="average" baseField="2" baseItem="0"/>
    <dataField name="Average of Max_Price" fld="4" subtotal="average" baseField="2" baseItem="0"/>
    <dataField name="Average of Modal_Price" fld="5" subtotal="average" baseField="2" baseItem="0"/>
  </dataFields>
  <formats count="1">
    <format dxfId="2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ndi_Current].[State].&amp;[Maharashtr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Master_Data].[Season].&amp;[Rab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dal_Price"/>
    <pivotHierarchy dragToData="1" caption="Max of Modal_Price"/>
    <pivotHierarchy dragToData="1"/>
    <pivotHierarchy dragToData="1" caption="Number of Commodities"/>
    <pivotHierarchy dragToData="1"/>
    <pivotHierarchy dragToData="1"/>
    <pivotHierarchy dragToData="1"/>
    <pivotHierarchy dragToData="1" caption="Total Market Records"/>
    <pivotHierarchy dragToData="1"/>
    <pivotHierarchy dragToData="1"/>
    <pivotHierarchy dragToData="1" caption="Average of Min_Price"/>
    <pivotHierarchy dragToData="1" caption="Average of Max_Pri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5" iMeasureHier="138">
      <autoFilter ref="A1">
        <filterColumn colId="0">
          <top10 val="5" filterVal="5"/>
        </filterColumn>
      </autoFilter>
    </filter>
  </filters>
  <rowHierarchiesUsage count="1">
    <rowHierarchyUsage hierarchyUsage="6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Data]"/>
        <x15:activeTabTopLevelEntity name="[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2DC8A7C-ABEC-4AC7-8388-AC751DB4D7C1}" name="No_Of_Commodity" cacheId="18" applyNumberFormats="0" applyBorderFormats="0" applyFontFormats="0" applyPatternFormats="0" applyAlignmentFormats="0" applyWidthHeightFormats="1" dataCaption="Values" tag="b81ea1f4-1faa-4f0f-be12-dddef27f3f44" updatedVersion="8" minRefreshableVersion="3" useAutoFormatting="1" subtotalHiddenItems="1" itemPrintTitles="1" createdVersion="5" indent="0" outline="1" outlineData="1" multipleFieldFilters="0">
  <location ref="A9:A10" firstHeaderRow="1" firstDataRow="1" firstDataCol="0"/>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Number of Commodities" fld="2" subtotal="count" baseField="0" baseItem="0">
      <extLst>
        <ext xmlns:x15="http://schemas.microsoft.com/office/spreadsheetml/2010/11/main" uri="{FABC7310-3BB5-11E1-824E-6D434824019B}">
          <x15:dataField isCountDistinct="1"/>
        </ext>
      </extLst>
    </dataField>
  </dataFields>
  <formats count="1">
    <format dxfId="21">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Mandi_Current].[State].&amp;[Maharashtr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Master_Data].[Season].&amp;[Rab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dal_Price"/>
    <pivotHierarchy dragToData="1" caption="Max of Modal_Price"/>
    <pivotHierarchy dragToData="1"/>
    <pivotHierarchy dragToData="1" caption="Number of Commodities"/>
    <pivotHierarchy dragToData="1"/>
    <pivotHierarchy dragToData="1"/>
    <pivotHierarchy dragToData="1"/>
    <pivotHierarchy dragToData="1" caption="Total Market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Data]"/>
        <x15:activeTabTopLevelEntity name="[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5467542-3B52-4B1E-89F5-3081C5D9A455}" name="Avg_Market_price" cacheId="28" applyNumberFormats="0" applyBorderFormats="0" applyFontFormats="0" applyPatternFormats="0" applyAlignmentFormats="0" applyWidthHeightFormats="1" dataCaption="Values" tag="4b763c40-7a9a-45b1-b91c-93529e003921" updatedVersion="8" minRefreshableVersion="3" useAutoFormatting="1" itemPrintTitles="1" createdVersion="5"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arket Records" fld="0" subtotal="average" baseField="0" baseItem="0" numFmtId="166"/>
  </dataFields>
  <formats count="2">
    <format dxfId="23">
      <pivotArea outline="0" collapsedLevelsAreSubtotals="1" fieldPosition="0"/>
    </format>
    <format dxfId="22">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arket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AEEDD2C-172D-4CFC-BC1D-73E505D2C863}" name="PivotTable37" cacheId="32" applyNumberFormats="0" applyBorderFormats="0" applyFontFormats="0" applyPatternFormats="0" applyAlignmentFormats="0" applyWidthHeightFormats="1" dataCaption="Values" tag="53041a47-beca-4d70-b01f-aa13114b1e66" updatedVersion="8" minRefreshableVersion="3" useAutoFormatting="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Yield_Tonnes_Ha" fld="0" subtotal="average" baseField="0" baseItem="0"/>
  </dataFields>
  <formats count="1">
    <format dxfId="0">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arket Records"/>
    <pivotHierarchy dragToData="1"/>
    <pivotHierarchy dragToData="1"/>
    <pivotHierarchy dragToData="1"/>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432156F-FBDE-4A41-8E64-EB13C538928E}" name="PivotTable39" cacheId="34" applyNumberFormats="0" applyBorderFormats="0" applyFontFormats="0" applyPatternFormats="0" applyAlignmentFormats="0" applyWidthHeightFormats="1" dataCaption="Values" tag="b8b60ae4-4479-43f5-84c7-25dcb1f31ee1" updatedVersion="8" minRefreshableVersion="3" useAutoFormatting="1" subtotalHiddenItems="1" itemPrintTitles="1" createdVersion="5"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Weather_Category" fld="0" subtotal="count" baseField="0" baseItem="0">
      <extLst>
        <ext xmlns:x15="http://schemas.microsoft.com/office/spreadsheetml/2010/11/main" uri="{FABC7310-3BB5-11E1-824E-6D434824019B}">
          <x15:dataField isCountDistinct="1"/>
        </ext>
      </extLst>
    </dataField>
  </dataFields>
  <formats count="1">
    <format dxfId="1">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caption="Average of Yield_Tonnes_Ha2"/>
    <pivotHierarchy dragToData="1"/>
    <pivotHierarchy dragToData="1" caption="Average of Market Records"/>
    <pivotHierarchy dragToData="1"/>
    <pivotHierarchy dragToData="1"/>
    <pivotHierarchy dragToData="1"/>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caption="Distinct Count of Weather_Categor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activeTabTopLevelEntity name="[Dim_Weath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6DE7B2D-446A-45E5-BD19-B75A677444D1}" name="PivotTable35" cacheId="30" applyNumberFormats="0" applyBorderFormats="0" applyFontFormats="0" applyPatternFormats="0" applyAlignmentFormats="0" applyWidthHeightFormats="1" dataCaption="Values" tag="2463da1c-c96e-49ef-990d-4b3e1b008040" updatedVersion="8" minRefreshableVersion="3" useAutoFormatting="1" itemPrintTitles="1" createdVersion="5"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infall_mm" fld="0" subtotal="average" baseField="0" baseItem="0"/>
  </dataFields>
  <formats count="2">
    <format dxfId="3">
      <pivotArea outline="0" collapsedLevelsAreSubtotals="1" fieldPosition="0"/>
    </format>
    <format dxfId="2">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arket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C0506A2-191F-42BE-9C57-ACBAD4A0A9C3}" name="PivotTable38" cacheId="33" applyNumberFormats="0" applyBorderFormats="0" applyFontFormats="0" applyPatternFormats="0" applyAlignmentFormats="0" applyWidthHeightFormats="1" dataCaption="Values" tag="68d61a35-681c-4dd5-831a-cd1a523a0753" updatedVersion="8" minRefreshableVersion="3" useAutoFormatting="1" subtotalHiddenItems="1" itemPrintTitles="1" createdVersion="5"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duction_Tonnes_Clean" fld="0" baseField="0" baseItem="0"/>
  </dataFields>
  <formats count="1">
    <format dxfId="4">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caption="Average of Yield_Tonnes_Ha2"/>
    <pivotHierarchy dragToData="1"/>
    <pivotHierarchy dragToData="1" caption="Average of Market Records"/>
    <pivotHierarchy dragToData="1"/>
    <pivotHierarchy dragToData="1"/>
    <pivotHierarchy dragToData="1"/>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B022BFE-C651-4136-9F78-2F77ECE634DC}" name="Avg Yield by weather category" cacheId="39" applyNumberFormats="0" applyBorderFormats="0" applyFontFormats="0" applyPatternFormats="0" applyAlignmentFormats="0" applyWidthHeightFormats="1" dataCaption="Values" tag="7f457df3-acc0-43fb-917f-032c6b54a676" updatedVersion="8" minRefreshableVersion="3" useAutoFormatting="1" subtotalHiddenItems="1" rowGrandTotals="0" colGrandTotals="0" itemPrintTitles="1" createdVersion="5" indent="0" outline="1" outlineData="1" multipleFieldFilters="0" chartFormat="20">
  <location ref="N44:O4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Average of Yield_Tonnes_Ha" fld="1" subtotal="average" baseField="0" baseItem="0"/>
  </dataFields>
  <formats count="1">
    <format dxfId="5">
      <pivotArea outline="0" collapsedLevelsAreSubtotals="1" fieldPosition="0"/>
    </format>
  </formats>
  <chartFormats count="12">
    <chartFormat chart="14" format="0"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0" count="1" selected="0">
            <x v="0"/>
          </reference>
        </references>
      </pivotArea>
    </chartFormat>
    <chartFormat chart="14" format="3">
      <pivotArea type="data" outline="0" fieldPosition="0">
        <references count="2">
          <reference field="4294967294" count="1" selected="0">
            <x v="0"/>
          </reference>
          <reference field="0" count="1" selected="0">
            <x v="1"/>
          </reference>
        </references>
      </pivotArea>
    </chartFormat>
    <chartFormat chart="14" format="4">
      <pivotArea type="data" outline="0" fieldPosition="0">
        <references count="2">
          <reference field="4294967294" count="1" selected="0">
            <x v="0"/>
          </reference>
          <reference field="0" count="1" selected="0">
            <x v="2"/>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0" count="1" selected="0">
            <x v="0"/>
          </reference>
        </references>
      </pivotArea>
    </chartFormat>
    <chartFormat chart="16" format="11">
      <pivotArea type="data" outline="0" fieldPosition="0">
        <references count="2">
          <reference field="4294967294" count="1" selected="0">
            <x v="0"/>
          </reference>
          <reference field="0" count="1" selected="0">
            <x v="1"/>
          </reference>
        </references>
      </pivotArea>
    </chartFormat>
    <chartFormat chart="16" format="12">
      <pivotArea type="data" outline="0" fieldPosition="0">
        <references count="2">
          <reference field="4294967294" count="1" selected="0">
            <x v="0"/>
          </reference>
          <reference field="0" count="1" selected="0">
            <x v="2"/>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0" count="1" selected="0">
            <x v="0"/>
          </reference>
        </references>
      </pivotArea>
    </chartFormat>
    <chartFormat chart="19" format="11">
      <pivotArea type="data" outline="0" fieldPosition="0">
        <references count="2">
          <reference field="4294967294" count="1" selected="0">
            <x v="0"/>
          </reference>
          <reference field="0" count="1" selected="0">
            <x v="1"/>
          </reference>
        </references>
      </pivotArea>
    </chartFormat>
    <chartFormat chart="19" format="12">
      <pivotArea type="data" outline="0" fieldPosition="0">
        <references count="2">
          <reference field="4294967294" count="1" selected="0">
            <x v="0"/>
          </reference>
          <reference field="0" count="1" selected="0">
            <x v="2"/>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caption="Average of Yield_Tonnes_Ha"/>
    <pivotHierarchy dragToData="1"/>
    <pivotHierarchy dragToData="1" caption="Average of Market Records"/>
    <pivotHierarchy dragToData="1"/>
    <pivotHierarchy dragToData="1"/>
    <pivotHierarchy dragToData="1"/>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caption="Distinct Count of Weather_Category"/>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activeTabTopLevelEntity name="[Dim_Weather]"/>
        <x15:activeTabTopLevelEntity name="[Dim_State]"/>
        <x15:activeTabTopLevelEntity name="[Dim_Cro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571DA21-F1C4-43B0-BD59-167F78559F61}" name="Production by Weather Category" cacheId="35" applyNumberFormats="0" applyBorderFormats="0" applyFontFormats="0" applyPatternFormats="0" applyAlignmentFormats="0" applyWidthHeightFormats="1" dataCaption="Values" tag="0beb3947-4c2b-48dd-9bf6-c4c484e2e83a" updatedVersion="8" minRefreshableVersion="3" useAutoFormatting="1" subtotalHiddenItems="1" rowGrandTotals="0" itemPrintTitles="1" createdVersion="5" indent="0" outline="1" outlineData="1" multipleFieldFilters="0" chartFormat="13">
  <location ref="A17:B20"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2"/>
    </i>
    <i>
      <x/>
    </i>
    <i>
      <x v="1"/>
    </i>
  </rowItems>
  <colItems count="1">
    <i/>
  </colItems>
  <dataFields count="1">
    <dataField name="Sum of Production_Tonnes" fld="1" baseField="0" baseItem="0"/>
  </dataFields>
  <formats count="1">
    <format dxfId="6">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caption="Average of Yield_Tonnes_Ha2"/>
    <pivotHierarchy dragToData="1"/>
    <pivotHierarchy dragToData="1" caption="Average of Market Records"/>
    <pivotHierarchy dragToData="1"/>
    <pivotHierarchy dragToData="1"/>
    <pivotHierarchy dragToData="1"/>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caption="Distinct Count of Weather_Category"/>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activeTabTopLevelEntity name="[Dim_Weath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284AD86-F167-4521-890D-E7F23014A41E}" name="avg rainfall departure" cacheId="31" applyNumberFormats="0" applyBorderFormats="0" applyFontFormats="0" applyPatternFormats="0" applyAlignmentFormats="0" applyWidthHeightFormats="1" dataCaption="Values" tag="c3a9c7a4-4fe7-4d77-a47a-4cf845991fc3" updatedVersion="8" minRefreshableVersion="3" useAutoFormatting="1"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infall_Departure_Pct" fld="0" subtotal="average" baseField="0" baseItem="0"/>
  </dataFields>
  <formats count="2">
    <format dxfId="8">
      <pivotArea outline="0" collapsedLevelsAreSubtotals="1" fieldPosition="0"/>
    </format>
    <format dxfId="7">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arket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A482207-65E4-4087-9940-4BA5CA160D84}" name="Crop Production by Weather Category" cacheId="38" applyNumberFormats="0" applyBorderFormats="0" applyFontFormats="0" applyPatternFormats="0" applyAlignmentFormats="0" applyWidthHeightFormats="1" dataCaption="Values" tag="c64f558f-280c-48ce-95e0-957b83eed895" updatedVersion="8" minRefreshableVersion="3" useAutoFormatting="1" subtotalHiddenItems="1" rowGrandTotals="0" colGrandTotals="0" itemPrintTitles="1" createdVersion="5" indent="0" outline="1" outlineData="1" multipleFieldFilters="0" chartFormat="14">
  <location ref="N28:Q34" firstHeaderRow="1" firstDataRow="2" firstDataCol="1"/>
  <pivotFields count="4">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2">
            <reference field="4294967294" count="1" selected="0">
              <x v="0"/>
            </reference>
            <reference field="2"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5">
    <i>
      <x v="3"/>
    </i>
    <i>
      <x v="4"/>
    </i>
    <i>
      <x v="2"/>
    </i>
    <i>
      <x/>
    </i>
    <i>
      <x v="1"/>
    </i>
  </rowItems>
  <colFields count="1">
    <field x="2"/>
  </colFields>
  <colItems count="3">
    <i>
      <x/>
    </i>
    <i>
      <x v="1"/>
    </i>
    <i>
      <x v="2"/>
    </i>
  </colItems>
  <dataFields count="1">
    <dataField name="Sum of Production_Tonnes" fld="0" baseField="0" baseItem="0"/>
  </dataFields>
  <formats count="1">
    <format dxfId="9">
      <pivotArea outline="0" collapsedLevelsAreSubtotals="1" fieldPosition="0"/>
    </format>
  </formats>
  <chartFormats count="9">
    <chartFormat chart="8" format="1"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0" format="2" series="1">
      <pivotArea type="data" outline="0" fieldPosition="0">
        <references count="2">
          <reference field="4294967294" count="1" selected="0">
            <x v="0"/>
          </reference>
          <reference field="2" count="1" selected="0">
            <x v="2"/>
          </reference>
        </references>
      </pivotArea>
    </chartFormat>
    <chartFormat chart="18" format="15" series="1">
      <pivotArea type="data" outline="0" fieldPosition="0">
        <references count="2">
          <reference field="4294967294" count="1" selected="0">
            <x v="0"/>
          </reference>
          <reference field="2" count="1" selected="0">
            <x v="0"/>
          </reference>
        </references>
      </pivotArea>
    </chartFormat>
    <chartFormat chart="18" format="16" series="1">
      <pivotArea type="data" outline="0" fieldPosition="0">
        <references count="2">
          <reference field="4294967294" count="1" selected="0">
            <x v="0"/>
          </reference>
          <reference field="2" count="1" selected="0">
            <x v="1"/>
          </reference>
        </references>
      </pivotArea>
    </chartFormat>
    <chartFormat chart="18" format="17" series="1">
      <pivotArea type="data" outline="0" fieldPosition="0">
        <references count="2">
          <reference field="4294967294" count="1" selected="0">
            <x v="0"/>
          </reference>
          <reference field="2" count="1" selected="0">
            <x v="2"/>
          </reference>
        </references>
      </pivotArea>
    </chartFormat>
    <chartFormat chart="18" format="18"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caption="Average of Yield_Tonnes_Ha2"/>
    <pivotHierarchy dragToData="1"/>
    <pivotHierarchy dragToData="1" caption="Average of Market Records"/>
    <pivotHierarchy dragToData="1"/>
    <pivotHierarchy dragToData="1"/>
    <pivotHierarchy dragToData="1"/>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caption="Distinct Count of Weather_Category"/>
    <pivotHierarchy dragToData="1"/>
    <pivotHierarchy dragToData="1"/>
  </pivotHierarchies>
  <pivotTableStyleInfo name="PivotStyleLight16" showRowHeaders="1" showColHeaders="1" showRowStripes="0" showColStripes="0" showLastColumn="1"/>
  <filters count="1">
    <filter fld="1" type="count" id="1" iMeasureHier="103">
      <autoFilter ref="A1">
        <filterColumn colId="0">
          <top10 val="5" filterVal="5"/>
        </filterColumn>
      </autoFilter>
    </filter>
  </filters>
  <rowHierarchiesUsage count="1">
    <rowHierarchyUsage hierarchyUsage="1"/>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activeTabTopLevelEntity name="[Dim_Weather]"/>
        <x15:activeTabTopLevelEntity name="[Dim_State]"/>
        <x15:activeTabTopLevelEntity name="[Dim_Cro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2448B26A-47C5-4EB7-81C0-7BACD25AC0DA}" name="Rainfall vs Production Trend" cacheId="37" applyNumberFormats="0" applyBorderFormats="0" applyFontFormats="0" applyPatternFormats="0" applyAlignmentFormats="0" applyWidthHeightFormats="1" dataCaption="Values" tag="804c78e0-d407-412b-bf09-2992be52c252" updatedVersion="8" minRefreshableVersion="3" useAutoFormatting="1" subtotalHiddenItems="1" rowGrandTotals="0" itemPrintTitles="1" createdVersion="5" indent="0" outline="1" outlineData="1" multipleFieldFilters="0" chartFormat="25">
  <location ref="A43:C64" firstHeaderRow="0" firstDataRow="1" firstDataCol="1"/>
  <pivotFields count="4">
    <pivotField dataField="1" subtotalTop="0" showAll="0" defaultSubtotal="0"/>
    <pivotField dataField="1" subtotalTop="0" showAll="0" defaultSubtotal="0"/>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21">
    <i>
      <x v="16"/>
    </i>
    <i>
      <x v="8"/>
    </i>
    <i>
      <x v="13"/>
    </i>
    <i>
      <x v="10"/>
    </i>
    <i>
      <x v="1"/>
    </i>
    <i>
      <x v="6"/>
    </i>
    <i>
      <x v="11"/>
    </i>
    <i>
      <x v="2"/>
    </i>
    <i>
      <x v="14"/>
    </i>
    <i>
      <x v="9"/>
    </i>
    <i>
      <x v="3"/>
    </i>
    <i>
      <x v="19"/>
    </i>
    <i>
      <x v="4"/>
    </i>
    <i>
      <x v="7"/>
    </i>
    <i>
      <x v="20"/>
    </i>
    <i>
      <x v="17"/>
    </i>
    <i>
      <x v="12"/>
    </i>
    <i>
      <x v="18"/>
    </i>
    <i>
      <x/>
    </i>
    <i>
      <x v="15"/>
    </i>
    <i>
      <x v="5"/>
    </i>
  </rowItems>
  <colFields count="1">
    <field x="-2"/>
  </colFields>
  <colItems count="2">
    <i>
      <x/>
    </i>
    <i i="1">
      <x v="1"/>
    </i>
  </colItems>
  <dataFields count="2">
    <dataField name="Average of Rainfall_mm" fld="0" subtotal="average" baseField="0" baseItem="0"/>
    <dataField name="Sum of Production_Tonnes" fld="1" baseField="0" baseItem="0"/>
  </dataFields>
  <formats count="1">
    <format dxfId="10">
      <pivotArea outline="0" collapsedLevelsAreSubtotals="1" fieldPosition="0"/>
    </format>
  </formats>
  <chartFormats count="9">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1"/>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caption="Average of Yield_Tonnes_Ha2"/>
    <pivotHierarchy dragToData="1"/>
    <pivotHierarchy dragToData="1" caption="Average of Market Records"/>
    <pivotHierarchy dragToData="1"/>
    <pivotHierarchy dragToData="1"/>
    <pivotHierarchy dragToData="1"/>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caption="Distinct Count of Weather_Category"/>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activeTabTopLevelEntity name="[Dim_Weather]"/>
        <x15:activeTabTopLevelEntity name="[Dim_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4741A25-173C-4FA0-B735-52C3735EF81A}" name="avg rainfall by state" cacheId="36" applyNumberFormats="0" applyBorderFormats="0" applyFontFormats="0" applyPatternFormats="0" applyAlignmentFormats="0" applyWidthHeightFormats="1" dataCaption="Values" tag="8d52b80b-27b3-4c19-8efa-283aa766ad76" updatedVersion="8" minRefreshableVersion="3" useAutoFormatting="1" subtotalHiddenItems="1" rowGrandTotals="0" itemPrintTitles="1" createdVersion="5" indent="0" outline="1" outlineData="1" multipleFieldFilters="0" chartFormat="13">
  <location ref="A25:B38" firstHeaderRow="1" firstDataRow="1" firstDataCol="1"/>
  <pivotFields count="3">
    <pivotField axis="axisRow" allDrilled="1" subtotalTop="0" showAll="0" sortType="a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9"/>
    </i>
    <i>
      <x v="3"/>
    </i>
    <i>
      <x v="8"/>
    </i>
    <i>
      <x v="11"/>
    </i>
    <i>
      <x v="2"/>
    </i>
    <i>
      <x v="10"/>
    </i>
    <i>
      <x/>
    </i>
    <i>
      <x v="5"/>
    </i>
    <i>
      <x v="1"/>
    </i>
    <i>
      <x v="7"/>
    </i>
    <i>
      <x v="6"/>
    </i>
    <i>
      <x v="4"/>
    </i>
    <i>
      <x v="12"/>
    </i>
  </rowItems>
  <colItems count="1">
    <i/>
  </colItems>
  <dataFields count="1">
    <dataField name="Average of Rainfall_mm" fld="1" subtotal="average" baseField="0" baseItem="10"/>
  </dataFields>
  <formats count="1">
    <format dxfId="11">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caption="Average of Yield_Tonnes_Ha2"/>
    <pivotHierarchy dragToData="1"/>
    <pivotHierarchy dragToData="1" caption="Average of Market Records"/>
    <pivotHierarchy dragToData="1"/>
    <pivotHierarchy dragToData="1"/>
    <pivotHierarchy dragToData="1"/>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caption="Distinct Count of Weather_Category"/>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activeTabTopLevelEntity name="[Dim_Weather]"/>
        <x15:activeTabTopLevelEntity name="[Dim_St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 xr10:uid="{7633728F-02F1-45AB-9D0B-A90FB02A31A3}" sourceName="[Fact_Agriculture].[Crop]">
  <pivotTables>
    <pivotTable tabId="1" name="Prod_Tonnes_Season"/>
    <pivotTable tabId="1" name="No_OF_Crops"/>
    <pivotTable tabId="1" name="No_Of_State"/>
    <pivotTable tabId="1" name="Prod_State"/>
    <pivotTable tabId="1" name="Prod_Trend"/>
    <pivotTable tabId="1" name="Total Cultivated Area"/>
    <pivotTable tabId="1" name="Total_Production"/>
    <pivotTable tabId="1" name="Weighted_Yield"/>
    <pivotTable tabId="2" name="Avg_Market_price"/>
    <pivotTable tabId="2" name="Highest_Market_Price"/>
    <pivotTable tabId="3" name="PivotTable35"/>
    <pivotTable tabId="3" name="avg rainfall departure"/>
    <pivotTable tabId="3" name="PivotTable37"/>
    <pivotTable tabId="3" name="PivotTable38"/>
    <pivotTable tabId="3" name="PivotTable39"/>
    <pivotTable tabId="3" name="Production by Weather Category"/>
    <pivotTable tabId="3" name="avg rainfall by state"/>
    <pivotTable tabId="3" name="Rainfall vs Production Trend"/>
    <pivotTable tabId="3" name="Crop Production by Weather Category"/>
    <pivotTable tabId="3" name="Avg Yield by weather category"/>
  </pivotTables>
  <data>
    <olap pivotCacheId="1650540230">
      <levels count="2">
        <level uniqueName="[Fact_Agriculture].[Crop].[(All)]" sourceCaption="(All)" count="0"/>
        <level uniqueName="[Fact_Agriculture].[Crop].[Crop]" sourceCaption="Crop" count="10">
          <ranges>
            <range startItem="0">
              <i n="[Fact_Agriculture].[Crop].&amp;[Arhar/Tur]" c="Arhar/Tur"/>
              <i n="[Fact_Agriculture].[Crop].&amp;[Cotton]" c="Cotton"/>
              <i n="[Fact_Agriculture].[Crop].&amp;[Gram]" c="Gram"/>
              <i n="[Fact_Agriculture].[Crop].&amp;[Groundnut]" c="Groundnut"/>
              <i n="[Fact_Agriculture].[Crop].&amp;[Maize]" c="Maize"/>
              <i n="[Fact_Agriculture].[Crop].&amp;[Moong]" c="Moong"/>
              <i n="[Fact_Agriculture].[Crop].&amp;[Rapeseed &amp; Mustard]" c="Rapeseed &amp; Mustard"/>
              <i n="[Fact_Agriculture].[Crop].&amp;[Rice]" c="Rice"/>
              <i n="[Fact_Agriculture].[Crop].&amp;[Sugarcane]" c="Sugarcane"/>
              <i n="[Fact_Agriculture].[Crop].&amp;[Wheat]" c="Wheat"/>
            </range>
          </ranges>
        </level>
      </levels>
      <selections count="1">
        <selection n="[Fact_Agriculture].[Cro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F390224-10A3-4C5B-A4F7-08BE763A3E3A}" sourceName="[Fact_Agriculture].[Season]">
  <pivotTables>
    <pivotTable tabId="1" name="Avg_Yield_Crop"/>
    <pivotTable tabId="1" name="No_OF_Crops"/>
    <pivotTable tabId="1" name="No_Of_State"/>
    <pivotTable tabId="1" name="Prod_Crop"/>
    <pivotTable tabId="1" name="Prod_State"/>
    <pivotTable tabId="1" name="Prod_Trend"/>
    <pivotTable tabId="1" name="Total Cultivated Area"/>
    <pivotTable tabId="1" name="Total_Production"/>
    <pivotTable tabId="1" name="Weighted_Yield"/>
    <pivotTable tabId="2" name="Avg_Market_price"/>
    <pivotTable tabId="2" name="Highest_Market_Price"/>
    <pivotTable tabId="3" name="PivotTable35"/>
    <pivotTable tabId="3" name="avg rainfall departure"/>
    <pivotTable tabId="3" name="PivotTable37"/>
    <pivotTable tabId="3" name="PivotTable38"/>
    <pivotTable tabId="3" name="PivotTable39"/>
    <pivotTable tabId="3" name="Production by Weather Category"/>
    <pivotTable tabId="3" name="avg rainfall by state"/>
    <pivotTable tabId="3" name="Rainfall vs Production Trend"/>
    <pivotTable tabId="3" name="Crop Production by Weather Category"/>
    <pivotTable tabId="3" name="Avg Yield by weather category"/>
  </pivotTables>
  <data>
    <olap pivotCacheId="1650540230">
      <levels count="2">
        <level uniqueName="[Fact_Agriculture].[Season].[(All)]" sourceCaption="(All)" count="0"/>
        <level uniqueName="[Fact_Agriculture].[Season].[Season]" sourceCaption="Season" count="6">
          <ranges>
            <range startItem="0">
              <i n="[Fact_Agriculture].[Season].&amp;[Autumn]" c="Autumn"/>
              <i n="[Fact_Agriculture].[Season].&amp;[Kharif]" c="Kharif"/>
              <i n="[Fact_Agriculture].[Season].&amp;[Rabi]" c="Rabi"/>
              <i n="[Fact_Agriculture].[Season].&amp;[Summer]" c="Summer"/>
              <i n="[Fact_Agriculture].[Season].&amp;[Whole Year]" c="Whole Year"/>
              <i n="[Fact_Agriculture].[Season].&amp;[Winter]" c="Winter"/>
            </range>
          </ranges>
        </level>
      </levels>
      <selections count="1">
        <selection n="[Fact_Agriculture].[Sea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FFC68D4-3210-4D46-940C-3DB0274621C2}" sourceName="[Fact_Agriculture].[State]">
  <pivotTables>
    <pivotTable tabId="1" name="Prod_Tonnes_Season"/>
    <pivotTable tabId="1" name="Avg_Yield_Crop"/>
    <pivotTable tabId="1" name="No_OF_Crops"/>
    <pivotTable tabId="1" name="No_Of_State"/>
    <pivotTable tabId="1" name="Prod_Crop"/>
    <pivotTable tabId="1" name="Prod_Trend"/>
    <pivotTable tabId="1" name="Total Cultivated Area"/>
    <pivotTable tabId="1" name="Total_Production"/>
    <pivotTable tabId="1" name="Weighted_Yield"/>
    <pivotTable tabId="2" name="Avg_Market_price"/>
    <pivotTable tabId="2" name="Highest_Market_Price"/>
    <pivotTable tabId="3" name="PivotTable35"/>
    <pivotTable tabId="3" name="avg rainfall departure"/>
    <pivotTable tabId="3" name="PivotTable37"/>
    <pivotTable tabId="3" name="PivotTable38"/>
    <pivotTable tabId="3" name="PivotTable39"/>
    <pivotTable tabId="3" name="Production by Weather Category"/>
    <pivotTable tabId="3" name="avg rainfall by state"/>
    <pivotTable tabId="3" name="Rainfall vs Production Trend"/>
    <pivotTable tabId="3" name="Crop Production by Weather Category"/>
    <pivotTable tabId="3" name="Avg Yield by weather category"/>
  </pivotTables>
  <data>
    <olap pivotCacheId="1650540230">
      <levels count="2">
        <level uniqueName="[Fact_Agriculture].[State].[(All)]" sourceCaption="(All)" count="0"/>
        <level uniqueName="[Fact_Agriculture].[State].[State]" sourceCaption="State" count="13">
          <ranges>
            <range startItem="0">
              <i n="[Fact_Agriculture].[State].&amp;[Andhra Pradesh]" c="Andhra Pradesh"/>
              <i n="[Fact_Agriculture].[State].&amp;[Bihar]" c="Bihar"/>
              <i n="[Fact_Agriculture].[State].&amp;[Gujarat]" c="Gujarat"/>
              <i n="[Fact_Agriculture].[State].&amp;[Haryana]" c="Haryana"/>
              <i n="[Fact_Agriculture].[State].&amp;[Karnataka]" c="Karnataka"/>
              <i n="[Fact_Agriculture].[State].&amp;[Madhya Pradesh]" c="Madhya Pradesh"/>
              <i n="[Fact_Agriculture].[State].&amp;[Maharashtra]" c="Maharashtra"/>
              <i n="[Fact_Agriculture].[State].&amp;[Odisha]" c="Odisha"/>
              <i n="[Fact_Agriculture].[State].&amp;[Punjab]" c="Punjab"/>
              <i n="[Fact_Agriculture].[State].&amp;[Rajasthan]" c="Rajasthan"/>
              <i n="[Fact_Agriculture].[State].&amp;[Tamil Nadu]" c="Tamil Nadu"/>
              <i n="[Fact_Agriculture].[State].&amp;[Uttar Pradesh]" c="Uttar Pradesh"/>
              <i n="[Fact_Agriculture].[State].&amp;[West Bengal]" c="West Bengal"/>
            </range>
          </ranges>
        </level>
      </levels>
      <selections count="1">
        <selection n="[Fact_Agriculture].[St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F003722-F586-478B-BC84-F4E52CE407B4}" sourceName="[Fact_Agriculture].[Year]">
  <pivotTables>
    <pivotTable tabId="1" name="Prod_Tonnes_Season"/>
    <pivotTable tabId="1" name="Avg_Yield_Crop"/>
    <pivotTable tabId="1" name="No_OF_Crops"/>
    <pivotTable tabId="1" name="No_Of_State"/>
    <pivotTable tabId="1" name="Prod_Crop"/>
    <pivotTable tabId="1" name="Prod_State"/>
    <pivotTable tabId="1" name="Total Cultivated Area"/>
    <pivotTable tabId="1" name="Total_Production"/>
    <pivotTable tabId="1" name="Weighted_Yield"/>
    <pivotTable tabId="2" name="Avg_Market_price"/>
    <pivotTable tabId="2" name="Highest_Market_Price"/>
    <pivotTable tabId="3" name="PivotTable35"/>
    <pivotTable tabId="3" name="avg rainfall departure"/>
    <pivotTable tabId="3" name="PivotTable37"/>
    <pivotTable tabId="3" name="PivotTable38"/>
    <pivotTable tabId="3" name="PivotTable39"/>
    <pivotTable tabId="3" name="Production by Weather Category"/>
    <pivotTable tabId="3" name="avg rainfall by state"/>
    <pivotTable tabId="3" name="Rainfall vs Production Trend"/>
    <pivotTable tabId="3" name="Crop Production by Weather Category"/>
    <pivotTable tabId="3" name="Avg Yield by weather category"/>
  </pivotTables>
  <data>
    <olap pivotCacheId="1650540230">
      <levels count="2">
        <level uniqueName="[Fact_Agriculture].[Year].[(All)]" sourceCaption="(All)" count="0"/>
        <level uniqueName="[Fact_Agriculture].[Year].[Year]" sourceCaption="Year" count="21">
          <ranges>
            <range startItem="0">
              <i n="[Fact_Agriculture].[Year].&amp;[1997]" c="1997"/>
              <i n="[Fact_Agriculture].[Year].&amp;[1998]" c="1998"/>
              <i n="[Fact_Agriculture].[Year].&amp;[1999]" c="1999"/>
              <i n="[Fact_Agriculture].[Year].&amp;[2000]" c="2000"/>
              <i n="[Fact_Agriculture].[Year].&amp;[2001]" c="2001"/>
              <i n="[Fact_Agriculture].[Year].&amp;[2002]" c="2002"/>
              <i n="[Fact_Agriculture].[Year].&amp;[2003]" c="2003"/>
              <i n="[Fact_Agriculture].[Year].&amp;[2004]" c="2004"/>
              <i n="[Fact_Agriculture].[Year].&amp;[2005]" c="2005"/>
              <i n="[Fact_Agriculture].[Year].&amp;[2006]" c="2006"/>
              <i n="[Fact_Agriculture].[Year].&amp;[2007]" c="2007"/>
              <i n="[Fact_Agriculture].[Year].&amp;[2008]" c="2008"/>
              <i n="[Fact_Agriculture].[Year].&amp;[2009]" c="2009"/>
              <i n="[Fact_Agriculture].[Year].&amp;[2010]" c="2010"/>
              <i n="[Fact_Agriculture].[Year].&amp;[2011]" c="2011"/>
              <i n="[Fact_Agriculture].[Year].&amp;[2012]" c="2012"/>
              <i n="[Fact_Agriculture].[Year].&amp;[2013]" c="2013"/>
              <i n="[Fact_Agriculture].[Year].&amp;[2014]" c="2014"/>
              <i n="[Fact_Agriculture].[Year].&amp;[2015]" c="2015"/>
              <i n="[Fact_Agriculture].[Year].&amp;[2016]" c="2016"/>
              <i n="[Fact_Agriculture].[Year].&amp;[2017]" c="2017"/>
            </range>
          </ranges>
        </level>
      </levels>
      <selections count="1">
        <selection n="[Fact_Agriculture].[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E6D7EC7D-0E3F-4AB7-B4CD-0DB3F36D62BF}" sourceName="[Fact_Mandi_Current].[Grade]">
  <pivotTables>
    <pivotTable tabId="2" name="Avg_Market_price"/>
    <pivotTable tabId="2" name="Avg_Mar_Grade"/>
    <pivotTable tabId="2" name="Highest_Market_Price"/>
    <pivotTable tabId="2" name="market_record_state"/>
    <pivotTable tabId="2" name="No_Of_Commodity"/>
    <pivotTable tabId="2" name="No_of_markets"/>
    <pivotTable tabId="2" name="Top_10_commo"/>
    <pivotTable tabId="2" name="Top_10_Market"/>
    <pivotTable tabId="2" name="Total_Market_Records"/>
    <pivotTable tabId="3" name="PivotTable35"/>
    <pivotTable tabId="3" name="avg rainfall departure"/>
    <pivotTable tabId="3" name="PivotTable37"/>
    <pivotTable tabId="3" name="PivotTable38"/>
    <pivotTable tabId="3" name="PivotTable39"/>
    <pivotTable tabId="3" name="Production by Weather Category"/>
    <pivotTable tabId="3" name="avg rainfall by state"/>
    <pivotTable tabId="3" name="Rainfall vs Production Trend"/>
    <pivotTable tabId="3" name="Crop Production by Weather Category"/>
    <pivotTable tabId="3" name="Avg Yield by weather category"/>
  </pivotTables>
  <data>
    <olap pivotCacheId="305046129">
      <levels count="2">
        <level uniqueName="[Fact_Mandi_Current].[Grade].[(All)]" sourceCaption="(All)" count="0"/>
        <level uniqueName="[Fact_Mandi_Current].[Grade].[Grade]" sourceCaption="Grade" count="12">
          <ranges>
            <range startItem="0">
              <i n="[Fact_Mandi_Current].[Grade].&amp;[FAQ]" c="FAQ"/>
              <i n="[Fact_Mandi_Current].[Grade].&amp;[Grade A]" c="Grade A"/>
              <i n="[Fact_Mandi_Current].[Grade].&amp;[Grade B]" c="Grade B"/>
              <i n="[Fact_Mandi_Current].[Grade].&amp;[Grade C]" c="Grade C"/>
              <i n="[Fact_Mandi_Current].[Grade].&amp;[Grade Range-1]" c="Grade Range-1"/>
              <i n="[Fact_Mandi_Current].[Grade].&amp;[Grade Range-2]" c="Grade Range-2"/>
              <i n="[Fact_Mandi_Current].[Grade].&amp;[Grade Range-3]" c="Grade Range-3"/>
              <i n="[Fact_Mandi_Current].[Grade].&amp;[Large]" c="Large"/>
              <i n="[Fact_Mandi_Current].[Grade].&amp;[Local]" c="Local"/>
              <i n="[Fact_Mandi_Current].[Grade].&amp;[Medium]" c="Medium"/>
              <i n="[Fact_Mandi_Current].[Grade].&amp;[Non-FAQ]" c="Non-FAQ"/>
              <i n="[Fact_Mandi_Current].[Grade].&amp;[Small]" c="Small"/>
            </range>
          </ranges>
        </level>
      </levels>
      <selections count="1">
        <selection n="[Fact_Mandi_Current].[Grad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57E57D8D-EA08-4E90-B505-A60F73A34B79}" sourceName="[Fact_Mandi_Current].[Market]">
  <pivotTables>
    <pivotTable tabId="2" name="Avg_Market_price"/>
    <pivotTable tabId="2" name="Avg_Mar_Grade"/>
    <pivotTable tabId="2" name="Highest_Market_Price"/>
    <pivotTable tabId="2" name="market_record_state"/>
    <pivotTable tabId="2" name="No_Of_Commodity"/>
    <pivotTable tabId="2" name="No_of_markets"/>
    <pivotTable tabId="2" name="Top_10_commo"/>
    <pivotTable tabId="2" name="Top_10_Market"/>
    <pivotTable tabId="2" name="Total_Market_Records"/>
    <pivotTable tabId="3" name="PivotTable35"/>
    <pivotTable tabId="3" name="avg rainfall departure"/>
    <pivotTable tabId="3" name="PivotTable37"/>
    <pivotTable tabId="3" name="PivotTable38"/>
    <pivotTable tabId="3" name="PivotTable39"/>
    <pivotTable tabId="3" name="Production by Weather Category"/>
    <pivotTable tabId="3" name="avg rainfall by state"/>
    <pivotTable tabId="3" name="Rainfall vs Production Trend"/>
    <pivotTable tabId="3" name="Crop Production by Weather Category"/>
    <pivotTable tabId="3" name="Avg Yield by weather category"/>
  </pivotTables>
  <data>
    <olap pivotCacheId="305046129">
      <levels count="2">
        <level uniqueName="[Fact_Mandi_Current].[Market].[(All)]" sourceCaption="(All)" count="0"/>
        <level uniqueName="[Fact_Mandi_Current].[Market].[Market]" sourceCaption="Market" count="713">
          <ranges>
            <range startItem="0">
              <i n="[Fact_Mandi_Current].[Market].&amp;[Abhanpur APMC]" c="Abhanpur APMC"/>
              <i n="[Fact_Mandi_Current].[Market].&amp;[Addanki APMC]" c="Addanki APMC"/>
              <i n="[Fact_Mandi_Current].[Market].&amp;[Adilabad APMC]" c="Adilabad APMC"/>
              <i n="[Fact_Mandi_Current].[Market].&amp;[Agra APMC]" c="Agra APMC"/>
              <i n="[Fact_Mandi_Current].[Market].&amp;[Ahirora APMC]" c="Ahirora APMC"/>
              <i n="[Fact_Mandi_Current].[Market].&amp;[Ahmedgarh APMC]" c="Ahmedgarh APMC"/>
              <i n="[Fact_Mandi_Current].[Market].&amp;[Ait APMC]" c="Ait APMC"/>
              <i n="[Fact_Mandi_Current].[Market].&amp;[AJattihalli(Uzhavar Sandhai )]" c="AJattihalli(Uzhavar Sandhai )"/>
              <i n="[Fact_Mandi_Current].[Market].&amp;[Ajuha APMC]" c="Ajuha APMC"/>
              <i n="[Fact_Mandi_Current].[Market].&amp;[Akbarpur APMC]" c="Akbarpur APMC"/>
              <i n="[Fact_Mandi_Current].[Market].&amp;[Alampur APMC]" c="Alampur APMC"/>
              <i n="[Fact_Mandi_Current].[Market].&amp;[Alangudi(Uzhavar Sandhai )]" c="Alangudi(Uzhavar Sandhai )"/>
              <i n="[Fact_Mandi_Current].[Market].&amp;[Aliganj APMC]" c="Aliganj APMC"/>
              <i n="[Fact_Mandi_Current].[Market].&amp;[Aligarh APMC]" c="Aligarh APMC"/>
              <i n="[Fact_Mandi_Current].[Market].&amp;[Allagadda APMC]" c="Allagadda APMC"/>
              <i n="[Fact_Mandi_Current].[Market].&amp;[Ambasamudram(Uzhavar Sandhai )]" c="Ambasamudram(Uzhavar Sandhai )"/>
              <i n="[Fact_Mandi_Current].[Market].&amp;[Ambattur(Uzhavar Sandhai )]" c="Ambattur(Uzhavar Sandhai )"/>
              <i n="[Fact_Mandi_Current].[Market].&amp;[Ammapet(Uzhavar Sandhai )]" c="Ammapet(Uzhavar Sandhai )"/>
              <i n="[Fact_Mandi_Current].[Market].&amp;[Amroha APMC]" c="Amroha APMC"/>
              <i n="[Fact_Mandi_Current].[Market].&amp;[Anaiyur(Uzhavar Sandhai )]" c="Anaiyur(Uzhavar Sandhai )"/>
              <i n="[Fact_Mandi_Current].[Market].&amp;[Anand(Veg,Yard,Anand) APMC]" c="Anand(Veg,Yard,Anand) APMC"/>
              <i n="[Fact_Mandi_Current].[Market].&amp;[Anandapur APMC]" c="Anandapur APMC"/>
              <i n="[Fact_Mandi_Current].[Market].&amp;[Anchal Market]" c="Anchal Market"/>
              <i n="[Fact_Mandi_Current].[Market].&amp;[Andipatti(Uzhavar Sandhai )]" c="Andipatti(Uzhavar Sandhai )"/>
              <i n="[Fact_Mandi_Current].[Market].&amp;[Anjad APMC]" c="Anjad APMC"/>
              <i n="[Fact_Mandi_Current].[Market].&amp;[Ankleshwar APMC]" c="Ankleshwar APMC"/>
              <i n="[Fact_Mandi_Current].[Market].&amp;[Anna nagar(Uzhavar Sandhai )]" c="Anna nagar(Uzhavar Sandhai )"/>
              <i n="[Fact_Mandi_Current].[Market].&amp;[APMC Akluj]" c="APMC Akluj"/>
              <i n="[Fact_Mandi_Current].[Market].&amp;[APMC Akola]" c="APMC Akola"/>
              <i n="[Fact_Mandi_Current].[Market].&amp;[APMC Armori]" c="APMC Armori"/>
              <i n="[Fact_Mandi_Current].[Market].&amp;[APMC Bagasara]" c="APMC Bagasara"/>
              <i n="[Fact_Mandi_Current].[Market].&amp;[APMC BHOKARDAN]" c="APMC BHOKARDAN"/>
              <i n="[Fact_Mandi_Current].[Market].&amp;[APMC Bhusaval]" c="APMC Bhusaval"/>
              <i n="[Fact_Mandi_Current].[Market].&amp;[APMC Chattrapati Sambhajinagar]" c="APMC Chattrapati Sambhajinagar"/>
              <i n="[Fact_Mandi_Current].[Market].&amp;[APMC Chimur]" c="APMC Chimur"/>
              <i n="[Fact_Mandi_Current].[Market].&amp;[APMC Hingna]" c="APMC Hingna"/>
              <i n="[Fact_Mandi_Current].[Market].&amp;[APMC Kalmeshwar]" c="APMC Kalmeshwar"/>
              <i n="[Fact_Mandi_Current].[Market].&amp;[APMC Kamthi]" c="APMC Kamthi"/>
              <i n="[Fact_Mandi_Current].[Market].&amp;[APMC Karjat]" c="APMC Karjat"/>
              <i n="[Fact_Mandi_Current].[Market].&amp;[APMC Karjat(Raigad)]" c="APMC Karjat(Raigad)"/>
              <i n="[Fact_Mandi_Current].[Market].&amp;[APMC Lasalgaon]" c="APMC Lasalgaon"/>
              <i n="[Fact_Mandi_Current].[Market].&amp;[APMC Latur]" c="APMC Latur"/>
              <i n="[Fact_Mandi_Current].[Market].&amp;[APMC Manmad]" c="APMC Manmad"/>
              <i n="[Fact_Mandi_Current].[Market].&amp;[APMC Nagpur]" c="APMC Nagpur"/>
              <i n="[Fact_Mandi_Current].[Market].&amp;[APMC Nampur]" c="APMC Nampur"/>
              <i n="[Fact_Mandi_Current].[Market].&amp;[APMC Partur]" c="APMC Partur"/>
              <i n="[Fact_Mandi_Current].[Market].&amp;[APMC Pimpalgaon Baswant]" c="APMC Pimpalgaon Baswant"/>
              <i n="[Fact_Mandi_Current].[Market].&amp;[APMC Pune]" c="APMC Pune"/>
              <i n="[Fact_Mandi_Current].[Market].&amp;[APMC Rahuri]" c="APMC Rahuri"/>
              <i n="[Fact_Mandi_Current].[Market].&amp;[APMC Shrirampur]" c="APMC Shrirampur"/>
              <i n="[Fact_Mandi_Current].[Market].&amp;[APMC Tasgaon]" c="APMC Tasgaon"/>
              <i n="[Fact_Mandi_Current].[Market].&amp;[APMC Vaduj]" c="APMC Vaduj"/>
              <i n="[Fact_Mandi_Current].[Market].&amp;[APMC Vai]" c="APMC Vai"/>
              <i n="[Fact_Mandi_Current].[Market].&amp;[APMC Vita]" c="APMC Vita"/>
              <i n="[Fact_Mandi_Current].[Market].&amp;[Araku Valley APMC]" c="Araku Valley APMC"/>
              <i n="[Fact_Mandi_Current].[Market].&amp;[Arani(Uzhavar Sandhai )]" c="Arani(Uzhavar Sandhai )"/>
              <i n="[Fact_Mandi_Current].[Market].&amp;[Aranthangi(Uzhavar Sandhai )]" c="Aranthangi(Uzhavar Sandhai )"/>
              <i n="[Fact_Mandi_Current].[Market].&amp;[Arcot(Uzhavar Sandhai )]" c="Arcot(Uzhavar Sandhai )"/>
              <i n="[Fact_Mandi_Current].[Market].&amp;[Ariyalur(Uzhavar Sandhai)]" c="Ariyalur(Uzhavar Sandhai)"/>
              <i n="[Fact_Mandi_Current].[Market].&amp;[Aruppukottai(Uzhavar Sandhai )]" c="Aruppukottai(Uzhavar Sandhai )"/>
              <i n="[Fact_Mandi_Current].[Market].&amp;[Atarra APMC]" c="Atarra APMC"/>
              <i n="[Fact_Mandi_Current].[Market].&amp;[Athur(Uzhavar Sandhai )]" c="Athur(Uzhavar Sandhai )"/>
              <i n="[Fact_Mandi_Current].[Market].&amp;[Atmakur (Nandyal District) APMC]" c="Atmakur (Nandyal District) APMC"/>
              <i n="[Fact_Mandi_Current].[Market].&amp;[Atmakur (SPSR Nellore District) APMC]" c="Atmakur (SPSR Nellore District) APMC"/>
              <i n="[Fact_Mandi_Current].[Market].&amp;[Attabira APMC]" c="Attabira APMC"/>
              <i n="[Fact_Mandi_Current].[Market].&amp;[Attayampatti(Uzhavar Sandhai )]" c="Attayampatti(Uzhavar Sandhai )"/>
              <i n="[Fact_Mandi_Current].[Market].&amp;[Auraiya APMC]" c="Auraiya APMC"/>
              <i n="[Fact_Mandi_Current].[Market].&amp;[Avallapalli(Uzhavar Sandhai )]" c="Avallapalli(Uzhavar Sandhai )"/>
              <i n="[Fact_Mandi_Current].[Market].&amp;[Ayodhya APMC]" c="Ayodhya APMC"/>
              <i n="[Fact_Mandi_Current].[Market].&amp;[Azamgarh APMC]" c="Azamgarh APMC"/>
              <i n="[Fact_Mandi_Current].[Market].&amp;[B.Kothakota H/Q Angallu]" c="B.Kothakota H/Q Angallu"/>
              <i n="[Fact_Mandi_Current].[Market].&amp;[Babain APMC]" c="Babain APMC"/>
              <i n="[Fact_Mandi_Current].[Market].&amp;[Babbuguda]" c="Babbuguda"/>
              <i n="[Fact_Mandi_Current].[Market].&amp;[Babra APMC]" c="Babra APMC"/>
              <i n="[Fact_Mandi_Current].[Market].&amp;[Babrala APMC]" c="Babrala APMC"/>
              <i n="[Fact_Mandi_Current].[Market].&amp;[Bachranwa APMC]" c="Bachranwa APMC"/>
              <i n="[Fact_Mandi_Current].[Market].&amp;[Badepally APMC]" c="Badepally APMC"/>
              <i n="[Fact_Mandi_Current].[Market].&amp;[Badwaha APMC]" c="Badwaha APMC"/>
              <i n="[Fact_Mandi_Current].[Market].&amp;[Badwani APMC]" c="Badwani APMC"/>
              <i n="[Fact_Mandi_Current].[Market].&amp;[Badwani(F&amp;V) APMC]" c="Badwani(F&amp;V) APMC"/>
              <i n="[Fact_Mandi_Current].[Market].&amp;[Baheri APMC]" c="Baheri APMC"/>
              <i n="[Fact_Mandi_Current].[Market].&amp;[Bahraich APMC]" c="Bahraich APMC"/>
              <i n="[Fact_Mandi_Current].[Market].&amp;[Baikunthpur APMC]" c="Baikunthpur APMC"/>
              <i n="[Fact_Mandi_Current].[Market].&amp;[Baktara APMC]" c="Baktara APMC"/>
              <i n="[Fact_Mandi_Current].[Market].&amp;[Balasore APMC]" c="Balasore APMC"/>
              <i n="[Fact_Mandi_Current].[Market].&amp;[Balrampur APMC]" c="Balrampur APMC"/>
              <i n="[Fact_Mandi_Current].[Market].&amp;[Banda APMC]" c="Banda APMC"/>
              <i n="[Fact_Mandi_Current].[Market].&amp;[Bangarmau APMC]" c="Bangarmau APMC"/>
              <i n="[Fact_Mandi_Current].[Market].&amp;[Bansi APMC]" c="Bansi APMC"/>
              <i n="[Fact_Mandi_Current].[Market].&amp;[Banthara APMC]" c="Banthara APMC"/>
              <i n="[Fact_Mandi_Current].[Market].&amp;[Barabanki APMC]" c="Barabanki APMC"/>
              <i n="[Fact_Mandi_Current].[Market].&amp;[Bardoli(Kadod) APMC]" c="Bardoli(Kadod) APMC"/>
              <i n="[Fact_Mandi_Current].[Market].&amp;[Bareilly APMC]" c="Bareilly APMC"/>
              <i n="[Fact_Mandi_Current].[Market].&amp;[Bareli APMC]" c="Bareli APMC"/>
              <i n="[Fact_Mandi_Current].[Market].&amp;[Barikpur APMC]" c="Barikpur APMC"/>
              <i n="[Fact_Mandi_Current].[Market].&amp;[Baripaal APMC]" c="Baripaal APMC"/>
              <i n="[Fact_Mandi_Current].[Market].&amp;[Barpathari APMC]" c="Barpathari APMC"/>
              <i n="[Fact_Mandi_Current].[Market].&amp;[Barwala(Hisar) APMC]" c="Barwala(Hisar) APMC"/>
              <i n="[Fact_Mandi_Current].[Market].&amp;[Basti APMC]" c="Basti APMC"/>
              <i n="[Fact_Mandi_Current].[Market].&amp;[Bayana APMC]" c="Bayana APMC"/>
              <i n="[Fact_Mandi_Current].[Market].&amp;[Bazpur APMC]" c="Bazpur APMC"/>
              <i n="[Fact_Mandi_Current].[Market].&amp;[Begu APMC]" c="Begu APMC"/>
              <i n="[Fact_Mandi_Current].[Market].&amp;[Belgaum APMC]" c="Belgaum APMC"/>
              <i n="[Fact_Mandi_Current].[Market].&amp;[Betnoti APMC]" c="Betnoti APMC"/>
              <i n="[Fact_Mandi_Current].[Market].&amp;[Betul(F&amp;V) APMC]" c="Betul(F&amp;V) APMC"/>
              <i n="[Fact_Mandi_Current].[Market].&amp;[Bewar APMC]" c="Bewar APMC"/>
              <i n="[Fact_Mandi_Current].[Market].&amp;[Bhadrachalam APMC]" c="Bhadrachalam APMC"/>
              <i n="[Fact_Mandi_Current].[Market].&amp;[Bhagwanpur(Naveen Mandi Sthal) APMC]" c="Bhagwanpur(Naveen Mandi Sthal) APMC"/>
              <i n="[Fact_Mandi_Current].[Market].&amp;[Bhainsa APMC]" c="Bhainsa APMC"/>
              <i n="[Fact_Mandi_Current].[Market].&amp;[Bhawanipatna APMC]" c="Bhawanipatna APMC"/>
              <i n="[Fact_Mandi_Current].[Market].&amp;[Bhehjoi APMC]" c="Bhehjoi APMC"/>
              <i n="[Fact_Mandi_Current].[Market].&amp;[Bhesan APMC]" c="Bhesan APMC"/>
              <i n="[Fact_Mandi_Current].[Market].&amp;[Bhikhiwind APMC]" c="Bhikhiwind APMC"/>
              <i n="[Fact_Mandi_Current].[Market].&amp;[Bhiloda APMC]" c="Bhiloda APMC"/>
              <i n="[Fact_Mandi_Current].[Market].&amp;[Bhimunipatnam APMC]" c="Bhimunipatnam APMC"/>
              <i n="[Fact_Mandi_Current].[Market].&amp;[Bhinga APMC]" c="Bhinga APMC"/>
              <i n="[Fact_Mandi_Current].[Market].&amp;[Bhogpur APMC]" c="Bhogpur APMC"/>
              <i n="[Fact_Mandi_Current].[Market].&amp;[Bhopal APMC]" c="Bhopal APMC"/>
              <i n="[Fact_Mandi_Current].[Market].&amp;[Biaora APMC]" c="Biaora APMC"/>
              <i n="[Fact_Mandi_Current].[Market].&amp;[Bihpur APMC]" c="Bihpur APMC"/>
              <i n="[Fact_Mandi_Current].[Market].&amp;[Bikaner (F&amp;V) APMC]" c="Bikaner (F&amp;V) APMC"/>
              <i n="[Fact_Mandi_Current].[Market].&amp;[Bilimora APMC]" c="Bilimora APMC"/>
              <i n="[Fact_Mandi_Current].[Market].&amp;[Bilsi APMC]" c="Bilsi APMC"/>
              <i n="[Fact_Mandi_Current].[Market].&amp;[Bindki APMC]" c="Bindki APMC"/>
              <i n="[Fact_Mandi_Current].[Market].&amp;[Birpur APMC]" c="Birpur APMC"/>
              <i n="[Fact_Mandi_Current].[Market].&amp;[Bishnupur(Bankura) APMC]" c="Bishnupur(Bankura) APMC"/>
              <i n="[Fact_Mandi_Current].[Market].&amp;[Bisoli APMC]" c="Bisoli APMC"/>
              <i n="[Fact_Mandi_Current].[Market].&amp;[Bodeliu APMC]" c="Bodeliu APMC"/>
              <i n="[Fact_Mandi_Current].[Market].&amp;[Bodinayakanur(Uzhavar Sandhai )]" c="Bodinayakanur(Uzhavar Sandhai )"/>
              <i n="[Fact_Mandi_Current].[Market].&amp;[Botad APMC]" c="Botad APMC"/>
              <i n="[Fact_Mandi_Current].[Market].&amp;[Botad(Bhabarkot) APMC]" c="Botad(Bhabarkot) APMC"/>
              <i n="[Fact_Mandi_Current].[Market].&amp;[Botad(Haddad) APMC]" c="Botad(Haddad) APMC"/>
              <i n="[Fact_Mandi_Current].[Market].&amp;[Chaakghat APMC]" c="Chaakghat APMC"/>
              <i n="[Fact_Mandi_Current].[Market].&amp;[Chaandpur APMC]" c="Chaandpur APMC"/>
              <i n="[Fact_Mandi_Current].[Market].&amp;[Chamarajanagar APMC]" c="Chamarajanagar APMC"/>
              <i n="[Fact_Mandi_Current].[Market].&amp;[Chanderi APMC]" c="Chanderi APMC"/>
              <i n="[Fact_Mandi_Current].[Market].&amp;[Chandigarh (Grain/F&amp;V) APMC]" c="Chandigarh (Grain/F&amp;V) APMC"/>
              <i n="[Fact_Mandi_Current].[Market].&amp;[Charkhari APMC]" c="Charkhari APMC"/>
              <i n="[Fact_Mandi_Current].[Market].&amp;[Charra APMC]" c="Charra APMC"/>
              <i n="[Fact_Mandi_Current].[Market].&amp;[Chavakkad Market]" c="Chavakkad Market"/>
              <i n="[Fact_Mandi_Current].[Market].&amp;[Chelakkara VFPCK Market]" c="Chelakkara VFPCK Market"/>
              <i n="[Fact_Mandi_Current].[Market].&amp;[Chengam(Uzhavar Sandhai )]" c="Chengam(Uzhavar Sandhai )"/>
              <i n="[Fact_Mandi_Current].[Market].&amp;[Chengannur Market]" c="Chengannur Market"/>
              <i n="[Fact_Mandi_Current].[Market].&amp;[Cheyyar(Uzhavar Sandhai )]" c="Cheyyar(Uzhavar Sandhai )"/>
              <i n="[Fact_Mandi_Current].[Market].&amp;[Chhapra APMC]" c="Chhapra APMC"/>
              <i n="[Fact_Mandi_Current].[Market].&amp;[CHHUTMALPUR APMC]" c="CHHUTMALPUR APMC"/>
              <i n="[Fact_Mandi_Current].[Market].&amp;[Chidambaram(Uzhavar Sandhai )]" c="Chidambaram(Uzhavar Sandhai )"/>
              <i n="[Fact_Mandi_Current].[Market].&amp;[Chilakaluripet APMC]" c="Chilakaluripet APMC"/>
              <i n="[Fact_Mandi_Current].[Market].&amp;[Chinnalapatti(Uzhavar Sandhai )]" c="Chinnalapatti(Uzhavar Sandhai )"/>
              <i n="[Fact_Mandi_Current].[Market].&amp;[Chinnamanur(Uzhavar Sandhai )]" c="Chinnamanur(Uzhavar Sandhai )"/>
              <i n="[Fact_Mandi_Current].[Market].&amp;[Chirala APMC]" c="Chirala APMC"/>
              <i n="[Fact_Mandi_Current].[Market].&amp;[Chirgaon APMC]" c="Chirgaon APMC"/>
              <i n="[Fact_Mandi_Current].[Market].&amp;[Chogawan APMC]" c="Chogawan APMC"/>
              <i n="[Fact_Mandi_Current].[Market].&amp;[Chokkikulam(Uzhavar Sandhai )]" c="Chokkikulam(Uzhavar Sandhai )"/>
              <i n="[Fact_Mandi_Current].[Market].&amp;[Choubepur APMC]" c="Choubepur APMC"/>
              <i n="[Fact_Mandi_Current].[Market].&amp;[Chowmanu APMC]" c="Chowmanu APMC"/>
              <i n="[Fact_Mandi_Current].[Market].&amp;[Coonoor(Uzhavar Sandhai )]" c="Coonoor(Uzhavar Sandhai )"/>
              <i n="[Fact_Mandi_Current].[Market].&amp;[Cuddalore(Uzhavar Sandhai )]" c="Cuddalore(Uzhavar Sandhai )"/>
              <i n="[Fact_Mandi_Current].[Market].&amp;[Cumbum APMC]" c="Cumbum APMC"/>
              <i n="[Fact_Mandi_Current].[Market].&amp;[Dahod APMC]" c="Dahod APMC"/>
              <i n="[Fact_Mandi_Current].[Market].&amp;[Dahod(Veg. Market) APMC]" c="Dahod(Veg. Market) APMC"/>
              <i n="[Fact_Mandi_Current].[Market].&amp;[Darjeeling APMC]" c="Darjeeling APMC"/>
              <i n="[Fact_Mandi_Current].[Market].&amp;[Darsi APMC]" c="Darsi APMC"/>
              <i n="[Fact_Mandi_Current].[Market].&amp;[Dasada Patadi APMC]" c="Dasada Patadi APMC"/>
              <i n="[Fact_Mandi_Current].[Market].&amp;[Dasda APMC]" c="Dasda APMC"/>
              <i n="[Fact_Mandi_Current].[Market].&amp;[Daunagar APMC]" c="Daunagar APMC"/>
              <i n="[Fact_Mandi_Current].[Market].&amp;[Davgadbaria(Piplod) APMC]" c="Davgadbaria(Piplod) APMC"/>
              <i n="[Fact_Mandi_Current].[Market].&amp;[Dehgam APMC]" c="Dehgam APMC"/>
              <i n="[Fact_Mandi_Current].[Market].&amp;[Dehgam(Rekhiyal) APMC]" c="Dehgam(Rekhiyal) APMC"/>
              <i n="[Fact_Mandi_Current].[Market].&amp;[Denkanikottai(Uzhavar Sandhai )]" c="Denkanikottai(Uzhavar Sandhai )"/>
              <i n="[Fact_Mandi_Current].[Market].&amp;[Deoband APMC]" c="Deoband APMC"/>
              <i n="[Fact_Mandi_Current].[Market].&amp;[Devakottai (Uzhavar Sandhai )]" c="Devakottai (Uzhavar Sandhai )"/>
              <i n="[Fact_Mandi_Current].[Market].&amp;[Devaram(Uzhavar Sandhai )]" c="Devaram(Uzhavar Sandhai )"/>
              <i n="[Fact_Mandi_Current].[Market].&amp;[Devariya APMC]" c="Devariya APMC"/>
              <i n="[Fact_Mandi_Current].[Market].&amp;[Devgadhbaria APMC]" c="Devgadhbaria APMC"/>
              <i n="[Fact_Mandi_Current].[Market].&amp;[Dhamnod APMC]" c="Dhamnod APMC"/>
              <i n="[Fact_Mandi_Current].[Market].&amp;[Dhampur APMC]" c="Dhampur APMC"/>
              <i n="[Fact_Mandi_Current].[Market].&amp;[Dhanaura APMC]" c="Dhanaura APMC"/>
              <i n="[Fact_Mandi_Current].[Market].&amp;[Dharapuram(Uzhavar Sandhai )]" c="Dharapuram(Uzhavar Sandhai )"/>
              <i n="[Fact_Mandi_Current].[Market].&amp;[Dhari APMC]" c="Dhari APMC"/>
              <i n="[Fact_Mandi_Current].[Market].&amp;[Dharmapuri(Uzhavar Sandhai )]" c="Dharmapuri(Uzhavar Sandhai )"/>
              <i n="[Fact_Mandi_Current].[Market].&amp;[Dhoraji APMC]" c="Dhoraji APMC"/>
              <i n="[Fact_Mandi_Current].[Market].&amp;[Dhragradhra APMC]" c="Dhragradhra APMC"/>
              <i n="[Fact_Mandi_Current].[Market].&amp;[Dhrol APMC]" c="Dhrol APMC"/>
              <i n="[Fact_Mandi_Current].[Market].&amp;[Dibiapur APMC]" c="Dibiapur APMC"/>
              <i n="[Fact_Mandi_Current].[Market].&amp;[Dimapur APMC]" c="Dimapur APMC"/>
              <i n="[Fact_Mandi_Current].[Market].&amp;[Dinanagar APMC]" c="Dinanagar APMC"/>
              <i n="[Fact_Mandi_Current].[Market].&amp;[Dindigul(Uzhavar Sandhai )]" c="Dindigul(Uzhavar Sandhai )"/>
              <i n="[Fact_Mandi_Current].[Market].&amp;[Divai APMC]" c="Divai APMC"/>
              <i n="[Fact_Mandi_Current].[Market].&amp;[Diyodar APMC]" c="Diyodar APMC"/>
              <i n="[Fact_Mandi_Current].[Market].&amp;[Doraha APMC]" c="Doraha APMC"/>
              <i n="[Fact_Mandi_Current].[Market].&amp;[Dudhi APMC]" c="Dudhi APMC"/>
              <i n="[Fact_Mandi_Current].[Market].&amp;[Dungarpur APMC]" c="Dungarpur APMC"/>
              <i n="[Fact_Mandi_Current].[Market].&amp;[Dungurapalli APMC]" c="Dungurapalli APMC"/>
              <i n="[Fact_Mandi_Current].[Market].&amp;[Durg APMC]" c="Durg APMC"/>
              <i n="[Fact_Mandi_Current].[Market].&amp;[Edapadi (Uzhavar Sandhai )]" c="Edapadi (Uzhavar Sandhai )"/>
              <i n="[Fact_Mandi_Current].[Market].&amp;[Elampillai(Uzhavar Sandhai )]" c="Elampillai(Uzhavar Sandhai )"/>
              <i n="[Fact_Mandi_Current].[Market].&amp;[Etah APMC]" c="Etah APMC"/>
              <i n="[Fact_Mandi_Current].[Market].&amp;[Etawah APMC]" c="Etawah APMC"/>
              <i n="[Fact_Mandi_Current].[Market].&amp;[Etcherla APMC]" c="Etcherla APMC"/>
              <i n="[Fact_Mandi_Current].[Market].&amp;[Ettumanoor Market]" c="Ettumanoor Market"/>
              <i n="[Fact_Mandi_Current].[Market].&amp;[Ettumanoor VFPCK Market]" c="Ettumanoor VFPCK Market"/>
              <i n="[Fact_Mandi_Current].[Market].&amp;[F.G.Churian APMC]" c="F.G.Churian APMC"/>
              <i n="[Fact_Mandi_Current].[Market].&amp;[Farukhabad APMC]" c="Farukhabad APMC"/>
              <i n="[Fact_Mandi_Current].[Market].&amp;[Fatehpur APMC]" c="Fatehpur APMC"/>
              <i n="[Fact_Mandi_Current].[Market].&amp;[Fatehpur Sikri APMC]" c="Fatehpur Sikri APMC"/>
              <i n="[Fact_Mandi_Current].[Market].&amp;[Firozabad APMC]" c="Firozabad APMC"/>
              <i n="[Fact_Mandi_Current].[Market].&amp;[Fish,Poultry &amp; Egg Market, Gazipur APMC]" c="Fish,Poultry &amp; Egg Market, Gazipur APMC"/>
              <i n="[Fact_Mandi_Current].[Market].&amp;[Gadarpur APMC]" c="Gadarpur APMC"/>
              <i n="[Fact_Mandi_Current].[Market].&amp;[Gadaura APMC]" c="Gadaura APMC"/>
              <i n="[Fact_Mandi_Current].[Market].&amp;[Gandarvakottai(Uzhavar Sandhai )]" c="Gandarvakottai(Uzhavar Sandhai )"/>
              <i n="[Fact_Mandi_Current].[Market].&amp;[Gandhigramam(Uzhavar Sandhai)]" c="Gandhigramam(Uzhavar Sandhai)"/>
              <i n="[Fact_Mandi_Current].[Market].&amp;[Gangadhara APMC]" c="Gangadhara APMC"/>
              <i n="[Fact_Mandi_Current].[Market].&amp;[Garoth(F&amp;V) APMC]" c="Garoth(F&amp;V) APMC"/>
              <i n="[Fact_Mandi_Current].[Market].&amp;[Ghaziabad APMC]" c="Ghaziabad APMC"/>
              <i n="[Fact_Mandi_Current].[Market].&amp;[Gidam APMC]" c="Gidam APMC"/>
              <i n="[Fact_Mandi_Current].[Market].&amp;[Giddalur APMC]" c="Giddalur APMC"/>
              <i n="[Fact_Mandi_Current].[Market].&amp;[Gingee(Uzhavar Sandhai )]" c="Gingee(Uzhavar Sandhai )"/>
              <i n="[Fact_Mandi_Current].[Market].&amp;[Gobichettipalayam(Uzhavar Sandhai )]" c="Gobichettipalayam(Uzhavar Sandhai )"/>
              <i n="[Fact_Mandi_Current].[Market].&amp;[Godbhaga APMC]" c="Godbhaga APMC"/>
              <i n="[Fact_Mandi_Current].[Market].&amp;[Gohad APMC]" c="Gohad APMC"/>
              <i n="[Fact_Mandi_Current].[Market].&amp;[Goluwala APMC]" c="Goluwala APMC"/>
              <i n="[Fact_Mandi_Current].[Market].&amp;[Gonda APMC]" c="Gonda APMC"/>
              <i n="[Fact_Mandi_Current].[Market].&amp;[Gondal(Veg.market Gondal) APMC]" c="Gondal(Veg.market Gondal) APMC"/>
              <i n="[Fact_Mandi_Current].[Market].&amp;[Gopalapuram APMC]" c="Gopalapuram APMC"/>
              <i n="[Fact_Mandi_Current].[Market].&amp;[Govindgarh APMC]" c="Govindgarh APMC"/>
              <i n="[Fact_Mandi_Current].[Market].&amp;[Gudalur(Uzhavar Sandhai )]" c="Gudalur(Uzhavar Sandhai )"/>
              <i n="[Fact_Mandi_Current].[Market].&amp;[Gudiyatham(Uzhavar Sandhai )]" c="Gudiyatham(Uzhavar Sandhai )"/>
              <i n="[Fact_Mandi_Current].[Market].&amp;[Gudur APMC]" c="Gudur APMC"/>
              <i n="[Fact_Mandi_Current].[Market].&amp;[Guduvancheri(Uzhavar Sandhai )]" c="Guduvancheri(Uzhavar Sandhai )"/>
              <i n="[Fact_Mandi_Current].[Market].&amp;[Gulavati APMC]" c="Gulavati APMC"/>
              <i n="[Fact_Mandi_Current].[Market].&amp;[Gunpur APMC]" c="Gunpur APMC"/>
              <i n="[Fact_Mandi_Current].[Market].&amp;[Guntakal APMC]" c="Guntakal APMC"/>
              <i n="[Fact_Mandi_Current].[Market].&amp;[Guramkonda Sub-yard of AMC Valmikipuram]" c="Guramkonda Sub-yard of AMC Valmikipuram"/>
              <i n="[Fact_Mandi_Current].[Market].&amp;[Gurazala APMC]" c="Gurazala APMC"/>
              <i n="[Fact_Mandi_Current].[Market].&amp;[Gurdaspur APMC]" c="Gurdaspur APMC"/>
              <i n="[Fact_Mandi_Current].[Market].&amp;[Gurgaon APMC]" c="Gurgaon APMC"/>
              <i n="[Fact_Mandi_Current].[Market].&amp;[Gurusarai APMC]" c="Gurusarai APMC"/>
              <i n="[Fact_Mandi_Current].[Market].&amp;[Handwara Kupwara (F&amp;V)]" c="Handwara Kupwara (F&amp;V)"/>
              <i n="[Fact_Mandi_Current].[Market].&amp;[Hansi APMC]" c="Hansi APMC"/>
              <i n="[Fact_Mandi_Current].[Market].&amp;[Hanumana APMC]" c="Hanumana APMC"/>
              <i n="[Fact_Mandi_Current].[Market].&amp;[Hapur APMC]" c="Hapur APMC"/>
              <i n="[Fact_Mandi_Current].[Market].&amp;[Hardoi APMC]" c="Hardoi APMC"/>
              <i n="[Fact_Mandi_Current].[Market].&amp;[Harur(Uzhavar Sandhai )]" c="Harur(Uzhavar Sandhai )"/>
              <i n="[Fact_Mandi_Current].[Market].&amp;[Hasanpur APMC]" c="Hasanpur APMC"/>
              <i n="[Fact_Mandi_Current].[Market].&amp;[Hassanpur APMC]" c="Hassanpur APMC"/>
              <i n="[Fact_Mandi_Current].[Market].&amp;[Hasthampatti(Uzhavar Sandhai )]" c="Hasthampatti(Uzhavar Sandhai )"/>
              <i n="[Fact_Mandi_Current].[Market].&amp;[Himatnagar APMC]" c="Himatnagar APMC"/>
              <i n="[Fact_Mandi_Current].[Market].&amp;[Himatnagar(Veg.Market Himatnagar) APMC]" c="Himatnagar(Veg.Market Himatnagar) APMC"/>
              <i n="[Fact_Mandi_Current].[Market].&amp;[Hindol APMC]" c="Hindol APMC"/>
              <i n="[Fact_Mandi_Current].[Market].&amp;[Hiramandalam APMC]" c="Hiramandalam APMC"/>
              <i n="[Fact_Mandi_Current].[Market].&amp;[Hosur(Uzhavar Sandhai )]" c="Hosur(Uzhavar Sandhai )"/>
              <i n="[Fact_Mandi_Current].[Market].&amp;[Husnabad APMC]" c="Husnabad APMC"/>
              <i n="[Fact_Mandi_Current].[Market].&amp;[Huzurnagar APMC]" c="Huzurnagar APMC"/>
              <i n="[Fact_Mandi_Current].[Market].&amp;[Indore APMC]" c="Indore APMC"/>
              <i n="[Fact_Mandi_Current].[Market].&amp;[Indore(F&amp;V) APMC]" c="Indore(F&amp;V) APMC"/>
              <i n="[Fact_Mandi_Current].[Market].&amp;[Irinjalakkuda Market]" c="Irinjalakkuda Market"/>
              <i n="[Fact_Mandi_Current].[Market].&amp;[Islam Nagar APMC]" c="Islam Nagar APMC"/>
              <i n="[Fact_Mandi_Current].[Market].&amp;[Itarsi APMC]" c="Itarsi APMC"/>
              <i n="[Fact_Mandi_Current].[Market].&amp;[Jafarganj APMC]" c="Jafarganj APMC"/>
              <i n="[Fact_Mandi_Current].[Market].&amp;[Jaggampet APMC]" c="Jaggampet APMC"/>
              <i n="[Fact_Mandi_Current].[Market].&amp;[Jaggayyapeta APMC]" c="Jaggayyapeta APMC"/>
              <i n="[Fact_Mandi_Current].[Market].&amp;[Jahangirabad APMC]" c="Jahangirabad APMC"/>
              <i n="[Fact_Mandi_Current].[Market].&amp;[Jalagandapuram(Uzhavar Sandhai )]" c="Jalagandapuram(Uzhavar Sandhai )"/>
              <i n="[Fact_Mandi_Current].[Market].&amp;[Jalandhar City(Jalandhar) APMC]" c="Jalandhar City(Jalandhar) APMC"/>
              <i n="[Fact_Mandi_Current].[Market].&amp;[Jalaun APMC]" c="Jalaun APMC"/>
              <i n="[Fact_Mandi_Current].[Market].&amp;[Jalgaon(Masawat)]" c="Jalgaon(Masawat)"/>
              <i n="[Fact_Mandi_Current].[Market].&amp;[Jalore APMC]" c="Jalore APMC"/>
              <i n="[Fact_Mandi_Current].[Market].&amp;[Jalumuru APMC]" c="Jalumuru APMC"/>
              <i n="[Fact_Mandi_Current].[Market].&amp;[Jam Jodhpur APMC]" c="Jam Jodhpur APMC"/>
              <i n="[Fact_Mandi_Current].[Market].&amp;[Jameenrayapettai(Uzhavar Sandhai )]" c="Jameenrayapettai(Uzhavar Sandhai )"/>
              <i n="[Fact_Mandi_Current].[Market].&amp;[Jamnagar APMC]" c="Jamnagar APMC"/>
              <i n="[Fact_Mandi_Current].[Market].&amp;[Jangipura APMC]" c="Jangipura APMC"/>
              <i n="[Fact_Mandi_Current].[Market].&amp;[JASDAN APMC]" c="JASDAN APMC"/>
              <i n="[Fact_Mandi_Current].[Market].&amp;[Jashpur APMC]" c="Jashpur APMC"/>
              <i n="[Fact_Mandi_Current].[Market].&amp;[Jaspur(UC) APMC]" c="Jaspur(UC) APMC"/>
              <i n="[Fact_Mandi_Current].[Market].&amp;[Jaunpur APMC]" c="Jaunpur APMC"/>
              <i n="[Fact_Mandi_Current].[Market].&amp;[Jetpur(Dist.Rajkot) APMC]" c="Jetpur(Dist.Rajkot) APMC"/>
              <i n="[Fact_Mandi_Current].[Market].&amp;[Jeyankondam (Uzhavar Sandhai )]" c="Jeyankondam (Uzhavar Sandhai )"/>
              <i n="[Fact_Mandi_Current].[Market].&amp;[Jhalod APMC]" c="Jhalod APMC"/>
              <i n="[Fact_Mandi_Current].[Market].&amp;[Jhijhank APMC]" c="Jhijhank APMC"/>
              <i n="[Fact_Mandi_Current].[Market].&amp;[Junagarh APMC]" c="Junagarh APMC"/>
              <i n="[Fact_Mandi_Current].[Market].&amp;[Kadi APMC]" c="Kadi APMC"/>
              <i n="[Fact_Mandi_Current].[Market].&amp;[Kadukutty VFPCK Market]" c="Kadukutty VFPCK Market"/>
              <i n="[Fact_Mandi_Current].[Market].&amp;[Kahithapattarai(Uzhavar Sandhai )]" c="Kahithapattarai(Uzhavar Sandhai )"/>
              <i n="[Fact_Mandi_Current].[Market].&amp;[Kaikaluru APMC]" c="Kaikaluru APMC"/>
              <i n="[Fact_Mandi_Current].[Market].&amp;[Kailaras APMC]" c="Kailaras APMC"/>
              <i n="[Fact_Mandi_Current].[Market].&amp;[Kakinada (Urban) APMC]" c="Kakinada (Urban) APMC"/>
              <i n="[Fact_Mandi_Current].[Market].&amp;[Kalahandi(Dharamagarh) APMC]" c="Kalahandi(Dharamagarh) APMC"/>
              <i n="[Fact_Mandi_Current].[Market].&amp;[Kalawad APMC]" c="Kalawad APMC"/>
              <i n="[Fact_Mandi_Current].[Market].&amp;[Kalediya APMC]" c="Kalediya APMC"/>
              <i n="[Fact_Mandi_Current].[Market].&amp;[Kalikiri APMC]" c="Kalikiri APMC"/>
              <i n="[Fact_Mandi_Current].[Market].&amp;[Kallakurichi(Uzhavar Sandhai )]" c="Kallakurichi(Uzhavar Sandhai )"/>
              <i n="[Fact_Mandi_Current].[Market].&amp;[Kallara VFPCK Market]" c="Kallara VFPCK Market"/>
              <i n="[Fact_Mandi_Current].[Market].&amp;[Kalol APMC]" c="Kalol APMC"/>
              <i n="[Fact_Mandi_Current].[Market].&amp;[Kalol(Veg,Market,Kalol) APMC]" c="Kalol(Veg,Market,Kalol) APMC"/>
              <i n="[Fact_Mandi_Current].[Market].&amp;[Kalwakurthy APMC]" c="Kalwakurthy APMC"/>
              <i n="[Fact_Mandi_Current].[Market].&amp;[Kalyandurg APMC]" c="Kalyandurg APMC"/>
              <i n="[Fact_Mandi_Current].[Market].&amp;[Kambam(Uzhavar Sandhai )]" c="Kambam(Uzhavar Sandhai )"/>
              <i n="[Fact_Mandi_Current].[Market].&amp;[Kamlaganj APMC]" c="Kamlaganj APMC"/>
              <i n="[Fact_Mandi_Current].[Market].&amp;[Kamuthi(Uzhavar Sandhai )]" c="Kamuthi(Uzhavar Sandhai )"/>
              <i n="[Fact_Mandi_Current].[Market].&amp;[Kancheepuram(Uzhavar Sandhai )]" c="Kancheepuram(Uzhavar Sandhai )"/>
              <i n="[Fact_Mandi_Current].[Market].&amp;[Kangayam(Uzhavar Sandhai )]" c="Kangayam(Uzhavar Sandhai )"/>
              <i n="[Fact_Mandi_Current].[Market].&amp;[Kanigiri APMC]" c="Kanigiri APMC"/>
              <i n="[Fact_Mandi_Current].[Market].&amp;[Kanjoor VFPCK Market]" c="Kanjoor VFPCK Market"/>
              <i n="[Fact_Mandi_Current].[Market].&amp;[Kanpur(Grain) APMC]" c="Kanpur(Grain) APMC"/>
              <i n="[Fact_Mandi_Current].[Market].&amp;[Kantabaji APMC]" c="Kantabaji APMC"/>
              <i n="[Fact_Mandi_Current].[Market].&amp;[Karaikudi(Uzhavar Sandhai )]" c="Karaikudi(Uzhavar Sandhai )"/>
              <i n="[Fact_Mandi_Current].[Market].&amp;[Karalam VFPCK Market]" c="Karalam VFPCK Market"/>
              <i n="[Fact_Mandi_Current].[Market].&amp;[Karambakkudi(Uzhavar Sandhai )]" c="Karambakkudi(Uzhavar Sandhai )"/>
              <i n="[Fact_Mandi_Current].[Market].&amp;[Karapa APMC]" c="Karapa APMC"/>
              <i n="[Fact_Mandi_Current].[Market].&amp;[Karera APMC]" c="Karera APMC"/>
              <i n="[Fact_Mandi_Current].[Market].&amp;[Karera(F&amp;V) APMC]" c="Karera(F&amp;V) APMC"/>
              <i n="[Fact_Mandi_Current].[Market].&amp;[Karimangalam(Uzhavar Sandhai)]" c="Karimangalam(Uzhavar Sandhai)"/>
              <i n="[Fact_Mandi_Current].[Market].&amp;[Kariyapatti(Uzhavar Sandhai )]" c="Kariyapatti(Uzhavar Sandhai )"/>
              <i n="[Fact_Mandi_Current].[Market].&amp;[Karjat(Rashin)]" c="Karjat(Rashin)"/>
              <i n="[Fact_Mandi_Current].[Market].&amp;[Karsiyang(Matigara) APMC]" c="Karsiyang(Matigara) APMC"/>
              <i n="[Fact_Mandi_Current].[Market].&amp;[Karur(Uzhavar Sandhai )]" c="Karur(Uzhavar Sandhai )"/>
              <i n="[Fact_Mandi_Current].[Market].&amp;[Karvi APMC]" c="Karvi APMC"/>
              <i n="[Fact_Mandi_Current].[Market].&amp;[Kasganj APMC]" c="Kasganj APMC"/>
              <i n="[Fact_Mandi_Current].[Market].&amp;[Kasinagar APMC]" c="Kasinagar APMC"/>
              <i n="[Fact_Mandi_Current].[Market].&amp;[Kathua (F&amp;V)]" c="Kathua (F&amp;V)"/>
              <i n="[Fact_Mandi_Current].[Market].&amp;[Katni APMC]" c="Katni APMC"/>
              <i n="[Fact_Mandi_Current].[Market].&amp;[Katpadi (Uzhavar Sandhai )]" c="Katpadi (Uzhavar Sandhai )"/>
              <i n="[Fact_Mandi_Current].[Market].&amp;[Kavali APMC]" c="Kavali APMC"/>
              <i n="[Fact_Mandi_Current].[Market].&amp;[Kaveripattinam(Uzhavar Sandhai )]" c="Kaveripattinam(Uzhavar Sandhai )"/>
              <i n="[Fact_Mandi_Current].[Market].&amp;[Kayamganj APMC]" c="Kayamganj APMC"/>
              <i n="[Fact_Mandi_Current].[Market].&amp;[Kayamkulam Market]" c="Kayamkulam Market"/>
              <i n="[Fact_Mandi_Current].[Market].&amp;[Keelpennathur(Uzhavar Sandhai )]" c="Keelpennathur(Uzhavar Sandhai )"/>
              <i n="[Fact_Mandi_Current].[Market].&amp;[Khagaria APMC]" c="Khagaria APMC"/>
              <i n="[Fact_Mandi_Current].[Market].&amp;[Khair APMC]" c="Khair APMC"/>
              <i n="[Fact_Mandi_Current].[Market].&amp;[Khairagarh APMC]" c="Khairagarh APMC"/>
              <i n="[Fact_Mandi_Current].[Market].&amp;[Khalilabad APMC]" c="Khalilabad APMC"/>
              <i n="[Fact_Mandi_Current].[Market].&amp;[Khandwa APMC]" c="Khandwa APMC"/>
              <i n="[Fact_Mandi_Current].[Market].&amp;[Khanna APMC]" c="Khanna APMC"/>
              <i n="[Fact_Mandi_Current].[Market].&amp;[Khargone APMC]" c="Khargone APMC"/>
              <i n="[Fact_Mandi_Current].[Market].&amp;[Khatauli APMC]" c="Khatauli APMC"/>
              <i n="[Fact_Mandi_Current].[Market].&amp;[Khatra APMC]" c="Khatra APMC"/>
              <i n="[Fact_Mandi_Current].[Market].&amp;[Kheragarh APMC]" c="Kheragarh APMC"/>
              <i n="[Fact_Mandi_Current].[Market].&amp;[Khirkiya APMC]" c="Khirkiya APMC"/>
              <i n="[Fact_Mandi_Current].[Market].&amp;[Khurja APMC]" c="Khurja APMC"/>
              <i n="[Fact_Mandi_Current].[Market].&amp;[KKNagar(Uzhavar Sandhai )]" c="KKNagar(Uzhavar Sandhai )"/>
              <i n="[Fact_Mandi_Current].[Market].&amp;[Kodaikkanal(Uzhavar Sandhai)]" c="Kodaikkanal(Uzhavar Sandhai)"/>
              <i n="[Fact_Mandi_Current].[Market].&amp;[Koduvayoor Market]" c="Koduvayoor Market"/>
              <i n="[Fact_Mandi_Current].[Market].&amp;[Kohima APMC]" c="Kohima APMC"/>
              <i n="[Fact_Mandi_Current].[Market].&amp;[Koilkunta APMC]" c="Koilkunta APMC"/>
              <i n="[Fact_Mandi_Current].[Market].&amp;[Kolhapur(Laxmipuri)]" c="Kolhapur(Laxmipuri)"/>
              <i n="[Fact_Mandi_Current].[Market].&amp;[Kollengode Market]" c="Kollengode Market"/>
              <i n="[Fact_Mandi_Current].[Market].&amp;[Konch APMC]" c="Konch APMC"/>
              <i n="[Fact_Mandi_Current].[Market].&amp;[Kondapi APMC]" c="Kondapi APMC"/>
              <i n="[Fact_Mandi_Current].[Market].&amp;[Kosikalan APMC]" c="Kosikalan APMC"/>
              <i n="[Fact_Mandi_Current].[Market].&amp;[Kothabommali APMC]" c="Kothabommali APMC"/>
              <i n="[Fact_Mandi_Current].[Market].&amp;[Kottarakkara Market]" c="Kottarakkara Market"/>
              <i n="[Fact_Mandi_Current].[Market].&amp;[Kovilpatti(Uzhavar Sandhai )]" c="Kovilpatti(Uzhavar Sandhai )"/>
              <i n="[Fact_Mandi_Current].[Market].&amp;[Krishnagiri(Uzhavar Sandhai )]" c="Krishnagiri(Uzhavar Sandhai )"/>
              <i n="[Fact_Mandi_Current].[Market].&amp;[Kukshi APMC]" c="Kukshi APMC"/>
              <i n="[Fact_Mandi_Current].[Market].&amp;[Kulai APMC]" c="Kulai APMC"/>
              <i n="[Fact_Mandi_Current].[Market].&amp;[Kulithalai(Uzhavar Sandhai )]" c="Kulithalai(Uzhavar Sandhai )"/>
              <i n="[Fact_Mandi_Current].[Market].&amp;[Kumarapalayam(Uzhavar Sandhai )]" c="Kumarapalayam(Uzhavar Sandhai )"/>
              <i n="[Fact_Mandi_Current].[Market].&amp;[Kumbakonam (Uzhavar Sandhai )]" c="Kumbakonam (Uzhavar Sandhai )"/>
              <i n="[Fact_Mandi_Current].[Market].&amp;[Kundrathur(Uzhavar Sandhai )]" c="Kundrathur(Uzhavar Sandhai )"/>
              <i n="[Fact_Mandi_Current].[Market].&amp;[Kunnukara VFPCK Market]" c="Kunnukara VFPCK Market"/>
              <i n="[Fact_Mandi_Current].[Market].&amp;[Kurali APMC]" c="Kurali APMC"/>
              <i n="[Fact_Mandi_Current].[Market].&amp;[Kurichi(Uzhavar Sandhai )]" c="Kurichi(Uzhavar Sandhai )"/>
              <i n="[Fact_Mandi_Current].[Market].&amp;[Kurnool APMC]" c="Kurnool APMC"/>
              <i n="[Fact_Mandi_Current].[Market].&amp;[L B Nagar APMC]" c="L B Nagar APMC"/>
              <i n="[Fact_Mandi_Current].[Market].&amp;[Lakhimpur APMC]" c="Lakhimpur APMC"/>
              <i n="[Fact_Mandi_Current].[Market].&amp;[Lakshar APMC]" c="Lakshar APMC"/>
              <i n="[Fact_Mandi_Current].[Market].&amp;[Lalganj APMC]" c="Lalganj APMC"/>
              <i n="[Fact_Mandi_Current].[Market].&amp;[Lalgudi(Uzhavar Sandhai )]" c="Lalgudi(Uzhavar Sandhai )"/>
              <i n="[Fact_Mandi_Current].[Market].&amp;[Lalitpur APMC]" c="Lalitpur APMC"/>
              <i n="[Fact_Mandi_Current].[Market].&amp;[Lasalgaon(Vinchur)]" c="Lasalgaon(Vinchur)"/>
              <i n="[Fact_Mandi_Current].[Market].&amp;[Lashkar APMC]" c="Lashkar APMC"/>
              <i n="[Fact_Mandi_Current].[Market].&amp;[Lohian Khas APMC]" c="Lohian Khas APMC"/>
              <i n="[Fact_Mandi_Current].[Market].&amp;[Lucknow APMC]" c="Lucknow APMC"/>
              <i n="[Fact_Mandi_Current].[Market].&amp;[MAC F&amp;V Market Narwal Jammu]" c="MAC F&amp;V Market Narwal Jammu"/>
              <i n="[Fact_Mandi_Current].[Market].&amp;[Madanapalli APMC]" c="Madanapalli APMC"/>
              <i n="[Fact_Mandi_Current].[Market].&amp;[Maddipadu APMC]" c="Maddipadu APMC"/>
              <i n="[Fact_Mandi_Current].[Market].&amp;[Madhoganj APMC]" c="Madhoganj APMC"/>
              <i n="[Fact_Mandi_Current].[Market].&amp;[Madhubani APMC]" c="Madhubani APMC"/>
              <i n="[Fact_Mandi_Current].[Market].&amp;[Madhuranthagam(Uzhavar Sandhai )]" c="Madhuranthagam(Uzhavar Sandhai )"/>
              <i n="[Fact_Mandi_Current].[Market].&amp;[Mahabubnagar(Rythu Bazar)]" c="Mahabubnagar(Rythu Bazar)"/>
              <i n="[Fact_Mandi_Current].[Market].&amp;[Mahboob Manison APMC]" c="Mahboob Manison APMC"/>
              <i n="[Fact_Mandi_Current].[Market].&amp;[Mahbubnagar APMC]" c="Mahbubnagar APMC"/>
              <i n="[Fact_Mandi_Current].[Market].&amp;[Mahoba APMC]" c="Mahoba APMC"/>
              <i n="[Fact_Mandi_Current].[Market].&amp;[Maholi APMC]" c="Maholi APMC"/>
              <i n="[Fact_Mandi_Current].[Market].&amp;[Maihar APMC]" c="Maihar APMC"/>
              <i n="[Fact_Mandi_Current].[Market].&amp;[Mainpuri APMC]" c="Mainpuri APMC"/>
              <i n="[Fact_Mandi_Current].[Market].&amp;[Maloor VFPCK Market]" c="Maloor VFPCK Market"/>
              <i n="[Fact_Mandi_Current].[Market].&amp;[Malpur APMC]" c="Malpur APMC"/>
              <i n="[Fact_Mandi_Current].[Market].&amp;[Malthone(F&amp;V) APMC]" c="Malthone(F&amp;V) APMC"/>
              <i n="[Fact_Mandi_Current].[Market].&amp;[Manachanallur(Uzhavar Sandhai )]" c="Manachanallur(Uzhavar Sandhai )"/>
              <i n="[Fact_Mandi_Current].[Market].&amp;[Manapparai(Uzhavar Sandhai )]" c="Manapparai(Uzhavar Sandhai )"/>
              <i n="[Fact_Mandi_Current].[Market].&amp;[Manawar APMC]" c="Manawar APMC"/>
              <i n="[Fact_Mandi_Current].[Market].&amp;[Manawar(F&amp;V) APMC]" c="Manawar(F&amp;V) APMC"/>
              <i n="[Fact_Mandi_Current].[Market].&amp;[Manendragarh APMC]" c="Manendragarh APMC"/>
              <i n="[Fact_Mandi_Current].[Market].&amp;[Mannargudi I(Uzhavar Sandhai )]" c="Mannargudi I(Uzhavar Sandhai )"/>
              <i n="[Fact_Mandi_Current].[Market].&amp;[Mannargudi II(Uzhavar Sandhai )]" c="Mannargudi II(Uzhavar Sandhai )"/>
              <i n="[Fact_Mandi_Current].[Market].&amp;[Mansa(Manas Veg Yard) APMC]" c="Mansa(Manas Veg Yard) APMC"/>
              <i n="[Fact_Mandi_Current].[Market].&amp;[Mapusa APMC]" c="Mapusa APMC"/>
              <i n="[Fact_Mandi_Current].[Market].&amp;[Markapur APMC]" c="Markapur APMC"/>
              <i n="[Fact_Mandi_Current].[Market].&amp;[Mathura APMC]" c="Mathura APMC"/>
              <i n="[Fact_Mandi_Current].[Market].&amp;[Mayiladuthurai(Uzhavar Sandhai )]" c="Mayiladuthurai(Uzhavar Sandhai )"/>
              <i n="[Fact_Mandi_Current].[Market].&amp;[Mecheri(Uzhavar Sandhai)]" c="Mecheri(Uzhavar Sandhai)"/>
              <i n="[Fact_Mandi_Current].[Market].&amp;[Medavakkam(Uzhavar Sandhai )]" c="Medavakkam(Uzhavar Sandhai )"/>
              <i n="[Fact_Mandi_Current].[Market].&amp;[Mehmoodabad APMC]" c="Mehmoodabad APMC"/>
              <i n="[Fact_Mandi_Current].[Market].&amp;[Mehrauni APMC]" c="Mehrauni APMC"/>
              <i n="[Fact_Mandi_Current].[Market].&amp;[Mehsana APMC]" c="Mehsana APMC"/>
              <i n="[Fact_Mandi_Current].[Market].&amp;[Mehsana(Jornang) APMC]" c="Mehsana(Jornang) APMC"/>
              <i n="[Fact_Mandi_Current].[Market].&amp;[Mehsana(Mehsana Veg) APMC]" c="Mehsana(Mehsana Veg) APMC"/>
              <i n="[Fact_Mandi_Current].[Market].&amp;[Melur(Uzhavar Sandhai )]" c="Melur(Uzhavar Sandhai )"/>
              <i n="[Fact_Mandi_Current].[Market].&amp;[Mettupalayam(Uzhavar Sandhai )]" c="Mettupalayam(Uzhavar Sandhai )"/>
              <i n="[Fact_Mandi_Current].[Market].&amp;[Mettur(Uzhavar Sandhai )]" c="Mettur(Uzhavar Sandhai )"/>
              <i n="[Fact_Mandi_Current].[Market].&amp;[Milak APMC]" c="Milak APMC"/>
              <i n="[Fact_Mandi_Current].[Market].&amp;[Miryalguda(Rythu Bazar)]" c="Miryalguda(Rythu Bazar)"/>
              <i n="[Fact_Mandi_Current].[Market].&amp;[Modasa APMC]" c="Modasa APMC"/>
              <i n="[Fact_Mandi_Current].[Market].&amp;[Modasa(Tintoi) APMC]" c="Modasa(Tintoi) APMC"/>
              <i n="[Fact_Mandi_Current].[Market].&amp;[Modasar APMC]" c="Modasar APMC"/>
              <i n="[Fact_Mandi_Current].[Market].&amp;[Mohamadabad APMC]" c="Mohamadabad APMC"/>
              <i n="[Fact_Mandi_Current].[Market].&amp;[Mohanur(Uzhavar Sandhai )]" c="Mohanur(Uzhavar Sandhai )"/>
              <i n="[Fact_Mandi_Current].[Market].&amp;[Mookkannur VFPCK Market]" c="Mookkannur VFPCK Market"/>
              <i n="[Fact_Mandi_Current].[Market].&amp;[Morbi APMC]" c="Morbi APMC"/>
              <i n="[Fact_Mandi_Current].[Market].&amp;[Morena APMC]" c="Morena APMC"/>
              <i n="[Fact_Mandi_Current].[Market].&amp;[Morva Hafad APMC]" c="Morva Hafad APMC"/>
              <i n="[Fact_Mandi_Current].[Market].&amp;[Mugrabaadshahpur APMC]" c="Mugrabaadshahpur APMC"/>
              <i n="[Fact_Mandi_Current].[Market].&amp;[Mukerian(Talwara) APMC]" c="Mukerian(Talwara) APMC"/>
              <i n="[Fact_Mandi_Current].[Market].&amp;[Mukkom Market]" c="Mukkom Market"/>
              <i n="[Fact_Mandi_Current].[Market].&amp;[Mulakalacheruvu APMC]" c="Mulakalacheruvu APMC"/>
              <i n="[Fact_Mandi_Current].[Market].&amp;[Mummidivaram APMC]" c="Mummidivaram APMC"/>
              <i n="[Fact_Mandi_Current].[Market].&amp;[Muradabad APMC]" c="Muradabad APMC"/>
              <i n="[Fact_Mandi_Current].[Market].&amp;[Musiri(Uzhavar Sandhai )]" c="Musiri(Uzhavar Sandhai )"/>
              <i n="[Fact_Mandi_Current].[Market].&amp;[Muthupettai(Uzhavar Sandhai )]" c="Muthupettai(Uzhavar Sandhai )"/>
              <i n="[Fact_Mandi_Current].[Market].&amp;[Myladi(Uzhavar Sandhai )]" c="Myladi(Uzhavar Sandhai )"/>
              <i n="[Fact_Mandi_Current].[Market].&amp;[Nagapattinam(Uzhavar Sandhai )]" c="Nagapattinam(Uzhavar Sandhai )"/>
              <i n="[Fact_Mandi_Current].[Market].&amp;[Najibabad APMC]" c="Najibabad APMC"/>
              <i n="[Fact_Mandi_Current].[Market].&amp;[Nakrekal APMC]" c="Nakrekal APMC"/>
              <i n="[Fact_Mandi_Current].[Market].&amp;[Namakkal(Uzhavar Sandhai )]" c="Namakkal(Uzhavar Sandhai )"/>
              <i n="[Fact_Mandi_Current].[Market].&amp;[Nandigama APMC]" c="Nandigama APMC"/>
              <i n="[Fact_Mandi_Current].[Market].&amp;[Nanganallur(Uzhavar Sandhai )]" c="Nanganallur(Uzhavar Sandhai )"/>
              <i n="[Fact_Mandi_Current].[Market].&amp;[Narasannapet APMC]" c="Narasannapet APMC"/>
              <i n="[Fact_Mandi_Current].[Market].&amp;[Narasinghpur APMC]" c="Narasinghpur APMC"/>
              <i n="[Fact_Mandi_Current].[Market].&amp;[Narayanpur APMC]" c="Narayanpur APMC"/>
              <i n="[Fact_Mandi_Current].[Market].&amp;[Natrampalli(Uzhavar Sandhai )]" c="Natrampalli(Uzhavar Sandhai )"/>
              <i n="[Fact_Mandi_Current].[Market].&amp;[Naugarh APMC]" c="Naugarh APMC"/>
              <i n="[Fact_Mandi_Current].[Market].&amp;[Nautnava APMC]" c="Nautnava APMC"/>
              <i n="[Fact_Mandi_Current].[Market].&amp;[Navsari APMC]" c="Navsari APMC"/>
              <i n="[Fact_Mandi_Current].[Market].&amp;[Nawabganj APMC]" c="Nawabganj APMC"/>
              <i n="[Fact_Mandi_Current].[Market].&amp;[Nawan Shahar(Subzi Mandi) APMC]" c="Nawan Shahar(Subzi Mandi) APMC"/>
              <i n="[Fact_Mandi_Current].[Market].&amp;[Needamangalam(Uzhavar Sandhai )]" c="Needamangalam(Uzhavar Sandhai )"/>
              <i n="[Fact_Mandi_Current].[Market].&amp;[Nelakondapally APMC]" c="Nelakondapally APMC"/>
              <i n="[Fact_Mandi_Current].[Market].&amp;[NGO Colony(Uzhavar Sandhai )]" c="NGO Colony(Uzhavar Sandhai )"/>
              <i n="[Fact_Mandi_Current].[Market].&amp;[Nohar APMC]" c="Nohar APMC"/>
              <i n="[Fact_Mandi_Current].[Market].&amp;[Nooluvally VFPCK Market]" c="Nooluvally VFPCK Market"/>
              <i n="[Fact_Mandi_Current].[Market].&amp;[Noor Mehal APMC]" c="Noor Mehal APMC"/>
              <i n="[Fact_Mandi_Current].[Market].&amp;[Orai APMC]" c="Orai APMC"/>
              <i n="[Fact_Mandi_Current].[Market].&amp;[Pachaur APMC]" c="Pachaur APMC"/>
              <i n="[Fact_Mandi_Current].[Market].&amp;[Padappai(Uzhavar Sandhai )]" c="Padappai(Uzhavar Sandhai )"/>
              <i n="[Fact_Mandi_Current].[Market].&amp;[Padra APMC]" c="Padra APMC"/>
              <i n="[Fact_Mandi_Current].[Market].&amp;[Pakala APMC]" c="Pakala APMC"/>
              <i n="[Fact_Mandi_Current].[Market].&amp;[Palacode(Uzhavar Sandhai )]" c="Palacode(Uzhavar Sandhai )"/>
              <i n="[Fact_Mandi_Current].[Market].&amp;[Palakkad Market]" c="Palakkad Market"/>
              <i n="[Fact_Mandi_Current].[Market].&amp;[Palamaner APMC]" c="Palamaner APMC"/>
              <i n="[Fact_Mandi_Current].[Market].&amp;[Palanganatham(Uzhavar Sandhai )]" c="Palanganatham(Uzhavar Sandhai )"/>
              <i n="[Fact_Mandi_Current].[Market].&amp;[Palani(Uzhavar Sandhai )]" c="Palani(Uzhavar Sandhai )"/>
              <i n="[Fact_Mandi_Current].[Market].&amp;[Palanpur APMC]" c="Palanpur APMC"/>
              <i n="[Fact_Mandi_Current].[Market].&amp;[Palayamkottai(Uzhavar Sandhai )]" c="Palayamkottai(Uzhavar Sandhai )"/>
              <i n="[Fact_Mandi_Current].[Market].&amp;[Palladam(Uzhavar Sandhai )]" c="Palladam(Uzhavar Sandhai )"/>
              <i n="[Fact_Mandi_Current].[Market].&amp;[Pallahara APMC]" c="Pallahara APMC"/>
              <i n="[Fact_Mandi_Current].[Market].&amp;[Pallapatti (Uzhavar Sandhai )]" c="Pallapatti (Uzhavar Sandhai )"/>
              <i n="[Fact_Mandi_Current].[Market].&amp;[Pallavaram(Uzhavar Sandhai )]" c="Pallavaram(Uzhavar Sandhai )"/>
              <i n="[Fact_Mandi_Current].[Market].&amp;[Pallikonda(Uzhavar Sandhai)]" c="Pallikonda(Uzhavar Sandhai)"/>
              <i n="[Fact_Mandi_Current].[Market].&amp;[Pandkital APMC]" c="Pandkital APMC"/>
              <i n="[Fact_Mandi_Current].[Market].&amp;[Panposh APMC]" c="Panposh APMC"/>
              <i n="[Fact_Mandi_Current].[Market].&amp;[Panruti(Uzhavar Sandhai )]" c="Panruti(Uzhavar Sandhai )"/>
              <i n="[Fact_Mandi_Current].[Market].&amp;[Panthawada APMC]" c="Panthawada APMC"/>
              <i n="[Fact_Mandi_Current].[Market].&amp;[Papanasam(Uzhavar Sandhai )]" c="Papanasam(Uzhavar Sandhai )"/>
              <i n="[Fact_Mandi_Current].[Market].&amp;[Pappanchani VFPCK Market]" c="Pappanchani VFPCK Market"/>
              <i n="[Fact_Mandi_Current].[Market].&amp;[Paramakudi(Uzhavar Sandhai )]" c="Paramakudi(Uzhavar Sandhai )"/>
              <i n="[Fact_Mandi_Current].[Market].&amp;[Paramathivelur(Uzhavar Sandhai )]" c="Paramathivelur(Uzhavar Sandhai )"/>
              <i n="[Fact_Mandi_Current].[Market].&amp;[Parassala Market]" c="Parassala Market"/>
              <i n="[Fact_Mandi_Current].[Market].&amp;[Parimpore Srinagar (F&amp;V)]" c="Parimpore Srinagar (F&amp;V)"/>
              <i n="[Fact_Mandi_Current].[Market].&amp;[Parlakhemundi APMC]" c="Parlakhemundi APMC"/>
              <i n="[Fact_Mandi_Current].[Market].&amp;[Partaval APMC]" c="Partaval APMC"/>
              <i n="[Fact_Mandi_Current].[Market].&amp;[Paruthipattu(Uzhavar Sandhai )]" c="Paruthipattu(Uzhavar Sandhai )"/>
              <i n="[Fact_Mandi_Current].[Market].&amp;[Patiala APMC]" c="Patiala APMC"/>
              <i n="[Fact_Mandi_Current].[Market].&amp;[Patiala(New Anaj Mandi) APMC]" c="Patiala(New Anaj Mandi) APMC"/>
              <i n="[Fact_Mandi_Current].[Market].&amp;[Patti APMC]" c="Patti APMC"/>
              <i n="[Fact_Mandi_Current].[Market].&amp;[Pattikonda APMC]" c="Pattikonda APMC"/>
              <i n="[Fact_Mandi_Current].[Market].&amp;[Pattukottai(Uzhavar Sandhai )]" c="Pattukottai(Uzhavar Sandhai )"/>
              <i n="[Fact_Mandi_Current].[Market].&amp;[Payagpur APMC]" c="Payagpur APMC"/>
              <i n="[Fact_Mandi_Current].[Market].&amp;[Payakaraopeta APMC]" c="Payakaraopeta APMC"/>
              <i n="[Fact_Mandi_Current].[Market].&amp;[Payyannur Market]" c="Payyannur Market"/>
              <i n="[Fact_Mandi_Current].[Market].&amp;[Peddapuram APMC]" c="Peddapuram APMC"/>
              <i n="[Fact_Mandi_Current].[Market].&amp;[Pehowa APMC]" c="Pehowa APMC"/>
              <i n="[Fact_Mandi_Current].[Market].&amp;[Pennagaram(Uzhavar Sandhai )]" c="Pennagaram(Uzhavar Sandhai )"/>
              <i n="[Fact_Mandi_Current].[Market].&amp;[Perambakkam(Uzhavar Sandhai )]" c="Perambakkam(Uzhavar Sandhai )"/>
              <i n="[Fact_Mandi_Current].[Market].&amp;[Perambalur(Uzhavar Sandhai )]" c="Perambalur(Uzhavar Sandhai )"/>
              <i n="[Fact_Mandi_Current].[Market].&amp;[Perambra Market]" c="Perambra Market"/>
              <i n="[Fact_Mandi_Current].[Market].&amp;[Perampet(Uzhavar Sandhai)]" c="Perampet(Uzhavar Sandhai)"/>
              <i n="[Fact_Mandi_Current].[Market].&amp;[Peravurani(Uzhavar Sandhai)]" c="Peravurani(Uzhavar Sandhai)"/>
              <i n="[Fact_Mandi_Current].[Market].&amp;[Periyakulam(Uzhavar Sandhai )]" c="Periyakulam(Uzhavar Sandhai )"/>
              <i n="[Fact_Mandi_Current].[Market].&amp;[Periyar Nagar(Uzhavar Sandhai )]" c="Periyar Nagar(Uzhavar Sandhai )"/>
              <i n="[Fact_Mandi_Current].[Market].&amp;[Perumbavoor Market]" c="Perumbavoor Market"/>
              <i n="[Fact_Mandi_Current].[Market].&amp;[Perundurai(Uzhavar Sandhai )]" c="Perundurai(Uzhavar Sandhai )"/>
              <i n="[Fact_Mandi_Current].[Market].&amp;[Phirangipuram APMC]" c="Phirangipuram APMC"/>
              <i n="[Fact_Mandi_Current].[Market].&amp;[Pilibhit APMC]" c="Pilibhit APMC"/>
              <i n="[Fact_Mandi_Current].[Market].&amp;[Pimpalgaon Baswant(Saykheda)]" c="Pimpalgaon Baswant(Saykheda)"/>
              <i n="[Fact_Mandi_Current].[Market].&amp;[Piravam Market]" c="Piravam Market"/>
              <i n="[Fact_Mandi_Current].[Market].&amp;[Pithapuram APMC]" c="Pithapuram APMC"/>
              <i n="[Fact_Mandi_Current].[Market].&amp;[Podili APMC]" c="Podili APMC"/>
              <i n="[Fact_Mandi_Current].[Market].&amp;[Pollachi(Uzhavar Sandhai )]" c="Pollachi(Uzhavar Sandhai )"/>
              <i n="[Fact_Mandi_Current].[Market].&amp;[Polur(Uzhavar Sandhai )]" c="Polur(Uzhavar Sandhai )"/>
              <i n="[Fact_Mandi_Current].[Market].&amp;[Ponnamaravathi(Uzhavar Sandhai)]" c="Ponnamaravathi(Uzhavar Sandhai)"/>
              <i n="[Fact_Mandi_Current].[Market].&amp;[Porbandar APMC]" c="Porbandar APMC"/>
              <i n="[Fact_Mandi_Current].[Market].&amp;[Pratapgarh APMC]" c="Pratapgarh APMC"/>
              <i n="[Fact_Mandi_Current].[Market].&amp;[Prattipadu APMC]" c="Prattipadu APMC"/>
              <i n="[Fact_Mandi_Current].[Market].&amp;[Prayagraj APMC]" c="Prayagraj APMC"/>
              <i n="[Fact_Mandi_Current].[Market].&amp;[Pudukottai(Uzhavar Sandhai )]" c="Pudukottai(Uzhavar Sandhai )"/>
              <i n="[Fact_Mandi_Current].[Market].&amp;[Pukharayan APMC]" c="Pukharayan APMC"/>
              <i n="[Fact_Mandi_Current].[Market].&amp;[Pulivendala APMC]" c="Pulivendala APMC"/>
              <i n="[Fact_Mandi_Current].[Market].&amp;[Pune(Moshi)]" c="Pune(Moshi)"/>
              <i n="[Fact_Mandi_Current].[Market].&amp;[Pune(Pimpri)]" c="Pune(Pimpri)"/>
              <i n="[Fact_Mandi_Current].[Market].&amp;[Punganur APMC]" c="Punganur APMC"/>
              <i n="[Fact_Mandi_Current].[Market].&amp;[Puranpur APMC]" c="Puranpur APMC"/>
              <i n="[Fact_Mandi_Current].[Market].&amp;[Purwa APMC]" c="Purwa APMC"/>
              <i n="[Fact_Mandi_Current].[Market].&amp;[Puthenvelikkara VFPCK Market]" c="Puthenvelikkara VFPCK Market"/>
              <i n="[Fact_Mandi_Current].[Market].&amp;[Quadian APMC]" c="Quadian APMC"/>
              <i n="[Fact_Mandi_Current].[Market].&amp;[Raath APMC]" c="Raath APMC"/>
              <i n="[Fact_Mandi_Current].[Market].&amp;[Rahama APMC]" c="Rahama APMC"/>
              <i n="[Fact_Mandi_Current].[Market].&amp;[Raibareilly APMC]" c="Raibareilly APMC"/>
              <i n="[Fact_Mandi_Current].[Market].&amp;[Raipur APMC]" c="Raipur APMC"/>
              <i n="[Fact_Mandi_Current].[Market].&amp;[Rajapalayam(Uzhavar Sandhai )]" c="Rajapalayam(Uzhavar Sandhai )"/>
              <i n="[Fact_Mandi_Current].[Market].&amp;[Rajkot APMC]" c="Rajkot APMC"/>
              <i n="[Fact_Mandi_Current].[Market].&amp;[Rajkot(Veg.Sub Yard) APMC]" c="Rajkot(Veg.Sub Yard) APMC"/>
              <i n="[Fact_Mandi_Current].[Market].&amp;[Rajouri (Phaliana) (F&amp;V)]" c="Rajouri (Phaliana) (F&amp;V)"/>
              <i n="[Fact_Mandi_Current].[Market].&amp;[Rajula APMC]" c="Rajula APMC"/>
              <i n="[Fact_Mandi_Current].[Market].&amp;[Ramanagara APMC]" c="Ramanagara APMC"/>
              <i n="[Fact_Mandi_Current].[Market].&amp;[Ramanathapuram(Uzhavar Sandhai )]" c="Ramanathapuram(Uzhavar Sandhai )"/>
              <i n="[Fact_Mandi_Current].[Market].&amp;[Rampachodvaram APMC]" c="Rampachodvaram APMC"/>
              <i n="[Fact_Mandi_Current].[Market].&amp;[Rampur APMC]" c="Rampur APMC"/>
              <i n="[Fact_Mandi_Current].[Market].&amp;[Rampuraphul(Nabha Mandi) APMC]" c="Rampuraphul(Nabha Mandi) APMC"/>
              <i n="[Fact_Mandi_Current].[Market].&amp;[Ranipettai(Uzhavar Sandhai )]" c="Ranipettai(Uzhavar Sandhai )"/>
              <i n="[Fact_Mandi_Current].[Market].&amp;[Rasipuram(Uzhavar Sandhai )]" c="Rasipuram(Uzhavar Sandhai )"/>
              <i n="[Fact_Mandi_Current].[Market].&amp;[Rawatsar APMC]" c="Rawatsar APMC"/>
              <i n="[Fact_Mandi_Current].[Market].&amp;[Raxaul APMC]" c="Raxaul APMC"/>
              <i n="[Fact_Mandi_Current].[Market].&amp;[RAYADURG APMC]" c="RAYADURG APMC"/>
              <i n="[Fact_Mandi_Current].[Market].&amp;[Rayagada(Muniguda) APMC]" c="Rayagada(Muniguda) APMC"/>
              <i n="[Fact_Mandi_Current].[Market].&amp;[Rayya APMC]" c="Rayya APMC"/>
              <i n="[Fact_Mandi_Current].[Market].&amp;[Razole APMC]" c="Razole APMC"/>
              <i n="[Fact_Mandi_Current].[Market].&amp;[Robertsganj APMC]" c="Robertsganj APMC"/>
              <i n="[Fact_Mandi_Current].[Market].&amp;[Roorkee APMC]" c="Roorkee APMC"/>
              <i n="[Fact_Mandi_Current].[Market].&amp;[RSPuram(Uzhavar Sandhai )]" c="RSPuram(Uzhavar Sandhai )"/>
              <i n="[Fact_Mandi_Current].[Market].&amp;[Rudauli APMC]" c="Rudauli APMC"/>
              <i n="[Fact_Mandi_Current].[Market].&amp;[Rupaidiha APMC]" c="Rupaidiha APMC"/>
              <i n="[Fact_Mandi_Current].[Market].&amp;[Rura APMC]" c="Rura APMC"/>
              <i n="[Fact_Mandi_Current].[Market].&amp;[RYTHU BAZAR ERRAGADDA]" c="RYTHU BAZAR ERRAGADDA"/>
              <i n="[Fact_Mandi_Current].[Market].&amp;[RYTHU BAZAR FALAKNUMA]" c="RYTHU BAZAR FALAKNUMA"/>
              <i n="[Fact_Mandi_Current].[Market].&amp;[RYTHU BAZAR MEHDIPATNAM]" c="RYTHU BAZAR MEHDIPATNAM"/>
              <i n="[Fact_Mandi_Current].[Market].&amp;[Sabalgarh(F&amp;V) APMC]" c="Sabalgarh(F&amp;V) APMC"/>
              <i n="[Fact_Mandi_Current].[Market].&amp;[Sadulpur APMC]" c="Sadulpur APMC"/>
              <i n="[Fact_Mandi_Current].[Market].&amp;[Safdarganj APMC]" c="Safdarganj APMC"/>
              <i n="[Fact_Mandi_Current].[Market].&amp;[Sagar APMC]" c="Sagar APMC"/>
              <i n="[Fact_Mandi_Current].[Market].&amp;[Saharanpur APMC]" c="Saharanpur APMC"/>
              <i n="[Fact_Mandi_Current].[Market].&amp;[Sahiyapur APMC]" c="Sahiyapur APMC"/>
              <i n="[Fact_Mandi_Current].[Market].&amp;[Sahnewal APMC]" c="Sahnewal APMC"/>
              <i n="[Fact_Mandi_Current].[Market].&amp;[Saluru APMC]" c="Saluru APMC"/>
              <i n="[Fact_Mandi_Current].[Market].&amp;[Samalkot APMC]" c="Samalkot APMC"/>
              <i n="[Fact_Mandi_Current].[Market].&amp;[Sambhal APMC]" c="Sambhal APMC"/>
              <i n="[Fact_Mandi_Current].[Market].&amp;[Sami APMC]" c="Sami APMC"/>
              <i n="[Fact_Mandi_Current].[Market].&amp;[Sampara (Kakinada Rural) APMC]" c="Sampara (Kakinada Rural) APMC"/>
              <i n="[Fact_Mandi_Current].[Market].&amp;[Sampath Nagar(Uzhavar Sandhai )]" c="Sampath Nagar(Uzhavar Sandhai )"/>
              <i n="[Fact_Mandi_Current].[Market].&amp;[Samsabad APMC]" c="Samsabad APMC"/>
              <i n="[Fact_Mandi_Current].[Market].&amp;[Sandila APMC]" c="Sandila APMC"/>
              <i n="[Fact_Mandi_Current].[Market].&amp;[Sangli(Phale, Bhajipala Market)]" c="Sangli(Phale, Bhajipala Market)"/>
              <i n="[Fact_Mandi_Current].[Market].&amp;[Sankarankoil(Uzhavar Sandhai )]" c="Sankarankoil(Uzhavar Sandhai )"/>
              <i n="[Fact_Mandi_Current].[Market].&amp;[Sankarapuram(Uzhavar Sandhai )]" c="Sankarapuram(Uzhavar Sandhai )"/>
              <i n="[Fact_Mandi_Current].[Market].&amp;[Santhamaguluru APMC]" c="Santhamaguluru APMC"/>
              <i n="[Fact_Mandi_Current].[Market].&amp;[Sargipali APMC]" c="Sargipali APMC"/>
              <i n="[Fact_Mandi_Current].[Market].&amp;[Saroornagar,RBZ]" c="Saroornagar,RBZ"/>
              <i n="[Fact_Mandi_Current].[Market].&amp;[Sarvepalli APMC]" c="Sarvepalli APMC"/>
              <i n="[Fact_Mandi_Current].[Market].&amp;[Sasthamkotta Market]" c="Sasthamkotta Market"/>
              <i n="[Fact_Mandi_Current].[Market].&amp;[Sathiyamagalam(Uzhavar Sandhai )]" c="Sathiyamagalam(Uzhavar Sandhai )"/>
              <i n="[Fact_Mandi_Current].[Market].&amp;[Sathur(Uzhavar Sandhai )]" c="Sathur(Uzhavar Sandhai )"/>
              <i n="[Fact_Mandi_Current].[Market].&amp;[Sattupally APMC]" c="Sattupally APMC"/>
              <i n="[Fact_Mandi_Current].[Market].&amp;[Sehjanwa APMC]" c="Sehjanwa APMC"/>
              <i n="[Fact_Mandi_Current].[Market].&amp;[Sendhwa(F&amp;V) APMC]" c="Sendhwa(F&amp;V) APMC"/>
              <i n="[Fact_Mandi_Current].[Market].&amp;[Seoni(F&amp;V) APMC]" c="Seoni(F&amp;V) APMC"/>
              <i n="[Fact_Mandi_Current].[Market].&amp;[Shadabad APMC]" c="Shadabad APMC"/>
              <i n="[Fact_Mandi_Current].[Market].&amp;[Shahaswan APMC]" c="Shahaswan APMC"/>
              <i n="[Fact_Mandi_Current].[Market].&amp;[Shahjahanpur APMC]" c="Shahjahanpur APMC"/>
              <i n="[Fact_Mandi_Current].[Market].&amp;[Shahpur APMC]" c="Shahpur APMC"/>
              <i n="[Fact_Mandi_Current].[Market].&amp;[Shamli APMC]" c="Shamli APMC"/>
              <i n="[Fact_Mandi_Current].[Market].&amp;[Shankarapally APMC]" c="Shankarapally APMC"/>
              <i n="[Fact_Mandi_Current].[Market].&amp;[Sidhauli APMC]" c="Sidhauli APMC"/>
              <i n="[Fact_Mandi_Current].[Market].&amp;[Sidhi APMC]" c="Sidhi APMC"/>
              <i n="[Fact_Mandi_Current].[Market].&amp;[Sikanderabad APMC]" c="Sikanderabad APMC"/>
              <i n="[Fact_Mandi_Current].[Market].&amp;[Sikandraraau APMC]" c="Sikandraraau APMC"/>
              <i n="[Fact_Mandi_Current].[Market].&amp;[Sikri APMC]" c="Sikri APMC"/>
              <i n="[Fact_Mandi_Current].[Market].&amp;[Silachhari APMC]" c="Silachhari APMC"/>
              <i n="[Fact_Mandi_Current].[Market].&amp;[Siliguri APMC]" c="Siliguri APMC"/>
              <i n="[Fact_Mandi_Current].[Market].&amp;[Simhadhripuram APMC]" c="Simhadhripuram APMC"/>
              <i n="[Fact_Mandi_Current].[Market].&amp;[Singampunari(Uzhavar Sandhai )]" c="Singampunari(Uzhavar Sandhai )"/>
              <i n="[Fact_Mandi_Current].[Market].&amp;[Singanallur(Uzhavar Sandhai )]" c="Singanallur(Uzhavar Sandhai )"/>
              <i n="[Fact_Mandi_Current].[Market].&amp;[Sirkali(Uzhavar Sandhai )]" c="Sirkali(Uzhavar Sandhai )"/>
              <i n="[Fact_Mandi_Current].[Market].&amp;[Sirsa APMC]" c="Sirsa APMC"/>
              <i n="[Fact_Mandi_Current].[Market].&amp;[Sirsaganj APMC]" c="Sirsaganj APMC"/>
              <i n="[Fact_Mandi_Current].[Market].&amp;[Sitapur APMC]" c="Sitapur APMC"/>
              <i n="[Fact_Mandi_Current].[Market].&amp;[Sivagangai (Uzhavar Sandhai )]" c="Sivagangai (Uzhavar Sandhai )"/>
              <i n="[Fact_Mandi_Current].[Market].&amp;[Sivakasi(Uzhavar Sandhai )]" c="Sivakasi(Uzhavar Sandhai )"/>
              <i n="[Fact_Mandi_Current].[Market].&amp;[SMY Dharampur]" c="SMY Dharampur"/>
              <i n="[Fact_Mandi_Current].[Market].&amp;[SMY Jogindernagar]" c="SMY Jogindernagar"/>
              <i n="[Fact_Mandi_Current].[Market].&amp;[SMY Wakhnaghat]" c="SMY Wakhnaghat"/>
              <i n="[Fact_Mandi_Current].[Market].&amp;[Somala APMC]" c="Somala APMC"/>
              <i n="[Fact_Mandi_Current].[Market].&amp;[Songadh APMC]" c="Songadh APMC"/>
              <i n="[Fact_Mandi_Current].[Market].&amp;[Songadh(Badarpada) APMC]" c="Songadh(Badarpada) APMC"/>
              <i n="[Fact_Mandi_Current].[Market].&amp;[Songadh(Umrada) APMC]" c="Songadh(Umrada) APMC"/>
              <i n="[Fact_Mandi_Current].[Market].&amp;[Sooramangalam(Uzhavar Sandhai )]" c="Sooramangalam(Uzhavar Sandhai )"/>
              <i n="[Fact_Mandi_Current].[Market].&amp;[Sriganganagar (F&amp;V) APMC]" c="Sriganganagar (F&amp;V) APMC"/>
              <i n="[Fact_Mandi_Current].[Market].&amp;[Srivilliputhur(Uzhavar Sandhai )]" c="Srivilliputhur(Uzhavar Sandhai )"/>
              <i n="[Fact_Mandi_Current].[Market].&amp;[Sultanpur APMC]" c="Sultanpur APMC"/>
              <i n="[Fact_Mandi_Current].[Market].&amp;[Sulur(Uzhavar Sandhai )]" c="Sulur(Uzhavar Sandhai )"/>
              <i n="[Fact_Mandi_Current].[Market].&amp;[Sundarapuram(Uzhavar Sandhai )]" c="Sundarapuram(Uzhavar Sandhai )"/>
              <i n="[Fact_Mandi_Current].[Market].&amp;[Sunguvarchatram(Uzhavar Sandhai )]" c="Sunguvarchatram(Uzhavar Sandhai )"/>
              <i n="[Fact_Mandi_Current].[Market].&amp;[Supaul APMC]" c="Supaul APMC"/>
              <i n="[Fact_Mandi_Current].[Market].&amp;[Surajgarh APMC]" c="Surajgarh APMC"/>
              <i n="[Fact_Mandi_Current].[Market].&amp;[Surajpur APMC]" c="Surajpur APMC"/>
              <i n="[Fact_Mandi_Current].[Market].&amp;[Surat APMC]" c="Surat APMC"/>
              <i n="[Fact_Mandi_Current].[Market].&amp;[Talalagir APMC]" c="Talalagir APMC"/>
              <i n="[Fact_Mandi_Current].[Market].&amp;[Taleja APMC]" c="Taleja APMC"/>
              <i n="[Fact_Mandi_Current].[Market].&amp;[Tamarainagar(Uzhavar Sandhai )]" c="Tamarainagar(Uzhavar Sandhai )"/>
              <i n="[Fact_Mandi_Current].[Market].&amp;[Tamluk (Medinipur E) APMC]" c="Tamluk (Medinipur E) APMC"/>
              <i n="[Fact_Mandi_Current].[Market].&amp;[Tanda Akbarpur APMC]" c="Tanda Akbarpur APMC"/>
              <i n="[Fact_Mandi_Current].[Market].&amp;[Tanda Urmur APMC]" c="Tanda Urmur APMC"/>
              <i n="[Fact_Mandi_Current].[Market].&amp;[Tanda(Rampur) APMC]" c="Tanda(Rampur) APMC"/>
              <i n="[Fact_Mandi_Current].[Market].&amp;[Tenkasi(Uzhavar Sandhai )]" c="Tenkasi(Uzhavar Sandhai )"/>
              <i n="[Fact_Mandi_Current].[Market].&amp;[Thalavadi(Uzhavar Sandhai )]" c="Thalavadi(Uzhavar Sandhai )"/>
              <i n="[Fact_Mandi_Current].[Market].&amp;[Thalavaipuram(Uzhavar Sandhai )]" c="Thalavaipuram(Uzhavar Sandhai )"/>
              <i n="[Fact_Mandi_Current].[Market].&amp;[Thammampatti (Uzhavar Sandhai )]" c="Thammampatti (Uzhavar Sandhai )"/>
              <i n="[Fact_Mandi_Current].[Market].&amp;[Thanjavur(Uzhavar Sandhai )]" c="Thanjavur(Uzhavar Sandhai )"/>
              <i n="[Fact_Mandi_Current].[Market].&amp;[Thathakapatti(Uzhavar Sandhai )]" c="Thathakapatti(Uzhavar Sandhai )"/>
              <i n="[Fact_Mandi_Current].[Market].&amp;[The Agricultural Produce Market Committee-Amreli]" c="The Agricultural Produce Market Committee-Amreli"/>
              <i n="[Fact_Mandi_Current].[Market].&amp;[Theni(Uzhavar Sandhai )]" c="Theni(Uzhavar Sandhai )"/>
              <i n="[Fact_Mandi_Current].[Market].&amp;[Thirumangalam(Uzhavar Sandhai )]" c="Thirumangalam(Uzhavar Sandhai )"/>
              <i n="[Fact_Mandi_Current].[Market].&amp;[Thirupathur APMC]" c="Thirupathur APMC"/>
              <i n="[Fact_Mandi_Current].[Market].&amp;[Thiruverumbur(Uzhavar Sandhai )]" c="Thiruverumbur(Uzhavar Sandhai )"/>
              <i n="[Fact_Mandi_Current].[Market].&amp;[Thottippal VFPCK Market]" c="Thottippal VFPCK Market"/>
              <i n="[Fact_Mandi_Current].[Market].&amp;[Thuraiyur APMC]" c="Thuraiyur APMC"/>
              <i n="[Fact_Mandi_Current].[Market].&amp;[Tikonia APMC]" c="Tikonia APMC"/>
              <i n="[Fact_Mandi_Current].[Market].&amp;[Tilhar APMC]" c="Tilhar APMC"/>
              <i n="[Fact_Mandi_Current].[Market].&amp;[Tindivanam APMC]" c="Tindivanam APMC"/>
              <i n="[Fact_Mandi_Current].[Market].&amp;[Tinsukia Market]" c="Tinsukia Market"/>
              <i n="[Fact_Mandi_Current].[Market].&amp;[Tiruchengode APMC]" c="Tiruchengode APMC"/>
              <i n="[Fact_Mandi_Current].[Market].&amp;[Tirukattupalli(Uzhavar Sandhai )]" c="Tirukattupalli(Uzhavar Sandhai )"/>
              <i n="[Fact_Mandi_Current].[Market].&amp;[Tirupatthur(Uzhavar Sandhai )]" c="Tirupatthur(Uzhavar Sandhai )"/>
              <i n="[Fact_Mandi_Current].[Market].&amp;[Tiruppur (North) (Uzhavar Sandhai )]" c="Tiruppur (North) (Uzhavar Sandhai )"/>
              <i n="[Fact_Mandi_Current].[Market].&amp;[Tiruppur (South) (Uzhavar Sandhai )]" c="Tiruppur (South) (Uzhavar Sandhai )"/>
              <i n="[Fact_Mandi_Current].[Market].&amp;[Tiruthani(Uzhavar Sandhai )]" c="Tiruthani(Uzhavar Sandhai )"/>
              <i n="[Fact_Mandi_Current].[Market].&amp;[Tiruthuraipoondi(Uzhavar Sandhai )]" c="Tiruthuraipoondi(Uzhavar Sandhai )"/>
              <i n="[Fact_Mandi_Current].[Market].&amp;[Tiruvallur(Uzhavar Sandhai )]" c="Tiruvallur(Uzhavar Sandhai )"/>
              <i n="[Fact_Mandi_Current].[Market].&amp;[Tiruvannamalai(Uzhavar Sandhai )]" c="Tiruvannamalai(Uzhavar Sandhai )"/>
              <i n="[Fact_Mandi_Current].[Market].&amp;[Tiruvarur(Uzhavar Sandhai )]" c="Tiruvarur(Uzhavar Sandhai )"/>
              <i n="[Fact_Mandi_Current].[Market].&amp;[Tundla APMC]" c="Tundla APMC"/>
              <i n="[Fact_Mandi_Current].[Market].&amp;[Tuni APMC]" c="Tuni APMC"/>
              <i n="[Fact_Mandi_Current].[Market].&amp;[Tuticorin(Uzhavar Sandhai )]" c="Tuticorin(Uzhavar Sandhai )"/>
              <i n="[Fact_Mandi_Current].[Market].&amp;[Udaipur (F&amp;V) APMC]" c="Udaipur (F&amp;V) APMC"/>
              <i n="[Fact_Mandi_Current].[Market].&amp;[Udayagiri APMC]" c="Udayagiri APMC"/>
              <i n="[Fact_Mandi_Current].[Market].&amp;[Udhagamandalam(Uzhavar Sandhai )]" c="Udhagamandalam(Uzhavar Sandhai )"/>
              <i n="[Fact_Mandi_Current].[Market].&amp;[Udumalpet APMC]" c="Udumalpet APMC"/>
              <i n="[Fact_Mandi_Current].[Market].&amp;[Ujhani APMC]" c="Ujhani APMC"/>
              <i n="[Fact_Mandi_Current].[Market].&amp;[Ujjain APMC]" c="Ujjain APMC"/>
              <i n="[Fact_Mandi_Current].[Market].&amp;[Ulundurpettai APMC]" c="Ulundurpettai APMC"/>
              <i n="[Fact_Mandi_Current].[Market].&amp;[Unjha APMC]" c="Unjha APMC"/>
              <i n="[Fact_Mandi_Current].[Market].&amp;[Unnao APMC]" c="Unnao APMC"/>
              <i n="[Fact_Mandi_Current].[Market].&amp;[Usilampatti(Uzhavar Sandhai )]" c="Usilampatti(Uzhavar Sandhai )"/>
              <i n="[Fact_Mandi_Current].[Market].&amp;[Utraula APMC]" c="Utraula APMC"/>
              <i n="[Fact_Mandi_Current].[Market].&amp;[V. Kota Sub-yard of AMC Palamaneru]" c="V. Kota Sub-yard of AMC Palamaneru"/>
              <i n="[Fact_Mandi_Current].[Market].&amp;[V.Saidapur APMC]" c="V.Saidapur APMC"/>
              <i n="[Fact_Mandi_Current].[Market].&amp;[Vadali APMC]" c="Vadali APMC"/>
              <i n="[Fact_Mandi_Current].[Market].&amp;[Vadalur(Uzhavar Sandhai )]" c="Vadalur(Uzhavar Sandhai )"/>
              <i n="[Fact_Mandi_Current].[Market].&amp;[Vadaseri APMC]" c="Vadaseri APMC"/>
              <i n="[Fact_Mandi_Current].[Market].&amp;[Vadavalli(Uzhavar Sandhai )]" c="Vadavalli(Uzhavar Sandhai )"/>
              <i n="[Fact_Mandi_Current].[Market].&amp;[Vadhvan APMC]" c="Vadhvan APMC"/>
              <i n="[Fact_Mandi_Current].[Market].&amp;[Valangaiman APMC]" c="Valangaiman APMC"/>
              <i n="[Fact_Mandi_Current].[Market].&amp;[Valmikipuram APMC]" c="Valmikipuram APMC"/>
              <i n="[Fact_Mandi_Current].[Market].&amp;[Valsad APMC]" c="Valsad APMC"/>
              <i n="[Fact_Mandi_Current].[Market].&amp;[Vamanapuram Market]" c="Vamanapuram Market"/>
              <i n="[Fact_Mandi_Current].[Market].&amp;[Vanasthalipuram,RBZ]" c="Vanasthalipuram,RBZ"/>
              <i n="[Fact_Mandi_Current].[Market].&amp;[Vandavasi(Uzhavar Sandhai )]" c="Vandavasi(Uzhavar Sandhai )"/>
              <i n="[Fact_Mandi_Current].[Market].&amp;[Vankaner APMC]" c="Vankaner APMC"/>
              <i n="[Fact_Mandi_Current].[Market].&amp;[Vantamamidi APMC]" c="Vantamamidi APMC"/>
              <i n="[Fact_Mandi_Current].[Market].&amp;[Varanasi APMC]" c="Varanasi APMC"/>
              <i n="[Fact_Mandi_Current].[Market].&amp;[Varud(Rajura Bazar)]" c="Varud(Rajura Bazar)"/>
              <i n="[Fact_Mandi_Current].[Market].&amp;[Vav APMC]" c="Vav APMC"/>
              <i n="[Fact_Mandi_Current].[Market].&amp;[Vazhapadi(Uzhavar Sandhai)]" c="Vazhapadi(Uzhavar Sandhai)"/>
              <i n="[Fact_Mandi_Current].[Market].&amp;[Vedaranyam(Uzhavar Sandhai)]" c="Vedaranyam(Uzhavar Sandhai)"/>
              <i n="[Fact_Mandi_Current].[Market].&amp;[Vedasanthur(Uzhavar Sandhai )]" c="Vedasanthur(Uzhavar Sandhai )"/>
              <i n="[Fact_Mandi_Current].[Market].&amp;[Velayuthampalayam(Uzhavar Sandhai )]" c="Velayuthampalayam(Uzhavar Sandhai )"/>
              <i n="[Fact_Mandi_Current].[Market].&amp;[Vellore APMC]" c="Vellore APMC"/>
              <i n="[Fact_Mandi_Current].[Market].&amp;[Vengamedu(Uzhavar Sandhai )]" c="Vengamedu(Uzhavar Sandhai )"/>
              <i n="[Fact_Mandi_Current].[Market].&amp;[Vengola VFPCK Market]" c="Vengola VFPCK Market"/>
              <i n="[Fact_Mandi_Current].[Market].&amp;[Venkateswarnagar APMC]" c="Venkateswarnagar APMC"/>
              <i n="[Fact_Mandi_Current].[Market].&amp;[Veraval APMC]" c="Veraval APMC"/>
              <i n="[Fact_Mandi_Current].[Market].&amp;[Villupuram(Uzhavar Sandhai )]" c="Villupuram(Uzhavar Sandhai )"/>
              <i n="[Fact_Mandi_Current].[Market].&amp;[Viralimalai(Uzhavar Sandhai )]" c="Viralimalai(Uzhavar Sandhai )"/>
              <i n="[Fact_Mandi_Current].[Market].&amp;[Virudhunagar(Uzhavar Sandhai )]" c="Virudhunagar(Uzhavar Sandhai )"/>
              <i n="[Fact_Mandi_Current].[Market].&amp;[Viruthachalam(Uzhavar Sandhai )]" c="Viruthachalam(Uzhavar Sandhai )"/>
              <i n="[Fact_Mandi_Current].[Market].&amp;[Visnagar APMC]" c="Visnagar APMC"/>
              <i n="[Fact_Mandi_Current].[Market].&amp;[Viswan APMC]" c="Viswan APMC"/>
              <i n="[Fact_Mandi_Current].[Market].&amp;[Warangal APMC]" c="Warangal APMC"/>
              <i n="[Fact_Mandi_Current].[Market].&amp;[Wazirganj APMC]" c="Wazirganj APMC"/>
              <i n="[Fact_Mandi_Current].[Market].&amp;[Yellamanchili APMC]" c="Yellamanchili APMC"/>
              <i n="[Fact_Mandi_Current].[Market].&amp;[Yellandu APMC]" c="Yellandu APMC"/>
              <i n="[Fact_Mandi_Current].[Market].&amp;[Yusufpur APMC]" c="Yusufpur APMC"/>
            </range>
          </ranges>
        </level>
      </levels>
      <selections count="1">
        <selection n="[Fact_Mandi_Current].[Marke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2314CAC3-E8C4-4C7A-8091-024E2B2E6022}" sourceName="[Fact_Mandi_Current].[State]">
  <pivotTables>
    <pivotTable tabId="2" name="Avg_Market_price"/>
    <pivotTable tabId="2" name="Avg_Mar_Grade"/>
    <pivotTable tabId="2" name="Highest_Market_Price"/>
    <pivotTable tabId="2" name="market_record_state"/>
    <pivotTable tabId="2" name="No_Of_Commodity"/>
    <pivotTable tabId="2" name="No_of_markets"/>
    <pivotTable tabId="2" name="Top_10_commo"/>
    <pivotTable tabId="2" name="Top_10_Market"/>
    <pivotTable tabId="2" name="Total_Market_Records"/>
    <pivotTable tabId="3" name="PivotTable35"/>
    <pivotTable tabId="3" name="avg rainfall departure"/>
    <pivotTable tabId="3" name="PivotTable37"/>
    <pivotTable tabId="3" name="PivotTable38"/>
    <pivotTable tabId="3" name="PivotTable39"/>
    <pivotTable tabId="3" name="Production by Weather Category"/>
    <pivotTable tabId="3" name="avg rainfall by state"/>
    <pivotTable tabId="3" name="Rainfall vs Production Trend"/>
    <pivotTable tabId="3" name="Crop Production by Weather Category"/>
    <pivotTable tabId="3" name="Avg Yield by weather category"/>
  </pivotTables>
  <data>
    <olap pivotCacheId="305046129">
      <levels count="2">
        <level uniqueName="[Fact_Mandi_Current].[State].[(All)]" sourceCaption="(All)" count="0"/>
        <level uniqueName="[Fact_Mandi_Current].[State].[State]" sourceCaption="State" count="25">
          <ranges>
            <range startItem="0">
              <i n="[Fact_Mandi_Current].[State].&amp;[Andhra Pradesh]" c="Andhra Pradesh"/>
              <i n="[Fact_Mandi_Current].[State].&amp;[Assam]" c="Assam"/>
              <i n="[Fact_Mandi_Current].[State].&amp;[Bihar]" c="Bihar"/>
              <i n="[Fact_Mandi_Current].[State].&amp;[Chandigarh]" c="Chandigarh"/>
              <i n="[Fact_Mandi_Current].[State].&amp;[Chhattisgarh]" c="Chhattisgarh"/>
              <i n="[Fact_Mandi_Current].[State].&amp;[Goa]" c="Goa"/>
              <i n="[Fact_Mandi_Current].[State].&amp;[Gujarat]" c="Gujarat"/>
              <i n="[Fact_Mandi_Current].[State].&amp;[Haryana]" c="Haryana"/>
              <i n="[Fact_Mandi_Current].[State].&amp;[Himachal Pradesh]" c="Himachal Pradesh"/>
              <i n="[Fact_Mandi_Current].[State].&amp;[Jammu and Kashmir]" c="Jammu and Kashmir"/>
              <i n="[Fact_Mandi_Current].[State].&amp;[Karnataka]" c="Karnataka"/>
              <i n="[Fact_Mandi_Current].[State].&amp;[Keralam]" c="Keralam"/>
              <i n="[Fact_Mandi_Current].[State].&amp;[Madhya Pradesh]" c="Madhya Pradesh"/>
              <i n="[Fact_Mandi_Current].[State].&amp;[Maharashtra]" c="Maharashtra"/>
              <i n="[Fact_Mandi_Current].[State].&amp;[Nagaland]" c="Nagaland"/>
              <i n="[Fact_Mandi_Current].[State].&amp;[NCT of Delhi]" c="NCT of Delhi"/>
              <i n="[Fact_Mandi_Current].[State].&amp;[Odisha]" c="Odisha"/>
              <i n="[Fact_Mandi_Current].[State].&amp;[Punjab]" c="Punjab"/>
              <i n="[Fact_Mandi_Current].[State].&amp;[Rajasthan]" c="Rajasthan"/>
              <i n="[Fact_Mandi_Current].[State].&amp;[Tamil Nadu]" c="Tamil Nadu"/>
              <i n="[Fact_Mandi_Current].[State].&amp;[Telangana]" c="Telangana"/>
              <i n="[Fact_Mandi_Current].[State].&amp;[Tripura]" c="Tripura"/>
              <i n="[Fact_Mandi_Current].[State].&amp;[Uttar Pradesh]" c="Uttar Pradesh"/>
              <i n="[Fact_Mandi_Current].[State].&amp;[Uttarakhand]" c="Uttarakhand"/>
              <i n="[Fact_Mandi_Current].[State].&amp;[West Bengal]" c="West Bengal"/>
            </range>
          </ranges>
        </level>
      </levels>
      <selections count="1">
        <selection n="[Fact_Mandi_Current].[Stat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 xr10:uid="{5B618CC4-46D0-4BCD-A9BE-4C471E0AF8FB}" sourceName="[Fact_Mandi_Current].[Commodity]">
  <pivotTables>
    <pivotTable tabId="2" name="Avg_Market_price"/>
    <pivotTable tabId="2" name="Avg_Mar_Grade"/>
    <pivotTable tabId="2" name="Highest_Market_Price"/>
    <pivotTable tabId="2" name="market_record_state"/>
    <pivotTable tabId="2" name="No_Of_Commodity"/>
    <pivotTable tabId="2" name="No_of_markets"/>
    <pivotTable tabId="2" name="Top_10_commo"/>
    <pivotTable tabId="2" name="Top_10_Market"/>
    <pivotTable tabId="2" name="Total_Market_Records"/>
    <pivotTable tabId="3" name="PivotTable35"/>
    <pivotTable tabId="3" name="avg rainfall departure"/>
    <pivotTable tabId="3" name="PivotTable37"/>
    <pivotTable tabId="3" name="PivotTable38"/>
    <pivotTable tabId="3" name="PivotTable39"/>
    <pivotTable tabId="3" name="Production by Weather Category"/>
    <pivotTable tabId="3" name="avg rainfall by state"/>
    <pivotTable tabId="3" name="Rainfall vs Production Trend"/>
    <pivotTable tabId="3" name="Crop Production by Weather Category"/>
    <pivotTable tabId="3" name="Avg Yield by weather category"/>
  </pivotTables>
  <data>
    <olap pivotCacheId="305046129">
      <levels count="2">
        <level uniqueName="[Fact_Mandi_Current].[Commodity].[(All)]" sourceCaption="(All)" count="0"/>
        <level uniqueName="[Fact_Mandi_Current].[Commodity].[Commodity]" sourceCaption="Commodity" count="174">
          <ranges>
            <range startItem="0">
              <i n="[Fact_Mandi_Current].[Commodity].&amp;[Ajwan]" c="Ajwan"/>
              <i n="[Fact_Mandi_Current].[Commodity].&amp;[Amaranthus]" c="Amaranthus"/>
              <i n="[Fact_Mandi_Current].[Commodity].&amp;[Amla(Nelli Kai)]" c="Amla(Nelli Kai)"/>
              <i n="[Fact_Mandi_Current].[Commodity].&amp;[Amranthas Red]" c="Amranthas Red"/>
              <i n="[Fact_Mandi_Current].[Commodity].&amp;[Apple]" c="Apple"/>
              <i n="[Fact_Mandi_Current].[Commodity].&amp;[Arecanut(Betelnut/Supari)]" c="Arecanut(Betelnut/Supari)"/>
              <i n="[Fact_Mandi_Current].[Commodity].&amp;[Asalia]" c="Asalia"/>
              <i n="[Fact_Mandi_Current].[Commodity].&amp;[Ashgourd]" c="Ashgourd"/>
              <i n="[Fact_Mandi_Current].[Commodity].&amp;[Baby Corn]" c="Baby Corn"/>
              <i n="[Fact_Mandi_Current].[Commodity].&amp;[Bajra(Pearl Millet/Cumbu)]" c="Bajra(Pearl Millet/Cumbu)"/>
              <i n="[Fact_Mandi_Current].[Commodity].&amp;[Banana]" c="Banana"/>
              <i n="[Fact_Mandi_Current].[Commodity].&amp;[Banana - Green]" c="Banana - Green"/>
              <i n="[Fact_Mandi_Current].[Commodity].&amp;[Beans]" c="Beans"/>
              <i n="[Fact_Mandi_Current].[Commodity].&amp;[Beetroot]" c="Beetroot"/>
              <i n="[Fact_Mandi_Current].[Commodity].&amp;[Bengal Gram(Gram)(Whole)]" c="Bengal Gram(Gram)(Whole)"/>
              <i n="[Fact_Mandi_Current].[Commodity].&amp;[Betal Leaves]" c="Betal Leaves"/>
              <i n="[Fact_Mandi_Current].[Commodity].&amp;[Bhindi(Ladies Finger)]" c="Bhindi(Ladies Finger)"/>
              <i n="[Fact_Mandi_Current].[Commodity].&amp;[Bitter gourd]" c="Bitter gourd"/>
              <i n="[Fact_Mandi_Current].[Commodity].&amp;[Black Gram Dal(Urd Dal)]" c="Black Gram Dal(Urd Dal)"/>
              <i n="[Fact_Mandi_Current].[Commodity].&amp;[Black Gram(Urd Beans)(Whole)]" c="Black Gram(Urd Beans)(Whole)"/>
              <i n="[Fact_Mandi_Current].[Commodity].&amp;[Black pepper]" c="Black pepper"/>
              <i n="[Fact_Mandi_Current].[Commodity].&amp;[Bottle gourd]" c="Bottle gourd"/>
              <i n="[Fact_Mandi_Current].[Commodity].&amp;[Brinjal]" c="Brinjal"/>
              <i n="[Fact_Mandi_Current].[Commodity].&amp;[Broken Rice]" c="Broken Rice"/>
              <i n="[Fact_Mandi_Current].[Commodity].&amp;[Cabbage]" c="Cabbage"/>
              <i n="[Fact_Mandi_Current].[Commodity].&amp;[Calf]" c="Calf"/>
              <i n="[Fact_Mandi_Current].[Commodity].&amp;[Capsicum]" c="Capsicum"/>
              <i n="[Fact_Mandi_Current].[Commodity].&amp;[Carrot]" c="Carrot"/>
              <i n="[Fact_Mandi_Current].[Commodity].&amp;[Cashewnuts]" c="Cashewnuts"/>
              <i n="[Fact_Mandi_Current].[Commodity].&amp;[Castor Seed]" c="Castor Seed"/>
              <i n="[Fact_Mandi_Current].[Commodity].&amp;[Cauliflower]" c="Cauliflower"/>
              <i n="[Fact_Mandi_Current].[Commodity].&amp;[Chicory(Chikori/Kasni)]" c="Chicory(Chikori/Kasni)"/>
              <i n="[Fact_Mandi_Current].[Commodity].&amp;[Chikoos(Sapota)]" c="Chikoos(Sapota)"/>
              <i n="[Fact_Mandi_Current].[Commodity].&amp;[Chili Red]" c="Chili Red"/>
              <i n="[Fact_Mandi_Current].[Commodity].&amp;[Chilly Capsicum]" c="Chilly Capsicum"/>
              <i n="[Fact_Mandi_Current].[Commodity].&amp;[Chow Chow]" c="Chow Chow"/>
              <i n="[Fact_Mandi_Current].[Commodity].&amp;[Cluster beans]" c="Cluster beans"/>
              <i n="[Fact_Mandi_Current].[Commodity].&amp;[Coconut]" c="Coconut"/>
              <i n="[Fact_Mandi_Current].[Commodity].&amp;[Coconut Seed]" c="Coconut Seed"/>
              <i n="[Fact_Mandi_Current].[Commodity].&amp;[Colacasia]" c="Colacasia"/>
              <i n="[Fact_Mandi_Current].[Commodity].&amp;[Copra]" c="Copra"/>
              <i n="[Fact_Mandi_Current].[Commodity].&amp;[Coriander(Leaves)]" c="Coriander(Leaves)"/>
              <i n="[Fact_Mandi_Current].[Commodity].&amp;[Corriander seed]" c="Corriander seed"/>
              <i n="[Fact_Mandi_Current].[Commodity].&amp;[Cotton]" c="Cotton"/>
              <i n="[Fact_Mandi_Current].[Commodity].&amp;[Cowpea(Lobia/Karamani)]" c="Cowpea(Lobia/Karamani)"/>
              <i n="[Fact_Mandi_Current].[Commodity].&amp;[Cowpea(Veg)]" c="Cowpea(Veg)"/>
              <i n="[Fact_Mandi_Current].[Commodity].&amp;[Cucumbar(Kheera)]" c="Cucumbar(Kheera)"/>
              <i n="[Fact_Mandi_Current].[Commodity].&amp;[Cummin Seed(Jeera)]" c="Cummin Seed(Jeera)"/>
              <i n="[Fact_Mandi_Current].[Commodity].&amp;[Custard Apple(Sharifa)]" c="Custard Apple(Sharifa)"/>
              <i n="[Fact_Mandi_Current].[Commodity].&amp;[Drumstick]" c="Drumstick"/>
              <i n="[Fact_Mandi_Current].[Commodity].&amp;[Dry Chillies]" c="Dry Chillies"/>
              <i n="[Fact_Mandi_Current].[Commodity].&amp;[Dry Grapes]" c="Dry Grapes"/>
              <i n="[Fact_Mandi_Current].[Commodity].&amp;[Elephant Yam(Suran)/Amorphophallus]" c="Elephant Yam(Suran)/Amorphophallus"/>
              <i n="[Fact_Mandi_Current].[Commodity].&amp;[Field Bean(Anumulu)]" c="Field Bean(Anumulu)"/>
              <i n="[Fact_Mandi_Current].[Commodity].&amp;[Field Pea]" c="Field Pea"/>
              <i n="[Fact_Mandi_Current].[Commodity].&amp;[Fig(Anjura/Anjeer)]" c="Fig(Anjura/Anjeer)"/>
              <i n="[Fact_Mandi_Current].[Commodity].&amp;[Firewood]" c="Firewood"/>
              <i n="[Fact_Mandi_Current].[Commodity].&amp;[Fish]" c="Fish"/>
              <i n="[Fact_Mandi_Current].[Commodity].&amp;[French Beans(Frasbean)]" c="French Beans(Frasbean)"/>
              <i n="[Fact_Mandi_Current].[Commodity].&amp;[Galgal(Lemon)]" c="Galgal(Lemon)"/>
              <i n="[Fact_Mandi_Current].[Commodity].&amp;[Garlic]" c="Garlic"/>
              <i n="[Fact_Mandi_Current].[Commodity].&amp;[Ginger(Dry)]" c="Ginger(Dry)"/>
              <i n="[Fact_Mandi_Current].[Commodity].&amp;[Ginger(Green)]" c="Ginger(Green)"/>
              <i n="[Fact_Mandi_Current].[Commodity].&amp;[Gram Raw(Chholia)]" c="Gram Raw(Chholia)"/>
              <i n="[Fact_Mandi_Current].[Commodity].&amp;[Grapes]" c="Grapes"/>
              <i n="[Fact_Mandi_Current].[Commodity].&amp;[Green Avare(W)]" c="Green Avare(W)"/>
              <i n="[Fact_Mandi_Current].[Commodity].&amp;[Green Chilli]" c="Green Chilli"/>
              <i n="[Fact_Mandi_Current].[Commodity].&amp;[Green Gram Dal(Moong Dal)]" c="Green Gram Dal(Moong Dal)"/>
              <i n="[Fact_Mandi_Current].[Commodity].&amp;[Green Gram(Moong)(Whole)]" c="Green Gram(Moong)(Whole)"/>
              <i n="[Fact_Mandi_Current].[Commodity].&amp;[Green Peas]" c="Green Peas"/>
              <i n="[Fact_Mandi_Current].[Commodity].&amp;[Ground Nut Seed]" c="Ground Nut Seed"/>
              <i n="[Fact_Mandi_Current].[Commodity].&amp;[Groundnut]" c="Groundnut"/>
              <i n="[Fact_Mandi_Current].[Commodity].&amp;[Groundnut pods(raw)]" c="Groundnut pods(raw)"/>
              <i n="[Fact_Mandi_Current].[Commodity].&amp;[Groundnut(Split)]" c="Groundnut(Split)"/>
              <i n="[Fact_Mandi_Current].[Commodity].&amp;[Guar]" c="Guar"/>
              <i n="[Fact_Mandi_Current].[Commodity].&amp;[Guar Seed(Cluster Beans Seed)]" c="Guar Seed(Cluster Beans Seed)"/>
              <i n="[Fact_Mandi_Current].[Commodity].&amp;[Guava]" c="Guava"/>
              <i n="[Fact_Mandi_Current].[Commodity].&amp;[Gur(Jaggery)]" c="Gur(Jaggery)"/>
              <i n="[Fact_Mandi_Current].[Commodity].&amp;[Indian Beans(Seam)]" c="Indian Beans(Seam)"/>
              <i n="[Fact_Mandi_Current].[Commodity].&amp;[Jack Fruit(Ripe)]" c="Jack Fruit(Ripe)"/>
              <i n="[Fact_Mandi_Current].[Commodity].&amp;[Jasmine]" c="Jasmine"/>
              <i n="[Fact_Mandi_Current].[Commodity].&amp;[Jowar(Sorghum)]" c="Jowar(Sorghum)"/>
              <i n="[Fact_Mandi_Current].[Commodity].&amp;[Kabuli Chana(Chickpeas-White)]" c="Kabuli Chana(Chickpeas-White)"/>
              <i n="[Fact_Mandi_Current].[Commodity].&amp;[Kakada]" c="Kakada"/>
              <i n="[Fact_Mandi_Current].[Commodity].&amp;[Karbuja(Musk Melon)]" c="Karbuja(Musk Melon)"/>
              <i n="[Fact_Mandi_Current].[Commodity].&amp;[Khandsari(Desi Khand)]" c="Khandsari(Desi Khand)"/>
              <i n="[Fact_Mandi_Current].[Commodity].&amp;[Knool Khol]" c="Knool Khol"/>
              <i n="[Fact_Mandi_Current].[Commodity].&amp;[Ladies Finger]" c="Ladies Finger"/>
              <i n="[Fact_Mandi_Current].[Commodity].&amp;[Leafy Vegetable]" c="Leafy Vegetable"/>
              <i n="[Fact_Mandi_Current].[Commodity].&amp;[Lemon]" c="Lemon"/>
              <i n="[Fact_Mandi_Current].[Commodity].&amp;[Lentil(Masur)(Whole)]" c="Lentil(Masur)(Whole)"/>
              <i n="[Fact_Mandi_Current].[Commodity].&amp;[Lime]" c="Lime"/>
              <i n="[Fact_Mandi_Current].[Commodity].&amp;[Little gourd(Kundru)]" c="Little gourd(Kundru)"/>
              <i n="[Fact_Mandi_Current].[Commodity].&amp;[Long Melon(Kakri)]" c="Long Melon(Kakri)"/>
              <i n="[Fact_Mandi_Current].[Commodity].&amp;[Maize]" c="Maize"/>
              <i n="[Fact_Mandi_Current].[Commodity].&amp;[Mango]" c="Mango"/>
              <i n="[Fact_Mandi_Current].[Commodity].&amp;[Mango(Raw-Ripe)]" c="Mango(Raw-Ripe)"/>
              <i n="[Fact_Mandi_Current].[Commodity].&amp;[Marigold(Calcutta)]" c="Marigold(Calcutta)"/>
              <i n="[Fact_Mandi_Current].[Commodity].&amp;[Marigold(loose)]" c="Marigold(loose)"/>
              <i n="[Fact_Mandi_Current].[Commodity].&amp;[Mashrooms]" c="Mashrooms"/>
              <i n="[Fact_Mandi_Current].[Commodity].&amp;[Masur Dal]" c="Masur Dal"/>
              <i n="[Fact_Mandi_Current].[Commodity].&amp;[Mentha Oil]" c="Mentha Oil"/>
              <i n="[Fact_Mandi_Current].[Commodity].&amp;[Methi Seeds]" c="Methi Seeds"/>
              <i n="[Fact_Mandi_Current].[Commodity].&amp;[Methi(Leaves)]" c="Methi(Leaves)"/>
              <i n="[Fact_Mandi_Current].[Commodity].&amp;[Millets]" c="Millets"/>
              <i n="[Fact_Mandi_Current].[Commodity].&amp;[Mint(Pudina)]" c="Mint(Pudina)"/>
              <i n="[Fact_Mandi_Current].[Commodity].&amp;[Mousambi(Sweet Lime)]" c="Mousambi(Sweet Lime)"/>
              <i n="[Fact_Mandi_Current].[Commodity].&amp;[Muleti]" c="Muleti"/>
              <i n="[Fact_Mandi_Current].[Commodity].&amp;[Mustard]" c="Mustard"/>
              <i n="[Fact_Mandi_Current].[Commodity].&amp;[Onion]" c="Onion"/>
              <i n="[Fact_Mandi_Current].[Commodity].&amp;[Onion Green]" c="Onion Green"/>
              <i n="[Fact_Mandi_Current].[Commodity].&amp;[Orange]" c="Orange"/>
              <i n="[Fact_Mandi_Current].[Commodity].&amp;[Other green and fresh vegetables]" c="Other green and fresh vegetables"/>
              <i n="[Fact_Mandi_Current].[Commodity].&amp;[Other Pulses]" c="Other Pulses"/>
              <i n="[Fact_Mandi_Current].[Commodity].&amp;[Ox]" c="Ox"/>
              <i n="[Fact_Mandi_Current].[Commodity].&amp;[Paddy(Basmati)]" c="Paddy(Basmati)"/>
              <i n="[Fact_Mandi_Current].[Commodity].&amp;[Paddy(Common)]" c="Paddy(Common)"/>
              <i n="[Fact_Mandi_Current].[Commodity].&amp;[Papaya]" c="Papaya"/>
              <i n="[Fact_Mandi_Current].[Commodity].&amp;[Papaya(Raw)]" c="Papaya(Raw)"/>
              <i n="[Fact_Mandi_Current].[Commodity].&amp;[Pea Pod/Pea Cod/हरी मटर]" c="Pea Pod/Pea Cod/हरी मटर"/>
              <i n="[Fact_Mandi_Current].[Commodity].&amp;[Pear(Marasebu)]" c="Pear(Marasebu)"/>
              <i n="[Fact_Mandi_Current].[Commodity].&amp;[Peas Wet]" c="Peas Wet"/>
              <i n="[Fact_Mandi_Current].[Commodity].&amp;[Peas(Dry)]" c="Peas(Dry)"/>
              <i n="[Fact_Mandi_Current].[Commodity].&amp;[Pegeon Pea(Arhar Fali)]" c="Pegeon Pea(Arhar Fali)"/>
              <i n="[Fact_Mandi_Current].[Commodity].&amp;[Pineapple]" c="Pineapple"/>
              <i n="[Fact_Mandi_Current].[Commodity].&amp;[Plum]" c="Plum"/>
              <i n="[Fact_Mandi_Current].[Commodity].&amp;[Pointed gourd(Parval)]" c="Pointed gourd(Parval)"/>
              <i n="[Fact_Mandi_Current].[Commodity].&amp;[Pomegranate]" c="Pomegranate"/>
              <i n="[Fact_Mandi_Current].[Commodity].&amp;[Potato]" c="Potato"/>
              <i n="[Fact_Mandi_Current].[Commodity].&amp;[Prawn]" c="Prawn"/>
              <i n="[Fact_Mandi_Current].[Commodity].&amp;[Pumpkin]" c="Pumpkin"/>
              <i n="[Fact_Mandi_Current].[Commodity].&amp;[Raddish]" c="Raddish"/>
              <i n="[Fact_Mandi_Current].[Commodity].&amp;[Ragi(Finger Millet)]" c="Ragi(Finger Millet)"/>
              <i n="[Fact_Mandi_Current].[Commodity].&amp;[Rajgir]" c="Rajgir"/>
              <i n="[Fact_Mandi_Current].[Commodity].&amp;[Red gram/Arhar/Tur(whole)]" c="Red gram/Arhar/Tur(whole)"/>
              <i n="[Fact_Mandi_Current].[Commodity].&amp;[Rice]" c="Rice"/>
              <i n="[Fact_Mandi_Current].[Commodity].&amp;[Ridgeguard(Tori)]" c="Ridgeguard(Tori)"/>
              <i n="[Fact_Mandi_Current].[Commodity].&amp;[Rose(Local)]" c="Rose(Local)"/>
              <i n="[Fact_Mandi_Current].[Commodity].&amp;[Round gourd]" c="Round gourd"/>
              <i n="[Fact_Mandi_Current].[Commodity].&amp;[Safflower]" c="Safflower"/>
              <i n="[Fact_Mandi_Current].[Commodity].&amp;[Seemebadnekai]" c="Seemebadnekai"/>
              <i n="[Fact_Mandi_Current].[Commodity].&amp;[Seetapal]" c="Seetapal"/>
              <i n="[Fact_Mandi_Current].[Commodity].&amp;[Sesamum(Sesame,Gingelly,Til)]" c="Sesamum(Sesame,Gingelly,Til)"/>
              <i n="[Fact_Mandi_Current].[Commodity].&amp;[Snakeguard]" c="Snakeguard"/>
              <i n="[Fact_Mandi_Current].[Commodity].&amp;[Soanf]" c="Soanf"/>
              <i n="[Fact_Mandi_Current].[Commodity].&amp;[Soyabean]" c="Soyabean"/>
              <i n="[Fact_Mandi_Current].[Commodity].&amp;[Spinach]" c="Spinach"/>
              <i n="[Fact_Mandi_Current].[Commodity].&amp;[Spiny Gourd / Kartali(Kantola)]" c="Spiny Gourd / Kartali(Kantola)"/>
              <i n="[Fact_Mandi_Current].[Commodity].&amp;[Sponge gourd]" c="Sponge gourd"/>
              <i n="[Fact_Mandi_Current].[Commodity].&amp;[Squash(Chappal Kadoo)]" c="Squash(Chappal Kadoo)"/>
              <i n="[Fact_Mandi_Current].[Commodity].&amp;[Surat Beans(Papadi)]" c="Surat Beans(Papadi)"/>
              <i n="[Fact_Mandi_Current].[Commodity].&amp;[Suva(Dill Seed)]" c="Suva(Dill Seed)"/>
              <i n="[Fact_Mandi_Current].[Commodity].&amp;[Sweet Corn]" c="Sweet Corn"/>
              <i n="[Fact_Mandi_Current].[Commodity].&amp;[Sweet Potato]" c="Sweet Potato"/>
              <i n="[Fact_Mandi_Current].[Commodity].&amp;[Sweet Pumpkin]" c="Sweet Pumpkin"/>
              <i n="[Fact_Mandi_Current].[Commodity].&amp;[Tamarind Fruit]" c="Tamarind Fruit"/>
              <i n="[Fact_Mandi_Current].[Commodity].&amp;[Tapioca]" c="Tapioca"/>
              <i n="[Fact_Mandi_Current].[Commodity].&amp;[Tender Coconut]" c="Tender Coconut"/>
              <i n="[Fact_Mandi_Current].[Commodity].&amp;[Tendu Leaves/Kendu leaves/Bidi Leaves]" c="Tendu Leaves/Kendu leaves/Bidi Leaves"/>
              <i n="[Fact_Mandi_Current].[Commodity].&amp;[Thondekai]" c="Thondekai"/>
              <i n="[Fact_Mandi_Current].[Commodity].&amp;[Tinda]" c="Tinda"/>
              <i n="[Fact_Mandi_Current].[Commodity].&amp;[Tobacco]" c="Tobacco"/>
              <i n="[Fact_Mandi_Current].[Commodity].&amp;[Tomato]" c="Tomato"/>
              <i n="[Fact_Mandi_Current].[Commodity].&amp;[Tube Flower]" c="Tube Flower"/>
              <i n="[Fact_Mandi_Current].[Commodity].&amp;[Tube Rose(Loose)]" c="Tube Rose(Loose)"/>
              <i n="[Fact_Mandi_Current].[Commodity].&amp;[Turmeric(raw)]" c="Turmeric(raw)"/>
              <i n="[Fact_Mandi_Current].[Commodity].&amp;[Turnip]" c="Turnip"/>
              <i n="[Fact_Mandi_Current].[Commodity].&amp;[Water Melon]" c="Water Melon"/>
              <i n="[Fact_Mandi_Current].[Commodity].&amp;[Wheat]" c="Wheat"/>
              <i n="[Fact_Mandi_Current].[Commodity].&amp;[White Muesli]" c="White Muesli"/>
              <i n="[Fact_Mandi_Current].[Commodity].&amp;[Wild Cucumber]" c="Wild Cucumber"/>
              <i n="[Fact_Mandi_Current].[Commodity].&amp;[Wood]" c="Wood"/>
              <i n="[Fact_Mandi_Current].[Commodity].&amp;[Yam]" c="Yam"/>
              <i n="[Fact_Mandi_Current].[Commodity].&amp;[Yam(Ratalu)]" c="Yam(Ratalu)"/>
            </range>
          </ranges>
        </level>
      </levels>
      <selections count="1">
        <selection n="[Fact_Mandi_Current].[Commodity].[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ategory" xr10:uid="{3CF24407-ED12-432A-BDA6-B5F1723B478F}" sourceName="[Dim_Weather].[Weather_Category]">
  <pivotTables>
    <pivotTable tabId="3" name="Rainfall vs Production Trend"/>
    <pivotTable tabId="3" name="avg rainfall by state"/>
    <pivotTable tabId="3" name="Avg Yield by weather category"/>
    <pivotTable tabId="3" name="Crop Production by Weather Category"/>
    <pivotTable tabId="3" name="PivotTable35"/>
    <pivotTable tabId="3" name="avg rainfall departure"/>
    <pivotTable tabId="3" name="PivotTable37"/>
    <pivotTable tabId="3" name="PivotTable38"/>
    <pivotTable tabId="3" name="PivotTable39"/>
    <pivotTable tabId="3" name="Production by Weather Category"/>
  </pivotTables>
  <data>
    <olap pivotCacheId="1650540230">
      <levels count="2">
        <level uniqueName="[Dim_Weather].[Weather_Category].[(All)]" sourceCaption="(All)" count="0"/>
        <level uniqueName="[Dim_Weather].[Weather_Category].[Weather_Category]" sourceCaption="Weather_Category" count="4">
          <ranges>
            <range startItem="0">
              <i n="[Dim_Weather].[Weather_Category].&amp;[Deficient]" c="Deficient"/>
              <i n="[Dim_Weather].[Weather_Category].&amp;[Excessive]" c="Excessive"/>
              <i n="[Dim_Weather].[Weather_Category].&amp;[Normal]" c="Normal"/>
              <i n="[Dim_Weather].[Weather_Category].&amp;[Unknown]" c="Unknown"/>
            </range>
          </ranges>
        </level>
      </levels>
      <selections count="1">
        <selection n="[Dim_Weather].[Weather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 xr10:uid="{618F43DF-33EC-4B1D-B1B5-351762F1E83B}" cache="Slicer_Crop" caption="Crop" level="1" rowHeight="234950"/>
  <slicer name="Season" xr10:uid="{77D2D44C-9CCE-459D-96E6-1D11D9A815E2}" cache="Slicer_Season" caption="Season" level="1" rowHeight="234950"/>
  <slicer name="State" xr10:uid="{01281412-507A-4864-92E2-E54351643C63}" cache="Slicer_State" caption="State" level="1" rowHeight="234950"/>
  <slicer name="Year" xr10:uid="{03F5A2E6-BF20-47E1-B82E-7E6A77980111}" cache="Slicer_Year" caption="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xr10:uid="{92BD553B-31BE-4FCE-A49C-296AB7C40BF5}" cache="Slicer_Grade" caption="Grade" level="1" rowHeight="234950"/>
  <slicer name="Market" xr10:uid="{9EEE6D4A-9F0A-4AAC-8942-BA3F22EAF1B6}" cache="Slicer_Market" caption="Market" level="1" rowHeight="234950"/>
  <slicer name="State 2" xr10:uid="{3211C3FA-75FB-49BF-A3BE-9EA5CD1C8023}" cache="Slicer_State1" caption="State" level="1" rowHeight="234950"/>
  <slicer name="Commodity" xr10:uid="{2A0B41F9-CA2C-4F20-BCFC-A1E9D2E5C4E1}" cache="Slicer_Commodity" caption="Commodit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 4" xr10:uid="{D2E35147-DF6D-4352-AFB0-D20054692898}" cache="Slicer_Crop" caption="Crop" columnCount="2" level="1" style="SlicerStyleLight3" rowHeight="234950"/>
  <slicer name="Season 4" xr10:uid="{35B0B354-F3CC-4402-B7ED-FF3A1D50C835}" cache="Slicer_Season" caption="Season" level="1" style="SlicerStyleLight3" rowHeight="234950"/>
  <slicer name="State 5" xr10:uid="{0ED6624F-C1D3-4933-B2CA-3599611F69E8}" cache="Slicer_State" caption="State" columnCount="3" level="1" style="SlicerStyleLight3" rowHeight="234950"/>
  <slicer name="Year 4" xr10:uid="{E87B9665-5FA5-49F3-9DBE-D702B5BC8DD0}" cache="Slicer_Year" caption="Year" columnCount="3" level="1" style="SlicerStyleLight3" rowHeight="234950"/>
  <slicer name="Weather_Category" xr10:uid="{61CD3444-B381-4753-AF73-795970BA3A35}" cache="Slicer_Weather_Category" caption="Weather_Catego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 1" xr10:uid="{9AFA9ED6-2497-4A54-B0E6-D331CEC011EE}" cache="Slicer_Crop" caption="Crop" columnCount="2" level="1" style="SlicerStyleLight3" rowHeight="234950"/>
  <slicer name="Season 1" xr10:uid="{17601D10-42C6-4131-BD25-4192E867C04A}" cache="Slicer_Season" caption="Season" columnCount="2" level="1" style="SlicerStyleLight3" rowHeight="234950"/>
  <slicer name="State 1" xr10:uid="{ACD7D80A-6A5E-4395-BA38-A727B78B87DE}" cache="Slicer_State" caption="State" columnCount="2" level="1" style="SlicerStyleLight3" rowHeight="234950"/>
  <slicer name="Year 1" xr10:uid="{A065FE8A-DF18-4DDE-9301-7D63D83B9FFB}" cache="Slicer_Year" caption="Year" columnCount="3" level="1" style="SlicerStyleLight3"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1" xr10:uid="{4EE1BEE5-FA09-4CF0-9E51-71AC60CA3DC3}" cache="Slicer_Market" caption="Market" level="1" style="SlicerStyleLight3" rowHeight="234950"/>
  <slicer name="State 4" xr10:uid="{78788C36-04DF-458B-B951-2D308287599F}" cache="Slicer_State1" caption="State" level="1" style="SlicerStyleLight3" rowHeight="234950"/>
  <slicer name="Commodity 1" xr10:uid="{CC801619-4927-4B17-92C1-B4E931B77D65}" cache="Slicer_Commodity" caption="Commodity" level="1" style="SlicerStyleLight3"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 3" xr10:uid="{5225A858-D701-461F-9B88-6B192DA8B1AC}" cache="Slicer_Crop" caption="Crop" columnCount="2" level="1" style="SlicerStyleLight3" rowHeight="234950"/>
  <slicer name="Season 3" xr10:uid="{549546FE-0E62-4342-8EFF-5C52757D9086}" cache="Slicer_Season" caption="Season" level="1" style="SlicerStyleLight3" rowHeight="234950"/>
  <slicer name="State 3" xr10:uid="{8B89F7F8-62D1-4F20-9759-FBD70E0A7D14}" cache="Slicer_State" caption="State" columnCount="3" level="1" style="SlicerStyleLight3" rowHeight="234950"/>
  <slicer name="Year 3" xr10:uid="{3D914F8E-89FC-4D2E-8DEF-2FEAA8032D1B}" cache="Slicer_Year" caption="Year" columnCount="3" level="1" style="SlicerStyleLight3" rowHeight="234950"/>
  <slicer name="Weather_Category 1" xr10:uid="{144623CA-0921-4BDE-B514-4F9AE62DF678}" cache="Slicer_Weather_Category" caption="Weather_Category" level="1" style="SlicerStyleLight3" rowHeight="234950"/>
</slicers>
</file>

<file path=xl/theme/theme1.xml><?xml version="1.0" encoding="utf-8"?>
<a:theme xmlns:a="http://schemas.openxmlformats.org/drawingml/2006/main" name="agriii">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microsoft.com/office/2007/relationships/slicer" Target="../slicers/slicer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drawing" Target="../drawings/drawing2.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8.xml"/><Relationship Id="rId13" Type="http://schemas.microsoft.com/office/2007/relationships/slicer" Target="../slicers/slicer3.xml"/><Relationship Id="rId3" Type="http://schemas.openxmlformats.org/officeDocument/2006/relationships/pivotTable" Target="../pivotTables/pivotTable23.xml"/><Relationship Id="rId7" Type="http://schemas.openxmlformats.org/officeDocument/2006/relationships/pivotTable" Target="../pivotTables/pivotTable27.xml"/><Relationship Id="rId12" Type="http://schemas.openxmlformats.org/officeDocument/2006/relationships/drawing" Target="../drawings/drawing3.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11" Type="http://schemas.openxmlformats.org/officeDocument/2006/relationships/printerSettings" Target="../printerSettings/printerSettings1.bin"/><Relationship Id="rId5" Type="http://schemas.openxmlformats.org/officeDocument/2006/relationships/pivotTable" Target="../pivotTables/pivotTable25.xml"/><Relationship Id="rId10" Type="http://schemas.openxmlformats.org/officeDocument/2006/relationships/pivotTable" Target="../pivotTables/pivotTable30.xml"/><Relationship Id="rId4" Type="http://schemas.openxmlformats.org/officeDocument/2006/relationships/pivotTable" Target="../pivotTables/pivotTable24.xml"/><Relationship Id="rId9" Type="http://schemas.openxmlformats.org/officeDocument/2006/relationships/pivotTable" Target="../pivotTables/pivotTable29.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35816-48FD-4D98-B238-1A5B2954E726}">
  <sheetPr codeName="Sheet1"/>
  <dimension ref="A2:B100"/>
  <sheetViews>
    <sheetView topLeftCell="A50" workbookViewId="0">
      <selection activeCell="B62" sqref="B62"/>
    </sheetView>
  </sheetViews>
  <sheetFormatPr defaultRowHeight="14.4" x14ac:dyDescent="0.3"/>
  <cols>
    <col min="1" max="1" width="18.109375" bestFit="1" customWidth="1"/>
    <col min="2" max="2" width="24.21875" bestFit="1" customWidth="1"/>
  </cols>
  <sheetData>
    <row r="2" spans="1:2" x14ac:dyDescent="0.3">
      <c r="A2" t="s">
        <v>2</v>
      </c>
    </row>
    <row r="3" spans="1:2" x14ac:dyDescent="0.3">
      <c r="A3" s="1">
        <v>1653339951</v>
      </c>
      <c r="B3" s="1">
        <f>GETPIVOTDATA("[Measures].[Sum of Area_Ha]",$A$2)</f>
        <v>1653339951</v>
      </c>
    </row>
    <row r="6" spans="1:2" x14ac:dyDescent="0.3">
      <c r="A6" t="s">
        <v>3</v>
      </c>
    </row>
    <row r="7" spans="1:2" x14ac:dyDescent="0.3">
      <c r="A7" s="3">
        <v>323581.16321711952</v>
      </c>
      <c r="B7" s="3">
        <f>GETPIVOTDATA("[Measures].[Sum of Weighted_Yield]",$A$6)</f>
        <v>323581.16321711952</v>
      </c>
    </row>
    <row r="9" spans="1:2" x14ac:dyDescent="0.3">
      <c r="A9" t="s">
        <v>4</v>
      </c>
    </row>
    <row r="10" spans="1:2" x14ac:dyDescent="0.3">
      <c r="A10">
        <v>10</v>
      </c>
      <c r="B10">
        <f>GETPIVOTDATA("[Measures].[Distinct Count of Crop]",$A$9)</f>
        <v>10</v>
      </c>
    </row>
    <row r="12" spans="1:2" x14ac:dyDescent="0.3">
      <c r="A12" t="s">
        <v>1</v>
      </c>
    </row>
    <row r="13" spans="1:2" x14ac:dyDescent="0.3">
      <c r="A13" s="1">
        <v>8907659105</v>
      </c>
      <c r="B13" s="1">
        <f>GETPIVOTDATA("[Measures].[Sum of Production_Tonnes]",$A$12)</f>
        <v>8907659105</v>
      </c>
    </row>
    <row r="16" spans="1:2" x14ac:dyDescent="0.3">
      <c r="A16" t="s">
        <v>19</v>
      </c>
    </row>
    <row r="17" spans="1:2" x14ac:dyDescent="0.3">
      <c r="A17">
        <v>13</v>
      </c>
      <c r="B17">
        <f>GETPIVOTDATA("[Measures].[Distinct Count of State]",$A$16)</f>
        <v>13</v>
      </c>
    </row>
    <row r="21" spans="1:2" x14ac:dyDescent="0.3">
      <c r="A21" s="2" t="s">
        <v>5</v>
      </c>
      <c r="B21" t="s">
        <v>1</v>
      </c>
    </row>
    <row r="22" spans="1:2" x14ac:dyDescent="0.3">
      <c r="A22" s="4">
        <v>1997</v>
      </c>
      <c r="B22" s="1">
        <v>283254563</v>
      </c>
    </row>
    <row r="23" spans="1:2" x14ac:dyDescent="0.3">
      <c r="A23" s="4">
        <v>1998</v>
      </c>
      <c r="B23" s="1">
        <v>367499068</v>
      </c>
    </row>
    <row r="24" spans="1:2" x14ac:dyDescent="0.3">
      <c r="A24" s="4">
        <v>1999</v>
      </c>
      <c r="B24" s="1">
        <v>401857623</v>
      </c>
    </row>
    <row r="25" spans="1:2" x14ac:dyDescent="0.3">
      <c r="A25" s="4">
        <v>2000</v>
      </c>
      <c r="B25" s="1">
        <v>380917156</v>
      </c>
    </row>
    <row r="26" spans="1:2" x14ac:dyDescent="0.3">
      <c r="A26" s="4">
        <v>2001</v>
      </c>
      <c r="B26" s="1">
        <v>387505216</v>
      </c>
    </row>
    <row r="27" spans="1:2" x14ac:dyDescent="0.3">
      <c r="A27" s="4">
        <v>2002</v>
      </c>
      <c r="B27" s="1">
        <v>352368533</v>
      </c>
    </row>
    <row r="28" spans="1:2" x14ac:dyDescent="0.3">
      <c r="A28" s="4">
        <v>2003</v>
      </c>
      <c r="B28" s="1">
        <v>341222078</v>
      </c>
    </row>
    <row r="29" spans="1:2" x14ac:dyDescent="0.3">
      <c r="A29" s="4">
        <v>2004</v>
      </c>
      <c r="B29" s="1">
        <v>331643004</v>
      </c>
    </row>
    <row r="30" spans="1:2" x14ac:dyDescent="0.3">
      <c r="A30" s="4">
        <v>2005</v>
      </c>
      <c r="B30" s="1">
        <v>388142638</v>
      </c>
    </row>
    <row r="31" spans="1:2" x14ac:dyDescent="0.3">
      <c r="A31" s="4">
        <v>2006</v>
      </c>
      <c r="B31" s="1">
        <v>450996005</v>
      </c>
    </row>
    <row r="32" spans="1:2" x14ac:dyDescent="0.3">
      <c r="A32" s="4">
        <v>2007</v>
      </c>
      <c r="B32" s="1">
        <v>467365548</v>
      </c>
    </row>
    <row r="33" spans="1:2" x14ac:dyDescent="0.3">
      <c r="A33" s="4">
        <v>2008</v>
      </c>
      <c r="B33" s="1">
        <v>412472617</v>
      </c>
    </row>
    <row r="34" spans="1:2" x14ac:dyDescent="0.3">
      <c r="A34" s="4">
        <v>2009</v>
      </c>
      <c r="B34" s="1">
        <v>414943133</v>
      </c>
    </row>
    <row r="35" spans="1:2" x14ac:dyDescent="0.3">
      <c r="A35" s="4">
        <v>2010</v>
      </c>
      <c r="B35" s="1">
        <v>483477503</v>
      </c>
    </row>
    <row r="36" spans="1:2" x14ac:dyDescent="0.3">
      <c r="A36" s="4">
        <v>2011</v>
      </c>
      <c r="B36" s="1">
        <v>503555731</v>
      </c>
    </row>
    <row r="37" spans="1:2" x14ac:dyDescent="0.3">
      <c r="A37" s="4">
        <v>2012</v>
      </c>
      <c r="B37" s="1">
        <v>491128476</v>
      </c>
    </row>
    <row r="38" spans="1:2" x14ac:dyDescent="0.3">
      <c r="A38" s="4">
        <v>2013</v>
      </c>
      <c r="B38" s="1">
        <v>502487994</v>
      </c>
    </row>
    <row r="39" spans="1:2" x14ac:dyDescent="0.3">
      <c r="A39" s="4">
        <v>2014</v>
      </c>
      <c r="B39" s="1">
        <v>490039507</v>
      </c>
    </row>
    <row r="40" spans="1:2" x14ac:dyDescent="0.3">
      <c r="A40" s="4">
        <v>2015</v>
      </c>
      <c r="B40" s="1">
        <v>453584415</v>
      </c>
    </row>
    <row r="41" spans="1:2" x14ac:dyDescent="0.3">
      <c r="A41" s="4">
        <v>2016</v>
      </c>
      <c r="B41" s="1">
        <v>471915230</v>
      </c>
    </row>
    <row r="42" spans="1:2" x14ac:dyDescent="0.3">
      <c r="A42" s="4">
        <v>2017</v>
      </c>
      <c r="B42" s="1">
        <v>531283067</v>
      </c>
    </row>
    <row r="45" spans="1:2" x14ac:dyDescent="0.3">
      <c r="A45" s="2" t="s">
        <v>5</v>
      </c>
      <c r="B45" t="s">
        <v>1</v>
      </c>
    </row>
    <row r="46" spans="1:2" x14ac:dyDescent="0.3">
      <c r="A46" s="4" t="s">
        <v>7</v>
      </c>
      <c r="B46" s="1">
        <v>42078086</v>
      </c>
    </row>
    <row r="47" spans="1:2" x14ac:dyDescent="0.3">
      <c r="A47" s="4" t="s">
        <v>9</v>
      </c>
      <c r="B47" s="1">
        <v>49117800</v>
      </c>
    </row>
    <row r="48" spans="1:2" x14ac:dyDescent="0.3">
      <c r="A48" s="4" t="s">
        <v>13</v>
      </c>
      <c r="B48" s="1">
        <v>137339432</v>
      </c>
    </row>
    <row r="49" spans="1:2" x14ac:dyDescent="0.3">
      <c r="A49" s="4" t="s">
        <v>8</v>
      </c>
      <c r="B49" s="1">
        <v>195165612</v>
      </c>
    </row>
    <row r="50" spans="1:2" x14ac:dyDescent="0.3">
      <c r="A50" s="4" t="s">
        <v>15</v>
      </c>
      <c r="B50" s="1">
        <v>292060699</v>
      </c>
    </row>
    <row r="51" spans="1:2" x14ac:dyDescent="0.3">
      <c r="A51" s="4" t="s">
        <v>11</v>
      </c>
      <c r="B51" s="1">
        <v>295761621</v>
      </c>
    </row>
    <row r="52" spans="1:2" x14ac:dyDescent="0.3">
      <c r="A52" s="4" t="s">
        <v>18</v>
      </c>
      <c r="B52" s="1">
        <v>306001599</v>
      </c>
    </row>
    <row r="53" spans="1:2" x14ac:dyDescent="0.3">
      <c r="A53" s="4" t="s">
        <v>14</v>
      </c>
      <c r="B53" s="1">
        <v>578239000</v>
      </c>
    </row>
    <row r="54" spans="1:2" x14ac:dyDescent="0.3">
      <c r="A54" s="4" t="s">
        <v>16</v>
      </c>
      <c r="B54" s="1">
        <v>651161740</v>
      </c>
    </row>
    <row r="55" spans="1:2" x14ac:dyDescent="0.3">
      <c r="A55" s="4" t="s">
        <v>6</v>
      </c>
      <c r="B55" s="1">
        <v>678455911</v>
      </c>
    </row>
    <row r="56" spans="1:2" x14ac:dyDescent="0.3">
      <c r="A56" s="4" t="s">
        <v>10</v>
      </c>
      <c r="B56" s="1">
        <v>699906248</v>
      </c>
    </row>
    <row r="57" spans="1:2" x14ac:dyDescent="0.3">
      <c r="A57" s="4" t="s">
        <v>12</v>
      </c>
      <c r="B57" s="1">
        <v>1387249278</v>
      </c>
    </row>
    <row r="58" spans="1:2" x14ac:dyDescent="0.3">
      <c r="A58" s="4" t="s">
        <v>17</v>
      </c>
      <c r="B58" s="1">
        <v>3595122079</v>
      </c>
    </row>
    <row r="61" spans="1:2" x14ac:dyDescent="0.3">
      <c r="A61" s="2" t="s">
        <v>5</v>
      </c>
      <c r="B61" t="s">
        <v>0</v>
      </c>
    </row>
    <row r="62" spans="1:2" x14ac:dyDescent="0.3">
      <c r="A62" s="4" t="s">
        <v>25</v>
      </c>
      <c r="B62" s="1">
        <v>18875753</v>
      </c>
    </row>
    <row r="63" spans="1:2" x14ac:dyDescent="0.3">
      <c r="A63" s="4" t="s">
        <v>20</v>
      </c>
      <c r="B63" s="1">
        <v>41527173</v>
      </c>
    </row>
    <row r="64" spans="1:2" x14ac:dyDescent="0.3">
      <c r="A64" s="4" t="s">
        <v>26</v>
      </c>
      <c r="B64" s="1">
        <v>113438719</v>
      </c>
    </row>
    <row r="65" spans="1:2" x14ac:dyDescent="0.3">
      <c r="A65" s="4" t="s">
        <v>22</v>
      </c>
      <c r="B65" s="1">
        <v>118190228</v>
      </c>
    </row>
    <row r="66" spans="1:2" x14ac:dyDescent="0.3">
      <c r="A66" s="4" t="s">
        <v>23</v>
      </c>
      <c r="B66" s="1">
        <v>120874085</v>
      </c>
    </row>
    <row r="67" spans="1:2" x14ac:dyDescent="0.3">
      <c r="A67" s="4" t="s">
        <v>24</v>
      </c>
      <c r="B67" s="1">
        <v>211184669</v>
      </c>
    </row>
    <row r="68" spans="1:2" x14ac:dyDescent="0.3">
      <c r="A68" s="4" t="s">
        <v>21</v>
      </c>
      <c r="B68" s="1">
        <v>344708331</v>
      </c>
    </row>
    <row r="69" spans="1:2" x14ac:dyDescent="0.3">
      <c r="A69" s="4" t="s">
        <v>27</v>
      </c>
      <c r="B69" s="1">
        <v>1144362288</v>
      </c>
    </row>
    <row r="70" spans="1:2" x14ac:dyDescent="0.3">
      <c r="A70" s="4" t="s">
        <v>29</v>
      </c>
      <c r="B70" s="1">
        <v>1294779822</v>
      </c>
    </row>
    <row r="71" spans="1:2" x14ac:dyDescent="0.3">
      <c r="A71" s="4" t="s">
        <v>28</v>
      </c>
      <c r="B71" s="1">
        <v>5499718037</v>
      </c>
    </row>
    <row r="78" spans="1:2" x14ac:dyDescent="0.3">
      <c r="A78" s="2" t="s">
        <v>5</v>
      </c>
      <c r="B78" t="s">
        <v>30</v>
      </c>
    </row>
    <row r="79" spans="1:2" x14ac:dyDescent="0.3">
      <c r="A79" s="4" t="s">
        <v>25</v>
      </c>
      <c r="B79" s="5">
        <v>0.35539354759568204</v>
      </c>
    </row>
    <row r="80" spans="1:2" x14ac:dyDescent="0.3">
      <c r="A80" s="4" t="s">
        <v>20</v>
      </c>
      <c r="B80" s="5">
        <v>0.74808255425709524</v>
      </c>
    </row>
    <row r="81" spans="1:2" x14ac:dyDescent="0.3">
      <c r="A81" s="4" t="s">
        <v>22</v>
      </c>
      <c r="B81" s="5">
        <v>0.93655411089866147</v>
      </c>
    </row>
    <row r="82" spans="1:2" x14ac:dyDescent="0.3">
      <c r="A82" s="4" t="s">
        <v>26</v>
      </c>
      <c r="B82" s="5">
        <v>1.029148996487707</v>
      </c>
    </row>
    <row r="83" spans="1:2" x14ac:dyDescent="0.3">
      <c r="A83" s="4" t="s">
        <v>23</v>
      </c>
      <c r="B83" s="5">
        <v>1.4417891520406005</v>
      </c>
    </row>
    <row r="84" spans="1:2" x14ac:dyDescent="0.3">
      <c r="A84" s="4" t="s">
        <v>27</v>
      </c>
      <c r="B84" s="5">
        <v>2.2788975038468116</v>
      </c>
    </row>
    <row r="85" spans="1:2" x14ac:dyDescent="0.3">
      <c r="A85" s="4" t="s">
        <v>24</v>
      </c>
      <c r="B85" s="5">
        <v>2.4903294296756058</v>
      </c>
    </row>
    <row r="86" spans="1:2" x14ac:dyDescent="0.3">
      <c r="A86" s="4" t="s">
        <v>29</v>
      </c>
      <c r="B86" s="5">
        <v>2.7929519999999997</v>
      </c>
    </row>
    <row r="87" spans="1:2" x14ac:dyDescent="0.3">
      <c r="A87" s="4" t="s">
        <v>21</v>
      </c>
      <c r="B87" s="5">
        <v>3.2058642998027613</v>
      </c>
    </row>
    <row r="88" spans="1:2" x14ac:dyDescent="0.3">
      <c r="A88" s="4" t="s">
        <v>28</v>
      </c>
      <c r="B88" s="5">
        <v>72.355058640388464</v>
      </c>
    </row>
    <row r="94" spans="1:2" x14ac:dyDescent="0.3">
      <c r="A94" s="2" t="s">
        <v>5</v>
      </c>
      <c r="B94" t="s">
        <v>1</v>
      </c>
    </row>
    <row r="95" spans="1:2" x14ac:dyDescent="0.3">
      <c r="A95" s="4" t="s">
        <v>31</v>
      </c>
      <c r="B95" s="1">
        <v>32045581</v>
      </c>
    </row>
    <row r="96" spans="1:2" x14ac:dyDescent="0.3">
      <c r="A96" s="4" t="s">
        <v>32</v>
      </c>
      <c r="B96" s="1">
        <v>3210517581</v>
      </c>
    </row>
    <row r="97" spans="1:2" x14ac:dyDescent="0.3">
      <c r="A97" s="4" t="s">
        <v>33</v>
      </c>
      <c r="B97" s="1">
        <v>1666633627</v>
      </c>
    </row>
    <row r="98" spans="1:2" x14ac:dyDescent="0.3">
      <c r="A98" s="4" t="s">
        <v>34</v>
      </c>
      <c r="B98" s="1">
        <v>127500366</v>
      </c>
    </row>
    <row r="99" spans="1:2" x14ac:dyDescent="0.3">
      <c r="A99" s="4" t="s">
        <v>35</v>
      </c>
      <c r="B99" s="1">
        <v>3574557969</v>
      </c>
    </row>
    <row r="100" spans="1:2" x14ac:dyDescent="0.3">
      <c r="A100" s="4" t="s">
        <v>36</v>
      </c>
      <c r="B100" s="1">
        <v>296403981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F8C58-CC65-48F0-B9E7-7F6F8F4897A1}">
  <sheetPr codeName="Sheet2"/>
  <dimension ref="A2:D127"/>
  <sheetViews>
    <sheetView zoomScale="110" workbookViewId="0">
      <selection activeCell="C132" sqref="C132"/>
    </sheetView>
  </sheetViews>
  <sheetFormatPr defaultRowHeight="14.4" x14ac:dyDescent="0.3"/>
  <cols>
    <col min="1" max="1" width="21.44140625" bestFit="1" customWidth="1"/>
    <col min="2" max="2" width="18.21875" bestFit="1" customWidth="1"/>
    <col min="3" max="3" width="15.33203125" bestFit="1" customWidth="1"/>
    <col min="4" max="6" width="13" bestFit="1" customWidth="1"/>
    <col min="7" max="7" width="19.109375" bestFit="1" customWidth="1"/>
    <col min="8" max="8" width="19" bestFit="1" customWidth="1"/>
    <col min="9" max="12" width="13" bestFit="1" customWidth="1"/>
  </cols>
  <sheetData>
    <row r="2" spans="1:2" x14ac:dyDescent="0.3">
      <c r="A2" t="s">
        <v>64</v>
      </c>
    </row>
    <row r="3" spans="1:2" x14ac:dyDescent="0.3">
      <c r="A3" s="6">
        <v>5384.2087560386472</v>
      </c>
      <c r="B3" s="6">
        <f>GETPIVOTDATA("[Measures].[Average of Modal_Price]",$A$2)</f>
        <v>5384.2087560386472</v>
      </c>
    </row>
    <row r="5" spans="1:2" x14ac:dyDescent="0.3">
      <c r="A5" t="s">
        <v>63</v>
      </c>
    </row>
    <row r="6" spans="1:2" x14ac:dyDescent="0.3">
      <c r="A6" s="6">
        <v>131000</v>
      </c>
      <c r="B6" s="6">
        <f>GETPIVOTDATA("[Measures].[Max of Modal_Price]",$A$5)</f>
        <v>131000</v>
      </c>
    </row>
    <row r="9" spans="1:2" x14ac:dyDescent="0.3">
      <c r="A9" t="s">
        <v>62</v>
      </c>
    </row>
    <row r="10" spans="1:2" x14ac:dyDescent="0.3">
      <c r="A10">
        <v>174</v>
      </c>
      <c r="B10">
        <f>GETPIVOTDATA("[Measures].[Distinct Count of Commodity]",$A$9)</f>
        <v>174</v>
      </c>
    </row>
    <row r="12" spans="1:2" x14ac:dyDescent="0.3">
      <c r="A12" t="s">
        <v>61</v>
      </c>
    </row>
    <row r="13" spans="1:2" x14ac:dyDescent="0.3">
      <c r="A13">
        <v>713</v>
      </c>
      <c r="B13">
        <f>GETPIVOTDATA("[Measures].[Distinct Count of Market]",$A$12)</f>
        <v>713</v>
      </c>
    </row>
    <row r="15" spans="1:2" x14ac:dyDescent="0.3">
      <c r="A15" t="s">
        <v>60</v>
      </c>
    </row>
    <row r="16" spans="1:2" x14ac:dyDescent="0.3">
      <c r="A16">
        <v>697</v>
      </c>
      <c r="B16">
        <f>GETPIVOTDATA("[Measures].[Distinct Count of Modal_Price]",$A$15)</f>
        <v>697</v>
      </c>
    </row>
    <row r="19" spans="1:2" x14ac:dyDescent="0.3">
      <c r="A19" s="2" t="s">
        <v>5</v>
      </c>
      <c r="B19" t="s">
        <v>38</v>
      </c>
    </row>
    <row r="20" spans="1:2" x14ac:dyDescent="0.3">
      <c r="A20" s="4" t="s">
        <v>46</v>
      </c>
      <c r="B20">
        <v>131000</v>
      </c>
    </row>
    <row r="21" spans="1:2" x14ac:dyDescent="0.3">
      <c r="A21" s="4" t="s">
        <v>47</v>
      </c>
      <c r="B21">
        <v>81250</v>
      </c>
    </row>
    <row r="22" spans="1:2" x14ac:dyDescent="0.3">
      <c r="A22" s="4" t="s">
        <v>40</v>
      </c>
      <c r="B22">
        <v>75500</v>
      </c>
    </row>
    <row r="23" spans="1:2" x14ac:dyDescent="0.3">
      <c r="A23" s="4" t="s">
        <v>44</v>
      </c>
      <c r="B23">
        <v>64500</v>
      </c>
    </row>
    <row r="24" spans="1:2" x14ac:dyDescent="0.3">
      <c r="A24" s="4" t="s">
        <v>43</v>
      </c>
      <c r="B24">
        <v>54115.384615384617</v>
      </c>
    </row>
    <row r="25" spans="1:2" x14ac:dyDescent="0.3">
      <c r="A25" s="4" t="s">
        <v>41</v>
      </c>
      <c r="B25">
        <v>31100</v>
      </c>
    </row>
    <row r="26" spans="1:2" x14ac:dyDescent="0.3">
      <c r="A26" s="4" t="s">
        <v>42</v>
      </c>
      <c r="B26">
        <v>27125</v>
      </c>
    </row>
    <row r="27" spans="1:2" x14ac:dyDescent="0.3">
      <c r="A27" s="4" t="s">
        <v>39</v>
      </c>
      <c r="B27">
        <v>26500</v>
      </c>
    </row>
    <row r="28" spans="1:2" x14ac:dyDescent="0.3">
      <c r="A28" s="4" t="s">
        <v>48</v>
      </c>
      <c r="B28">
        <v>24785.714285714286</v>
      </c>
    </row>
    <row r="29" spans="1:2" x14ac:dyDescent="0.3">
      <c r="A29" s="4" t="s">
        <v>45</v>
      </c>
      <c r="B29">
        <v>24395.833333333332</v>
      </c>
    </row>
    <row r="35" spans="1:2" x14ac:dyDescent="0.3">
      <c r="A35" s="2" t="s">
        <v>5</v>
      </c>
      <c r="B35" t="s">
        <v>38</v>
      </c>
    </row>
    <row r="36" spans="1:2" x14ac:dyDescent="0.3">
      <c r="A36" s="4" t="s">
        <v>73</v>
      </c>
      <c r="B36">
        <v>28722.222222222223</v>
      </c>
    </row>
    <row r="37" spans="1:2" x14ac:dyDescent="0.3">
      <c r="A37" s="4" t="s">
        <v>75</v>
      </c>
      <c r="B37">
        <v>6307.894736842105</v>
      </c>
    </row>
    <row r="38" spans="1:2" x14ac:dyDescent="0.3">
      <c r="A38" s="4" t="s">
        <v>16</v>
      </c>
      <c r="B38">
        <v>5864.9083236321303</v>
      </c>
    </row>
    <row r="39" spans="1:2" x14ac:dyDescent="0.3">
      <c r="A39" s="4" t="s">
        <v>71</v>
      </c>
      <c r="B39">
        <v>5768.597883597884</v>
      </c>
    </row>
    <row r="40" spans="1:2" x14ac:dyDescent="0.3">
      <c r="A40" s="4" t="s">
        <v>70</v>
      </c>
      <c r="B40">
        <v>5413.3264462809921</v>
      </c>
    </row>
    <row r="41" spans="1:2" x14ac:dyDescent="0.3">
      <c r="A41" s="4" t="s">
        <v>65</v>
      </c>
      <c r="B41">
        <v>5355.8823529411766</v>
      </c>
    </row>
    <row r="42" spans="1:2" x14ac:dyDescent="0.3">
      <c r="A42" s="4" t="s">
        <v>8</v>
      </c>
      <c r="B42">
        <v>5155.6178509532065</v>
      </c>
    </row>
    <row r="43" spans="1:2" x14ac:dyDescent="0.3">
      <c r="A43" s="4" t="s">
        <v>6</v>
      </c>
      <c r="B43">
        <v>4945.9880952380954</v>
      </c>
    </row>
    <row r="44" spans="1:2" x14ac:dyDescent="0.3">
      <c r="A44" s="4" t="s">
        <v>68</v>
      </c>
      <c r="B44">
        <v>4715.7692307692305</v>
      </c>
    </row>
    <row r="45" spans="1:2" x14ac:dyDescent="0.3">
      <c r="A45" s="4" t="s">
        <v>18</v>
      </c>
      <c r="B45">
        <v>4699.7884615384619</v>
      </c>
    </row>
    <row r="46" spans="1:2" x14ac:dyDescent="0.3">
      <c r="A46" s="4" t="s">
        <v>72</v>
      </c>
      <c r="B46">
        <v>4388.8888888888887</v>
      </c>
    </row>
    <row r="47" spans="1:2" x14ac:dyDescent="0.3">
      <c r="A47" s="4" t="s">
        <v>9</v>
      </c>
      <c r="B47">
        <v>4204.7945205479455</v>
      </c>
    </row>
    <row r="48" spans="1:2" x14ac:dyDescent="0.3">
      <c r="A48" s="4" t="s">
        <v>12</v>
      </c>
      <c r="B48">
        <v>4037.1272727272726</v>
      </c>
    </row>
    <row r="49" spans="1:2" x14ac:dyDescent="0.3">
      <c r="A49" s="4" t="s">
        <v>13</v>
      </c>
      <c r="B49">
        <v>3872.2608695652175</v>
      </c>
    </row>
    <row r="50" spans="1:2" x14ac:dyDescent="0.3">
      <c r="A50" s="4" t="s">
        <v>66</v>
      </c>
      <c r="B50">
        <v>3657.1428571428573</v>
      </c>
    </row>
    <row r="51" spans="1:2" x14ac:dyDescent="0.3">
      <c r="A51" s="4" t="s">
        <v>67</v>
      </c>
      <c r="B51">
        <v>3515.4444444444443</v>
      </c>
    </row>
    <row r="52" spans="1:2" x14ac:dyDescent="0.3">
      <c r="A52" s="4" t="s">
        <v>15</v>
      </c>
      <c r="B52">
        <v>3473.6511627906975</v>
      </c>
    </row>
    <row r="53" spans="1:2" x14ac:dyDescent="0.3">
      <c r="A53" s="4" t="s">
        <v>10</v>
      </c>
      <c r="B53">
        <v>3466</v>
      </c>
    </row>
    <row r="54" spans="1:2" x14ac:dyDescent="0.3">
      <c r="A54" s="4" t="s">
        <v>14</v>
      </c>
      <c r="B54">
        <v>3262.1577695167289</v>
      </c>
    </row>
    <row r="55" spans="1:2" x14ac:dyDescent="0.3">
      <c r="A55" s="4" t="s">
        <v>7</v>
      </c>
      <c r="B55">
        <v>3183.6110255555559</v>
      </c>
    </row>
    <row r="56" spans="1:2" x14ac:dyDescent="0.3">
      <c r="A56" s="4" t="s">
        <v>74</v>
      </c>
      <c r="B56">
        <v>2956.9957627118642</v>
      </c>
    </row>
    <row r="57" spans="1:2" x14ac:dyDescent="0.3">
      <c r="A57" s="4" t="s">
        <v>17</v>
      </c>
      <c r="B57">
        <v>2814.6466779661023</v>
      </c>
    </row>
    <row r="58" spans="1:2" x14ac:dyDescent="0.3">
      <c r="A58" s="4" t="s">
        <v>11</v>
      </c>
      <c r="B58">
        <v>2683.2874251497005</v>
      </c>
    </row>
    <row r="59" spans="1:2" x14ac:dyDescent="0.3">
      <c r="A59" s="4" t="s">
        <v>69</v>
      </c>
      <c r="B59">
        <v>2225</v>
      </c>
    </row>
    <row r="60" spans="1:2" x14ac:dyDescent="0.3">
      <c r="A60" s="4" t="s">
        <v>76</v>
      </c>
      <c r="B60">
        <v>1771.25</v>
      </c>
    </row>
    <row r="64" spans="1:2" x14ac:dyDescent="0.3">
      <c r="A64" s="2" t="s">
        <v>5</v>
      </c>
      <c r="B64" t="s">
        <v>49</v>
      </c>
    </row>
    <row r="65" spans="1:2" x14ac:dyDescent="0.3">
      <c r="A65" s="4" t="s">
        <v>16</v>
      </c>
      <c r="B65">
        <v>6872</v>
      </c>
    </row>
    <row r="66" spans="1:2" x14ac:dyDescent="0.3">
      <c r="A66" s="4" t="s">
        <v>8</v>
      </c>
      <c r="B66">
        <v>577</v>
      </c>
    </row>
    <row r="67" spans="1:2" x14ac:dyDescent="0.3">
      <c r="A67" s="4" t="s">
        <v>71</v>
      </c>
      <c r="B67">
        <v>378</v>
      </c>
    </row>
    <row r="68" spans="1:2" x14ac:dyDescent="0.3">
      <c r="A68" s="4" t="s">
        <v>17</v>
      </c>
      <c r="B68">
        <v>295</v>
      </c>
    </row>
    <row r="69" spans="1:2" x14ac:dyDescent="0.3">
      <c r="A69" s="4" t="s">
        <v>12</v>
      </c>
      <c r="B69">
        <v>275</v>
      </c>
    </row>
    <row r="83" spans="1:4" x14ac:dyDescent="0.3">
      <c r="A83" s="2" t="s">
        <v>5</v>
      </c>
      <c r="B83" t="s">
        <v>77</v>
      </c>
      <c r="C83" t="s">
        <v>78</v>
      </c>
      <c r="D83" t="s">
        <v>38</v>
      </c>
    </row>
    <row r="84" spans="1:4" x14ac:dyDescent="0.3">
      <c r="A84" s="4" t="s">
        <v>43</v>
      </c>
      <c r="B84">
        <v>51538.461538461539</v>
      </c>
      <c r="C84">
        <v>56692.307692307695</v>
      </c>
      <c r="D84">
        <v>54115.384615384617</v>
      </c>
    </row>
    <row r="85" spans="1:4" x14ac:dyDescent="0.3">
      <c r="A85" s="4" t="s">
        <v>44</v>
      </c>
      <c r="B85">
        <v>60000</v>
      </c>
      <c r="C85">
        <v>69000</v>
      </c>
      <c r="D85">
        <v>64500</v>
      </c>
    </row>
    <row r="86" spans="1:4" x14ac:dyDescent="0.3">
      <c r="A86" s="4" t="s">
        <v>40</v>
      </c>
      <c r="B86">
        <v>72500</v>
      </c>
      <c r="C86">
        <v>78500</v>
      </c>
      <c r="D86">
        <v>75500</v>
      </c>
    </row>
    <row r="87" spans="1:4" x14ac:dyDescent="0.3">
      <c r="A87" s="4" t="s">
        <v>47</v>
      </c>
      <c r="B87">
        <v>75000</v>
      </c>
      <c r="C87">
        <v>87500</v>
      </c>
      <c r="D87">
        <v>81250</v>
      </c>
    </row>
    <row r="88" spans="1:4" x14ac:dyDescent="0.3">
      <c r="A88" s="4" t="s">
        <v>46</v>
      </c>
      <c r="B88">
        <v>131000</v>
      </c>
      <c r="C88">
        <v>131000</v>
      </c>
      <c r="D88">
        <v>131000</v>
      </c>
    </row>
    <row r="117" spans="1:2" x14ac:dyDescent="0.3">
      <c r="A117" s="2" t="s">
        <v>5</v>
      </c>
      <c r="B117" t="s">
        <v>37</v>
      </c>
    </row>
    <row r="118" spans="1:2" x14ac:dyDescent="0.3">
      <c r="A118" s="4" t="s">
        <v>53</v>
      </c>
      <c r="B118">
        <v>596750</v>
      </c>
    </row>
    <row r="119" spans="1:2" x14ac:dyDescent="0.3">
      <c r="A119" s="4" t="s">
        <v>50</v>
      </c>
      <c r="B119">
        <v>572500</v>
      </c>
    </row>
    <row r="120" spans="1:2" x14ac:dyDescent="0.3">
      <c r="A120" s="4" t="s">
        <v>52</v>
      </c>
      <c r="B120">
        <v>517000</v>
      </c>
    </row>
    <row r="121" spans="1:2" x14ac:dyDescent="0.3">
      <c r="A121" s="4" t="s">
        <v>55</v>
      </c>
      <c r="B121">
        <v>482100</v>
      </c>
    </row>
    <row r="122" spans="1:2" x14ac:dyDescent="0.3">
      <c r="A122" s="4" t="s">
        <v>58</v>
      </c>
      <c r="B122">
        <v>479750</v>
      </c>
    </row>
    <row r="123" spans="1:2" x14ac:dyDescent="0.3">
      <c r="A123" s="4" t="s">
        <v>57</v>
      </c>
      <c r="B123">
        <v>470050</v>
      </c>
    </row>
    <row r="124" spans="1:2" x14ac:dyDescent="0.3">
      <c r="A124" s="4" t="s">
        <v>59</v>
      </c>
      <c r="B124">
        <v>447700</v>
      </c>
    </row>
    <row r="125" spans="1:2" x14ac:dyDescent="0.3">
      <c r="A125" s="4" t="s">
        <v>51</v>
      </c>
      <c r="B125">
        <v>445800</v>
      </c>
    </row>
    <row r="126" spans="1:2" x14ac:dyDescent="0.3">
      <c r="A126" s="4" t="s">
        <v>56</v>
      </c>
      <c r="B126">
        <v>445400</v>
      </c>
    </row>
    <row r="127" spans="1:2" x14ac:dyDescent="0.3">
      <c r="A127" s="4" t="s">
        <v>54</v>
      </c>
      <c r="B127">
        <v>441500</v>
      </c>
    </row>
  </sheetData>
  <conditionalFormatting sqref="A19">
    <cfRule type="colorScale" priority="4">
      <colorScale>
        <cfvo type="min"/>
        <cfvo type="percentile" val="50"/>
        <cfvo type="max"/>
        <color rgb="FFF8696B"/>
        <color rgb="FFFFEB84"/>
        <color rgb="FF63BE7B"/>
      </colorScale>
    </cfRule>
  </conditionalFormatting>
  <conditionalFormatting sqref="A35">
    <cfRule type="colorScale" priority="3">
      <colorScale>
        <cfvo type="min"/>
        <cfvo type="percentile" val="50"/>
        <cfvo type="max"/>
        <color rgb="FFF8696B"/>
        <color rgb="FFFFEB84"/>
        <color rgb="FF63BE7B"/>
      </colorScale>
    </cfRule>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A6B80-B091-4905-BF4A-96DA93EE70C8}">
  <sheetPr codeName="Sheet3"/>
  <dimension ref="A1:Q64"/>
  <sheetViews>
    <sheetView topLeftCell="C22" zoomScale="65" workbookViewId="0">
      <selection activeCell="V60" sqref="U50:V60"/>
    </sheetView>
  </sheetViews>
  <sheetFormatPr defaultRowHeight="14.4" x14ac:dyDescent="0.3"/>
  <cols>
    <col min="1" max="1" width="14.109375" bestFit="1" customWidth="1"/>
    <col min="2" max="2" width="22.33203125" bestFit="1" customWidth="1"/>
    <col min="3" max="3" width="24.21875" bestFit="1" customWidth="1"/>
    <col min="4" max="4" width="14.5546875" bestFit="1" customWidth="1"/>
    <col min="14" max="14" width="14.109375" bestFit="1" customWidth="1"/>
    <col min="15" max="15" width="25.88671875" bestFit="1" customWidth="1"/>
    <col min="16" max="16" width="10.33203125" bestFit="1" customWidth="1"/>
    <col min="17" max="17" width="11.44140625" bestFit="1" customWidth="1"/>
    <col min="18" max="18" width="11" bestFit="1" customWidth="1"/>
    <col min="19" max="19" width="10" bestFit="1" customWidth="1"/>
    <col min="20" max="20" width="11" bestFit="1" customWidth="1"/>
    <col min="21" max="21" width="26.21875" bestFit="1" customWidth="1"/>
    <col min="22" max="22" width="29" bestFit="1" customWidth="1"/>
  </cols>
  <sheetData>
    <row r="1" spans="1:2" x14ac:dyDescent="0.3">
      <c r="A1" t="s">
        <v>80</v>
      </c>
    </row>
    <row r="2" spans="1:2" x14ac:dyDescent="0.3">
      <c r="A2" s="6">
        <v>1013.0088280164366</v>
      </c>
      <c r="B2" s="8">
        <f>GETPIVOTDATA("[Measures].[Average of Rainfall_mm]",$A$1)</f>
        <v>1013.0088280164366</v>
      </c>
    </row>
    <row r="4" spans="1:2" x14ac:dyDescent="0.3">
      <c r="A4" t="s">
        <v>82</v>
      </c>
    </row>
    <row r="5" spans="1:2" x14ac:dyDescent="0.3">
      <c r="A5" s="6">
        <v>-6.6282321028269076</v>
      </c>
      <c r="B5" s="7">
        <f>GETPIVOTDATA("[Measures].[Average of Rainfall_Departure_Pct]",$A$4)</f>
        <v>-6.6282321028269076</v>
      </c>
    </row>
    <row r="8" spans="1:2" x14ac:dyDescent="0.3">
      <c r="A8" t="s">
        <v>30</v>
      </c>
    </row>
    <row r="9" spans="1:2" x14ac:dyDescent="0.3">
      <c r="A9">
        <v>7.3315132771433751</v>
      </c>
      <c r="B9" s="5">
        <f>GETPIVOTDATA("[Measures].[Average of Yield_Tonnes_Ha 2]",$A$8)</f>
        <v>7.3315132771433751</v>
      </c>
    </row>
    <row r="11" spans="1:2" x14ac:dyDescent="0.3">
      <c r="A11" t="s">
        <v>83</v>
      </c>
    </row>
    <row r="12" spans="1:2" x14ac:dyDescent="0.3">
      <c r="A12">
        <v>8907659105</v>
      </c>
      <c r="B12" s="1">
        <f>GETPIVOTDATA("[Measures].[Sum of Production_Tonnes_Clean]",$A$11)</f>
        <v>8907659105</v>
      </c>
    </row>
    <row r="14" spans="1:2" x14ac:dyDescent="0.3">
      <c r="A14" t="s">
        <v>84</v>
      </c>
    </row>
    <row r="15" spans="1:2" x14ac:dyDescent="0.3">
      <c r="A15">
        <v>4</v>
      </c>
      <c r="B15">
        <f>GETPIVOTDATA("[Measures].[Distinct Count of Weather_Category]",$A$14)</f>
        <v>4</v>
      </c>
    </row>
    <row r="17" spans="1:17" x14ac:dyDescent="0.3">
      <c r="A17" s="2" t="s">
        <v>5</v>
      </c>
      <c r="B17" t="s">
        <v>0</v>
      </c>
    </row>
    <row r="18" spans="1:17" x14ac:dyDescent="0.3">
      <c r="A18" s="4" t="s">
        <v>81</v>
      </c>
      <c r="B18">
        <v>5593802514</v>
      </c>
    </row>
    <row r="19" spans="1:17" x14ac:dyDescent="0.3">
      <c r="A19" s="4" t="s">
        <v>85</v>
      </c>
      <c r="B19">
        <v>2630352502</v>
      </c>
    </row>
    <row r="20" spans="1:17" x14ac:dyDescent="0.3">
      <c r="A20" s="4" t="s">
        <v>86</v>
      </c>
      <c r="B20">
        <v>683504089</v>
      </c>
    </row>
    <row r="25" spans="1:17" x14ac:dyDescent="0.3">
      <c r="A25" s="2" t="s">
        <v>5</v>
      </c>
      <c r="B25" t="s">
        <v>80</v>
      </c>
    </row>
    <row r="26" spans="1:17" x14ac:dyDescent="0.3">
      <c r="A26" s="4" t="s">
        <v>15</v>
      </c>
      <c r="B26">
        <v>459.83783252720769</v>
      </c>
    </row>
    <row r="27" spans="1:17" x14ac:dyDescent="0.3">
      <c r="A27" s="4" t="s">
        <v>9</v>
      </c>
      <c r="B27">
        <v>473.12193808883023</v>
      </c>
    </row>
    <row r="28" spans="1:17" x14ac:dyDescent="0.3">
      <c r="A28" s="4" t="s">
        <v>14</v>
      </c>
      <c r="B28">
        <v>501.75544651619168</v>
      </c>
      <c r="N28" s="2" t="s">
        <v>0</v>
      </c>
      <c r="O28" s="2" t="s">
        <v>79</v>
      </c>
    </row>
    <row r="29" spans="1:17" x14ac:dyDescent="0.3">
      <c r="A29" s="4" t="s">
        <v>17</v>
      </c>
      <c r="B29">
        <v>726.87174646529536</v>
      </c>
      <c r="N29" s="2" t="s">
        <v>5</v>
      </c>
      <c r="O29" t="s">
        <v>85</v>
      </c>
      <c r="P29" t="s">
        <v>86</v>
      </c>
      <c r="Q29" t="s">
        <v>81</v>
      </c>
    </row>
    <row r="30" spans="1:17" x14ac:dyDescent="0.3">
      <c r="A30" s="4" t="s">
        <v>8</v>
      </c>
      <c r="B30">
        <v>752.14426264343388</v>
      </c>
      <c r="N30" s="4" t="s">
        <v>28</v>
      </c>
      <c r="O30">
        <v>1717099330</v>
      </c>
      <c r="P30">
        <v>362303400</v>
      </c>
      <c r="Q30">
        <v>3420315307</v>
      </c>
    </row>
    <row r="31" spans="1:17" x14ac:dyDescent="0.3">
      <c r="A31" s="4" t="s">
        <v>16</v>
      </c>
      <c r="B31">
        <v>885.64380165289674</v>
      </c>
      <c r="N31" s="4" t="s">
        <v>29</v>
      </c>
      <c r="O31">
        <v>480405961</v>
      </c>
      <c r="P31">
        <v>75492031</v>
      </c>
      <c r="Q31">
        <v>738881830</v>
      </c>
    </row>
    <row r="32" spans="1:17" x14ac:dyDescent="0.3">
      <c r="A32" s="4" t="s">
        <v>6</v>
      </c>
      <c r="B32">
        <v>918.0221146245093</v>
      </c>
      <c r="N32" s="4" t="s">
        <v>27</v>
      </c>
      <c r="O32">
        <v>257848973</v>
      </c>
      <c r="P32">
        <v>76077069</v>
      </c>
      <c r="Q32">
        <v>810436246</v>
      </c>
    </row>
    <row r="33" spans="1:17" x14ac:dyDescent="0.3">
      <c r="A33" s="4" t="s">
        <v>11</v>
      </c>
      <c r="B33">
        <v>1012.3602936269549</v>
      </c>
      <c r="N33" s="4" t="s">
        <v>21</v>
      </c>
      <c r="O33">
        <v>65597269</v>
      </c>
      <c r="P33">
        <v>78032937</v>
      </c>
      <c r="Q33">
        <v>201078125</v>
      </c>
    </row>
    <row r="34" spans="1:17" x14ac:dyDescent="0.3">
      <c r="A34" s="4" t="s">
        <v>7</v>
      </c>
      <c r="B34">
        <v>1140.9843408900097</v>
      </c>
      <c r="N34" s="4" t="s">
        <v>24</v>
      </c>
      <c r="O34">
        <v>38490570</v>
      </c>
      <c r="P34">
        <v>18331976</v>
      </c>
      <c r="Q34">
        <v>154362123</v>
      </c>
    </row>
    <row r="35" spans="1:17" x14ac:dyDescent="0.3">
      <c r="A35" s="4" t="s">
        <v>13</v>
      </c>
      <c r="B35">
        <v>1418.7161135693211</v>
      </c>
    </row>
    <row r="36" spans="1:17" x14ac:dyDescent="0.3">
      <c r="A36" s="4" t="s">
        <v>12</v>
      </c>
      <c r="B36">
        <v>1462.5773257197277</v>
      </c>
    </row>
    <row r="37" spans="1:17" x14ac:dyDescent="0.3">
      <c r="A37" s="4" t="s">
        <v>10</v>
      </c>
      <c r="B37">
        <v>1695.2809061488745</v>
      </c>
    </row>
    <row r="38" spans="1:17" x14ac:dyDescent="0.3">
      <c r="A38" s="4" t="s">
        <v>18</v>
      </c>
      <c r="B38">
        <v>2110.5809730668984</v>
      </c>
    </row>
    <row r="43" spans="1:17" x14ac:dyDescent="0.3">
      <c r="A43" s="2" t="s">
        <v>5</v>
      </c>
      <c r="B43" t="s">
        <v>80</v>
      </c>
      <c r="C43" t="s">
        <v>0</v>
      </c>
    </row>
    <row r="44" spans="1:17" x14ac:dyDescent="0.3">
      <c r="A44" s="4">
        <v>2013</v>
      </c>
      <c r="B44">
        <v>1205.8584264432056</v>
      </c>
      <c r="C44">
        <v>502487994</v>
      </c>
      <c r="N44" s="2" t="s">
        <v>5</v>
      </c>
      <c r="O44" t="s">
        <v>30</v>
      </c>
    </row>
    <row r="45" spans="1:17" x14ac:dyDescent="0.3">
      <c r="A45" s="4">
        <v>2005</v>
      </c>
      <c r="B45">
        <v>1149.9446118488188</v>
      </c>
      <c r="C45">
        <v>388142638</v>
      </c>
      <c r="N45" s="4" t="s">
        <v>85</v>
      </c>
      <c r="O45">
        <v>7.6917298611733091</v>
      </c>
    </row>
    <row r="46" spans="1:17" x14ac:dyDescent="0.3">
      <c r="A46" s="4">
        <v>2010</v>
      </c>
      <c r="B46">
        <v>1119.6210486551713</v>
      </c>
      <c r="C46">
        <v>483477503</v>
      </c>
      <c r="N46" s="4" t="s">
        <v>86</v>
      </c>
      <c r="O46">
        <v>7.599561544873576</v>
      </c>
    </row>
    <row r="47" spans="1:17" x14ac:dyDescent="0.3">
      <c r="A47" s="4">
        <v>2007</v>
      </c>
      <c r="B47">
        <v>1107.5568439716317</v>
      </c>
      <c r="C47">
        <v>467365548</v>
      </c>
      <c r="N47" s="4" t="s">
        <v>81</v>
      </c>
      <c r="O47">
        <v>7.1616566968541466</v>
      </c>
    </row>
    <row r="48" spans="1:17" x14ac:dyDescent="0.3">
      <c r="A48" s="4">
        <v>1998</v>
      </c>
      <c r="B48">
        <v>1096.0435298563968</v>
      </c>
      <c r="C48">
        <v>367499068</v>
      </c>
    </row>
    <row r="49" spans="1:3" x14ac:dyDescent="0.3">
      <c r="A49" s="4">
        <v>2003</v>
      </c>
      <c r="B49">
        <v>1088.7837376677899</v>
      </c>
      <c r="C49">
        <v>341222078</v>
      </c>
    </row>
    <row r="50" spans="1:3" x14ac:dyDescent="0.3">
      <c r="A50" s="4">
        <v>2008</v>
      </c>
      <c r="B50">
        <v>1076.8069068379889</v>
      </c>
      <c r="C50">
        <v>412472617</v>
      </c>
    </row>
    <row r="51" spans="1:3" x14ac:dyDescent="0.3">
      <c r="A51" s="4">
        <v>1999</v>
      </c>
      <c r="B51">
        <v>1068.0982115502438</v>
      </c>
      <c r="C51">
        <v>401857623</v>
      </c>
    </row>
    <row r="52" spans="1:3" x14ac:dyDescent="0.3">
      <c r="A52" s="4">
        <v>2011</v>
      </c>
      <c r="B52">
        <v>1063.93416445036</v>
      </c>
      <c r="C52">
        <v>503555731</v>
      </c>
    </row>
    <row r="53" spans="1:3" x14ac:dyDescent="0.3">
      <c r="A53" s="4">
        <v>2006</v>
      </c>
      <c r="B53">
        <v>1061.6670856610847</v>
      </c>
      <c r="C53">
        <v>450996005</v>
      </c>
    </row>
    <row r="54" spans="1:3" x14ac:dyDescent="0.3">
      <c r="A54" s="4">
        <v>2000</v>
      </c>
      <c r="B54">
        <v>1010.0886643946743</v>
      </c>
      <c r="C54">
        <v>380917156</v>
      </c>
    </row>
    <row r="55" spans="1:3" x14ac:dyDescent="0.3">
      <c r="A55" s="4">
        <v>2016</v>
      </c>
      <c r="B55">
        <v>982.18299939284145</v>
      </c>
      <c r="C55">
        <v>471915230</v>
      </c>
    </row>
    <row r="56" spans="1:3" x14ac:dyDescent="0.3">
      <c r="A56" s="4">
        <v>2001</v>
      </c>
      <c r="B56">
        <v>981.96927374302231</v>
      </c>
      <c r="C56">
        <v>387505216</v>
      </c>
    </row>
    <row r="57" spans="1:3" x14ac:dyDescent="0.3">
      <c r="A57" s="4">
        <v>2004</v>
      </c>
      <c r="B57">
        <v>971.17834427056266</v>
      </c>
      <c r="C57">
        <v>331643004</v>
      </c>
    </row>
    <row r="58" spans="1:3" x14ac:dyDescent="0.3">
      <c r="A58" s="4">
        <v>2017</v>
      </c>
      <c r="B58">
        <v>965.04640358881909</v>
      </c>
      <c r="C58">
        <v>531283067</v>
      </c>
    </row>
    <row r="59" spans="1:3" x14ac:dyDescent="0.3">
      <c r="A59" s="4">
        <v>2014</v>
      </c>
      <c r="B59">
        <v>923.94147358666237</v>
      </c>
      <c r="C59">
        <v>490039507</v>
      </c>
    </row>
    <row r="60" spans="1:3" x14ac:dyDescent="0.3">
      <c r="A60" s="4">
        <v>2009</v>
      </c>
      <c r="B60">
        <v>914.50088203712426</v>
      </c>
      <c r="C60">
        <v>414943133</v>
      </c>
    </row>
    <row r="61" spans="1:3" x14ac:dyDescent="0.3">
      <c r="A61" s="4">
        <v>2015</v>
      </c>
      <c r="B61">
        <v>910.45786293406729</v>
      </c>
      <c r="C61">
        <v>453584415</v>
      </c>
    </row>
    <row r="62" spans="1:3" x14ac:dyDescent="0.3">
      <c r="A62" s="4">
        <v>1997</v>
      </c>
      <c r="B62">
        <v>902.49392899760903</v>
      </c>
      <c r="C62">
        <v>283254563</v>
      </c>
    </row>
    <row r="63" spans="1:3" x14ac:dyDescent="0.3">
      <c r="A63" s="4">
        <v>2012</v>
      </c>
      <c r="B63">
        <v>821.29616444648229</v>
      </c>
      <c r="C63">
        <v>491128476</v>
      </c>
    </row>
    <row r="64" spans="1:3" x14ac:dyDescent="0.3">
      <c r="A64" s="4">
        <v>2002</v>
      </c>
      <c r="B64">
        <v>816.03470710212355</v>
      </c>
      <c r="C64">
        <v>352368533</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4201C-4A66-41F7-8BB2-278E06A91D62}">
  <sheetPr codeName="Sheet4"/>
  <dimension ref="A1"/>
  <sheetViews>
    <sheetView tabSelected="1" zoomScale="73" zoomScaleNormal="75" workbookViewId="0">
      <selection activeCell="AF18" sqref="AF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14CD8-F5C5-4439-BA9F-DB02F25F087B}">
  <sheetPr codeName="Sheet5"/>
  <dimension ref="A1"/>
  <sheetViews>
    <sheetView zoomScale="79" zoomScaleNormal="75" workbookViewId="0">
      <selection activeCell="L45" sqref="L4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6BADB-368B-46CE-B0F1-9028A079AC5B}">
  <sheetPr codeName="Sheet6"/>
  <dimension ref="A1"/>
  <sheetViews>
    <sheetView showGridLines="0" zoomScale="54" zoomScaleNormal="75" workbookViewId="0">
      <selection activeCell="X47" sqref="X47"/>
    </sheetView>
  </sheetViews>
  <sheetFormatPr defaultRowHeight="14.4" x14ac:dyDescent="0.3"/>
  <cols>
    <col min="1" max="1" width="9.88671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Props1.xml><?xml version="1.0" encoding="utf-8"?>
<ds:datastoreItem xmlns:ds="http://schemas.openxmlformats.org/officeDocument/2006/customXml" ds:itemID="{C70D5CAA-A454-44D0-94C6-82BB628F5F71}">
  <ds:schemaRefs/>
</ds:datastoreItem>
</file>

<file path=customXml/itemProps2.xml><?xml version="1.0" encoding="utf-8"?>
<ds:datastoreItem xmlns:ds="http://schemas.openxmlformats.org/officeDocument/2006/customXml" ds:itemID="{107EBED3-9F86-4C15-941F-2965C5DA357D}">
  <ds:schemaRefs/>
</ds:datastoreItem>
</file>

<file path=customXml/itemProps3.xml><?xml version="1.0" encoding="utf-8"?>
<ds:datastoreItem xmlns:ds="http://schemas.openxmlformats.org/officeDocument/2006/customXml" ds:itemID="{363F0007-E79C-4BD1-AF2E-49D179574FBC}">
  <ds:schemaRefs/>
</ds:datastoreItem>
</file>

<file path=customXml/itemProps4.xml><?xml version="1.0" encoding="utf-8"?>
<ds:datastoreItem xmlns:ds="http://schemas.openxmlformats.org/officeDocument/2006/customXml" ds:itemID="{89B7532F-FCCD-4752-9A20-C5FBE3E9753A}">
  <ds:schemaRefs/>
</ds:datastoreItem>
</file>

<file path=customXml/itemProps5.xml><?xml version="1.0" encoding="utf-8"?>
<ds:datastoreItem xmlns:ds="http://schemas.openxmlformats.org/officeDocument/2006/customXml" ds:itemID="{D29A1F6E-861C-44A8-BB27-27E767859B44}">
  <ds:schemaRefs/>
</ds:datastoreItem>
</file>

<file path=customXml/itemProps6.xml><?xml version="1.0" encoding="utf-8"?>
<ds:datastoreItem xmlns:ds="http://schemas.openxmlformats.org/officeDocument/2006/customXml" ds:itemID="{55E83942-167F-4DD7-AC2E-CE2FAB85E99F}">
  <ds:schemaRefs/>
</ds:datastoreItem>
</file>

<file path=customXml/itemProps7.xml><?xml version="1.0" encoding="utf-8"?>
<ds:datastoreItem xmlns:ds="http://schemas.openxmlformats.org/officeDocument/2006/customXml" ds:itemID="{67ABCF59-146E-49F4-86B2-2125EA011372}">
  <ds:schemaRefs/>
</ds:datastoreItem>
</file>

<file path=customXml/itemProps8.xml><?xml version="1.0" encoding="utf-8"?>
<ds:datastoreItem xmlns:ds="http://schemas.openxmlformats.org/officeDocument/2006/customXml" ds:itemID="{E09CC366-A94A-40CD-8380-E0F4E8195AD9}">
  <ds:schemaRefs/>
</ds:datastoreItem>
</file>

<file path=customXml/itemProps9.xml><?xml version="1.0" encoding="utf-8"?>
<ds:datastoreItem xmlns:ds="http://schemas.openxmlformats.org/officeDocument/2006/customXml" ds:itemID="{EAA5817D-912D-4266-AB1F-8E5020636131}">
  <ds:schemaRefs/>
</ds:datastoreItem>
</file>

<file path=customXml/itemProps10.xml><?xml version="1.0" encoding="utf-8"?>
<ds:datastoreItem xmlns:ds="http://schemas.openxmlformats.org/officeDocument/2006/customXml" ds:itemID="{74F55704-BC63-43EE-A35C-A3076802B4C3}">
  <ds:schemaRefs/>
</ds:datastoreItem>
</file>

<file path=customXml/itemProps11.xml><?xml version="1.0" encoding="utf-8"?>
<ds:datastoreItem xmlns:ds="http://schemas.openxmlformats.org/officeDocument/2006/customXml" ds:itemID="{5002880B-1309-4E6F-9729-BDD1B3122EB3}">
  <ds:schemaRefs/>
</ds:datastoreItem>
</file>

<file path=customXml/itemProps12.xml><?xml version="1.0" encoding="utf-8"?>
<ds:datastoreItem xmlns:ds="http://schemas.openxmlformats.org/officeDocument/2006/customXml" ds:itemID="{E1E5917C-78FC-4212-B29F-D66F34DF2CBB}">
  <ds:schemaRefs/>
</ds:datastoreItem>
</file>

<file path=customXml/itemProps13.xml><?xml version="1.0" encoding="utf-8"?>
<ds:datastoreItem xmlns:ds="http://schemas.openxmlformats.org/officeDocument/2006/customXml" ds:itemID="{52920B42-2F91-49A2-AB14-4BBA40D892C6}">
  <ds:schemaRefs/>
</ds:datastoreItem>
</file>

<file path=customXml/itemProps14.xml><?xml version="1.0" encoding="utf-8"?>
<ds:datastoreItem xmlns:ds="http://schemas.openxmlformats.org/officeDocument/2006/customXml" ds:itemID="{98E60BEC-368D-433F-A5C6-F1EBBA58D9A7}">
  <ds:schemaRefs/>
</ds:datastoreItem>
</file>

<file path=customXml/itemProps15.xml><?xml version="1.0" encoding="utf-8"?>
<ds:datastoreItem xmlns:ds="http://schemas.openxmlformats.org/officeDocument/2006/customXml" ds:itemID="{52E81CB5-1EA0-444B-AC66-C09E034454E4}">
  <ds:schemaRefs>
    <ds:schemaRef ds:uri="http://schemas.microsoft.com/DataMashup"/>
  </ds:schemaRefs>
</ds:datastoreItem>
</file>

<file path=customXml/itemProps16.xml><?xml version="1.0" encoding="utf-8"?>
<ds:datastoreItem xmlns:ds="http://schemas.openxmlformats.org/officeDocument/2006/customXml" ds:itemID="{1DD3C07E-84EF-4A18-B0B8-5A5E5EE9DB65}">
  <ds:schemaRefs/>
</ds:datastoreItem>
</file>

<file path=customXml/itemProps17.xml><?xml version="1.0" encoding="utf-8"?>
<ds:datastoreItem xmlns:ds="http://schemas.openxmlformats.org/officeDocument/2006/customXml" ds:itemID="{82C21A3B-FD45-435E-8446-6350280BB0B8}">
  <ds:schemaRefs/>
</ds:datastoreItem>
</file>

<file path=customXml/itemProps18.xml><?xml version="1.0" encoding="utf-8"?>
<ds:datastoreItem xmlns:ds="http://schemas.openxmlformats.org/officeDocument/2006/customXml" ds:itemID="{8DF4AD05-E01D-4EBA-8A42-658A69E772F2}">
  <ds:schemaRefs/>
</ds:datastoreItem>
</file>

<file path=customXml/itemProps19.xml><?xml version="1.0" encoding="utf-8"?>
<ds:datastoreItem xmlns:ds="http://schemas.openxmlformats.org/officeDocument/2006/customXml" ds:itemID="{D4BA8972-EDAF-47AC-B67F-802973756C3A}">
  <ds:schemaRefs/>
</ds:datastoreItem>
</file>

<file path=customXml/itemProps20.xml><?xml version="1.0" encoding="utf-8"?>
<ds:datastoreItem xmlns:ds="http://schemas.openxmlformats.org/officeDocument/2006/customXml" ds:itemID="{350C4A60-E207-4EDC-A3D7-908295FDF4D6}">
  <ds:schemaRefs/>
</ds:datastoreItem>
</file>

<file path=customXml/itemProps21.xml><?xml version="1.0" encoding="utf-8"?>
<ds:datastoreItem xmlns:ds="http://schemas.openxmlformats.org/officeDocument/2006/customXml" ds:itemID="{05F04B66-714A-4A65-AACD-A4CC5A70B365}">
  <ds:schemaRefs/>
</ds:datastoreItem>
</file>

<file path=customXml/itemProps22.xml><?xml version="1.0" encoding="utf-8"?>
<ds:datastoreItem xmlns:ds="http://schemas.openxmlformats.org/officeDocument/2006/customXml" ds:itemID="{F02B3C93-796C-48BD-A8A3-0C78A78F801E}">
  <ds:schemaRefs/>
</ds:datastoreItem>
</file>

<file path=customXml/itemProps23.xml><?xml version="1.0" encoding="utf-8"?>
<ds:datastoreItem xmlns:ds="http://schemas.openxmlformats.org/officeDocument/2006/customXml" ds:itemID="{84E60A2D-FB8F-47F3-A104-76AB5F24494F}">
  <ds:schemaRefs/>
</ds:datastoreItem>
</file>

<file path=customXml/itemProps24.xml><?xml version="1.0" encoding="utf-8"?>
<ds:datastoreItem xmlns:ds="http://schemas.openxmlformats.org/officeDocument/2006/customXml" ds:itemID="{3203B6C0-F87C-4AD7-9CC2-C2D465038383}">
  <ds:schemaRefs/>
</ds:datastoreItem>
</file>

<file path=customXml/itemProps25.xml><?xml version="1.0" encoding="utf-8"?>
<ds:datastoreItem xmlns:ds="http://schemas.openxmlformats.org/officeDocument/2006/customXml" ds:itemID="{60B2BDAF-ED58-494E-BAE9-0DFA1B322E53}">
  <ds:schemaRefs/>
</ds:datastoreItem>
</file>

<file path=customXml/itemProps26.xml><?xml version="1.0" encoding="utf-8"?>
<ds:datastoreItem xmlns:ds="http://schemas.openxmlformats.org/officeDocument/2006/customXml" ds:itemID="{F124139A-3FCD-4AF9-BA95-3B2C6E890323}">
  <ds:schemaRefs/>
</ds:datastoreItem>
</file>

<file path=customXml/itemProps27.xml><?xml version="1.0" encoding="utf-8"?>
<ds:datastoreItem xmlns:ds="http://schemas.openxmlformats.org/officeDocument/2006/customXml" ds:itemID="{D04B2488-77EE-43CE-8345-184E83EAFD81}">
  <ds:schemaRefs/>
</ds:datastoreItem>
</file>

<file path=customXml/itemProps28.xml><?xml version="1.0" encoding="utf-8"?>
<ds:datastoreItem xmlns:ds="http://schemas.openxmlformats.org/officeDocument/2006/customXml" ds:itemID="{88D3B692-1E45-4337-A0BF-EB7017C2C633}">
  <ds:schemaRefs/>
</ds:datastoreItem>
</file>

<file path=customXml/itemProps29.xml><?xml version="1.0" encoding="utf-8"?>
<ds:datastoreItem xmlns:ds="http://schemas.openxmlformats.org/officeDocument/2006/customXml" ds:itemID="{E1D20892-ABFC-429C-98BC-F6E6D96A6A48}">
  <ds:schemaRefs/>
</ds:datastoreItem>
</file>

<file path=customXml/itemProps30.xml><?xml version="1.0" encoding="utf-8"?>
<ds:datastoreItem xmlns:ds="http://schemas.openxmlformats.org/officeDocument/2006/customXml" ds:itemID="{AEA1AFE4-B4BA-4BE6-8AC4-A133F40BD2A2}">
  <ds:schemaRefs/>
</ds:datastoreItem>
</file>

<file path=customXml/itemProps31.xml><?xml version="1.0" encoding="utf-8"?>
<ds:datastoreItem xmlns:ds="http://schemas.openxmlformats.org/officeDocument/2006/customXml" ds:itemID="{F4602CE4-E876-4381-910D-A6A368875A89}">
  <ds:schemaRefs/>
</ds:datastoreItem>
</file>

<file path=customXml/itemProps32.xml><?xml version="1.0" encoding="utf-8"?>
<ds:datastoreItem xmlns:ds="http://schemas.openxmlformats.org/officeDocument/2006/customXml" ds:itemID="{00FE1510-E023-4DAF-97C8-1D36483B7227}">
  <ds:schemaRefs/>
</ds:datastoreItem>
</file>

<file path=customXml/itemProps33.xml><?xml version="1.0" encoding="utf-8"?>
<ds:datastoreItem xmlns:ds="http://schemas.openxmlformats.org/officeDocument/2006/customXml" ds:itemID="{BC8D7A2B-C7B8-45BC-B0CF-EE375C88B1C3}">
  <ds:schemaRefs/>
</ds:datastoreItem>
</file>

<file path=customXml/itemProps34.xml><?xml version="1.0" encoding="utf-8"?>
<ds:datastoreItem xmlns:ds="http://schemas.openxmlformats.org/officeDocument/2006/customXml" ds:itemID="{4F803676-5633-4C17-860B-0D457CDF4379}">
  <ds:schemaRefs/>
</ds:datastoreItem>
</file>

<file path=customXml/itemProps35.xml><?xml version="1.0" encoding="utf-8"?>
<ds:datastoreItem xmlns:ds="http://schemas.openxmlformats.org/officeDocument/2006/customXml" ds:itemID="{066EB37E-D248-4685-884C-2C9103EB664F}">
  <ds:schemaRefs/>
</ds:datastoreItem>
</file>

<file path=customXml/itemProps36.xml><?xml version="1.0" encoding="utf-8"?>
<ds:datastoreItem xmlns:ds="http://schemas.openxmlformats.org/officeDocument/2006/customXml" ds:itemID="{D4D89CA0-EAFB-46C4-BE3A-D885B9378F30}">
  <ds:schemaRefs/>
</ds:datastoreItem>
</file>

<file path=customXml/itemProps37.xml><?xml version="1.0" encoding="utf-8"?>
<ds:datastoreItem xmlns:ds="http://schemas.openxmlformats.org/officeDocument/2006/customXml" ds:itemID="{2D8CC33C-4522-48C7-B96F-2E983F2A6099}">
  <ds:schemaRefs/>
</ds:datastoreItem>
</file>

<file path=customXml/itemProps38.xml><?xml version="1.0" encoding="utf-8"?>
<ds:datastoreItem xmlns:ds="http://schemas.openxmlformats.org/officeDocument/2006/customXml" ds:itemID="{1E202EE1-BB5E-45EB-B24A-0ED7D0A70F50}">
  <ds:schemaRefs/>
</ds:datastoreItem>
</file>

<file path=customXml/itemProps39.xml><?xml version="1.0" encoding="utf-8"?>
<ds:datastoreItem xmlns:ds="http://schemas.openxmlformats.org/officeDocument/2006/customXml" ds:itemID="{B2179637-0884-4D32-AD00-E2FAD05A94C4}">
  <ds:schemaRefs/>
</ds:datastoreItem>
</file>

<file path=customXml/itemProps40.xml><?xml version="1.0" encoding="utf-8"?>
<ds:datastoreItem xmlns:ds="http://schemas.openxmlformats.org/officeDocument/2006/customXml" ds:itemID="{B709C597-A6BF-4FDC-9A4A-9F72E6C28108}">
  <ds:schemaRefs/>
</ds:datastoreItem>
</file>

<file path=customXml/itemProps41.xml><?xml version="1.0" encoding="utf-8"?>
<ds:datastoreItem xmlns:ds="http://schemas.openxmlformats.org/officeDocument/2006/customXml" ds:itemID="{302A461E-D3D4-4151-83FE-51F28BC9E110}">
  <ds:schemaRefs/>
</ds:datastoreItem>
</file>

<file path=customXml/itemProps42.xml><?xml version="1.0" encoding="utf-8"?>
<ds:datastoreItem xmlns:ds="http://schemas.openxmlformats.org/officeDocument/2006/customXml" ds:itemID="{444782D2-4FE0-4D09-8478-AB5A6C444FE8}">
  <ds:schemaRefs/>
</ds:datastoreItem>
</file>

<file path=customXml/itemProps43.xml><?xml version="1.0" encoding="utf-8"?>
<ds:datastoreItem xmlns:ds="http://schemas.openxmlformats.org/officeDocument/2006/customXml" ds:itemID="{148E0CEE-9B58-48AC-9A9A-E1990E0652CB}">
  <ds:schemaRefs/>
</ds:datastoreItem>
</file>

<file path=customXml/itemProps44.xml><?xml version="1.0" encoding="utf-8"?>
<ds:datastoreItem xmlns:ds="http://schemas.openxmlformats.org/officeDocument/2006/customXml" ds:itemID="{9525856D-1969-424F-B2D1-A8673178D2CE}">
  <ds:schemaRefs/>
</ds:datastoreItem>
</file>

<file path=customXml/itemProps45.xml><?xml version="1.0" encoding="utf-8"?>
<ds:datastoreItem xmlns:ds="http://schemas.openxmlformats.org/officeDocument/2006/customXml" ds:itemID="{89E07A52-DC73-4848-A6FF-6B565CE63F7F}">
  <ds:schemaRefs/>
</ds:datastoreItem>
</file>

<file path=customXml/itemProps46.xml><?xml version="1.0" encoding="utf-8"?>
<ds:datastoreItem xmlns:ds="http://schemas.openxmlformats.org/officeDocument/2006/customXml" ds:itemID="{F78F46FD-B5E0-45C2-8A58-F9396161464D}">
  <ds:schemaRefs/>
</ds:datastoreItem>
</file>

<file path=customXml/itemProps47.xml><?xml version="1.0" encoding="utf-8"?>
<ds:datastoreItem xmlns:ds="http://schemas.openxmlformats.org/officeDocument/2006/customXml" ds:itemID="{6D9AE7BA-1339-425A-B9DB-DFC40CF814E5}">
  <ds:schemaRefs/>
</ds:datastoreItem>
</file>

<file path=customXml/itemProps48.xml><?xml version="1.0" encoding="utf-8"?>
<ds:datastoreItem xmlns:ds="http://schemas.openxmlformats.org/officeDocument/2006/customXml" ds:itemID="{3311DD53-E291-4ED8-9A60-7C2A7D04662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D1_KPI</vt:lpstr>
      <vt:lpstr>D2_KPI</vt:lpstr>
      <vt:lpstr>D3_KPI</vt:lpstr>
      <vt:lpstr>Agriculture_Performance_Overvie</vt:lpstr>
      <vt:lpstr>Crop_Market_Intelligence</vt:lpstr>
      <vt:lpstr>Weather_Agriculture_Impact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Mohini Pawar</dc:creator>
  <cp:lastModifiedBy>Rutika Waykole</cp:lastModifiedBy>
  <dcterms:created xsi:type="dcterms:W3CDTF">2026-09-18T17:37:39Z</dcterms:created>
  <dcterms:modified xsi:type="dcterms:W3CDTF">2026-09-21T17:32:03Z</dcterms:modified>
</cp:coreProperties>
</file>