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3995bb1ffafb6f/中華職棒110年比賽模擬/數據/"/>
    </mc:Choice>
  </mc:AlternateContent>
  <xr:revisionPtr revIDLastSave="166" documentId="8_{E082E776-2B74-40F0-9F79-DB90AE32AB99}" xr6:coauthVersionLast="47" xr6:coauthVersionMax="47" xr10:uidLastSave="{EE1EB3F6-6A50-477B-8A43-E4D53CA2332D}"/>
  <bookViews>
    <workbookView minimized="1" xWindow="2415" yWindow="3330" windowWidth="21600" windowHeight="11385" xr2:uid="{241B1323-64F6-4D66-B97B-20C0A5D5ACA2}"/>
  </bookViews>
  <sheets>
    <sheet name="工作表1" sheetId="1" r:id="rId1"/>
    <sheet name="工作表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6" i="1" l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" i="1"/>
  <c r="U11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" i="1"/>
  <c r="I53" i="1"/>
  <c r="I52" i="1"/>
  <c r="I51" i="1"/>
  <c r="R3" i="1"/>
  <c r="R2" i="1"/>
  <c r="O11" i="1" s="1"/>
  <c r="R11" i="1" s="1"/>
  <c r="V11" i="1" s="1"/>
  <c r="R1" i="1"/>
  <c r="N11" i="1" s="1"/>
  <c r="Q11" i="1" s="1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K14" i="1"/>
  <c r="L14" i="1"/>
  <c r="K15" i="1"/>
  <c r="L15" i="1"/>
  <c r="K16" i="1"/>
  <c r="L16" i="1"/>
  <c r="K17" i="1"/>
  <c r="L17" i="1"/>
  <c r="K18" i="1"/>
  <c r="L18" i="1"/>
  <c r="K19" i="1"/>
  <c r="L19" i="1"/>
  <c r="K20" i="1"/>
  <c r="L20" i="1"/>
  <c r="K21" i="1"/>
  <c r="L21" i="1"/>
  <c r="K22" i="1"/>
  <c r="L22" i="1"/>
  <c r="K23" i="1"/>
  <c r="L23" i="1"/>
  <c r="K24" i="1"/>
  <c r="L24" i="1"/>
  <c r="K25" i="1"/>
  <c r="L25" i="1"/>
  <c r="K26" i="1"/>
  <c r="L26" i="1"/>
  <c r="K27" i="1"/>
  <c r="L27" i="1"/>
  <c r="K28" i="1"/>
  <c r="L28" i="1"/>
  <c r="K29" i="1"/>
  <c r="L29" i="1"/>
  <c r="K30" i="1"/>
  <c r="L30" i="1"/>
  <c r="K31" i="1"/>
  <c r="L31" i="1"/>
  <c r="K32" i="1"/>
  <c r="L32" i="1"/>
  <c r="K33" i="1"/>
  <c r="L33" i="1"/>
  <c r="K34" i="1"/>
  <c r="L34" i="1"/>
  <c r="K35" i="1"/>
  <c r="L35" i="1"/>
  <c r="K36" i="1"/>
  <c r="L36" i="1"/>
  <c r="K37" i="1"/>
  <c r="L37" i="1"/>
  <c r="K38" i="1"/>
  <c r="L38" i="1"/>
  <c r="K39" i="1"/>
  <c r="L39" i="1"/>
  <c r="K40" i="1"/>
  <c r="L40" i="1"/>
  <c r="K41" i="1"/>
  <c r="L41" i="1"/>
  <c r="K42" i="1"/>
  <c r="L42" i="1"/>
  <c r="K43" i="1"/>
  <c r="L43" i="1"/>
  <c r="K44" i="1"/>
  <c r="L44" i="1"/>
  <c r="K45" i="1"/>
  <c r="L45" i="1"/>
  <c r="K46" i="1"/>
  <c r="L46" i="1"/>
  <c r="K47" i="1"/>
  <c r="L47" i="1"/>
  <c r="K48" i="1"/>
  <c r="L48" i="1"/>
  <c r="K49" i="1"/>
  <c r="L49" i="1"/>
  <c r="L5" i="1"/>
  <c r="K5" i="1"/>
  <c r="W52" i="1" l="1"/>
  <c r="W53" i="1"/>
  <c r="W51" i="1"/>
  <c r="N20" i="1"/>
  <c r="Q20" i="1" s="1"/>
  <c r="U20" i="1" s="1"/>
  <c r="O28" i="1"/>
  <c r="R28" i="1" s="1"/>
  <c r="V28" i="1" s="1"/>
  <c r="O46" i="1"/>
  <c r="R46" i="1" s="1"/>
  <c r="V46" i="1" s="1"/>
  <c r="O14" i="1"/>
  <c r="R14" i="1" s="1"/>
  <c r="V14" i="1" s="1"/>
  <c r="O44" i="1"/>
  <c r="R44" i="1" s="1"/>
  <c r="V44" i="1" s="1"/>
  <c r="O34" i="1"/>
  <c r="R34" i="1" s="1"/>
  <c r="V34" i="1" s="1"/>
  <c r="O16" i="1"/>
  <c r="R16" i="1" s="1"/>
  <c r="V16" i="1" s="1"/>
  <c r="O32" i="1"/>
  <c r="R32" i="1" s="1"/>
  <c r="V32" i="1" s="1"/>
  <c r="O49" i="1"/>
  <c r="R49" i="1" s="1"/>
  <c r="V49" i="1" s="1"/>
  <c r="N32" i="1"/>
  <c r="Q32" i="1" s="1"/>
  <c r="U32" i="1" s="1"/>
  <c r="S53" i="1"/>
  <c r="N44" i="1"/>
  <c r="Q44" i="1" s="1"/>
  <c r="U44" i="1" s="1"/>
  <c r="N14" i="1"/>
  <c r="Q14" i="1" s="1"/>
  <c r="U14" i="1" s="1"/>
  <c r="O43" i="1"/>
  <c r="R43" i="1" s="1"/>
  <c r="V43" i="1" s="1"/>
  <c r="O26" i="1"/>
  <c r="R26" i="1" s="1"/>
  <c r="V26" i="1" s="1"/>
  <c r="O10" i="1"/>
  <c r="R10" i="1" s="1"/>
  <c r="V10" i="1" s="1"/>
  <c r="O40" i="1"/>
  <c r="R40" i="1" s="1"/>
  <c r="V40" i="1" s="1"/>
  <c r="N26" i="1"/>
  <c r="Q26" i="1" s="1"/>
  <c r="U26" i="1" s="1"/>
  <c r="O8" i="1"/>
  <c r="R8" i="1" s="1"/>
  <c r="V8" i="1" s="1"/>
  <c r="N5" i="1"/>
  <c r="Q5" i="1" s="1"/>
  <c r="U5" i="1" s="1"/>
  <c r="O38" i="1"/>
  <c r="R38" i="1" s="1"/>
  <c r="V38" i="1" s="1"/>
  <c r="O22" i="1"/>
  <c r="R22" i="1" s="1"/>
  <c r="V22" i="1" s="1"/>
  <c r="N8" i="1"/>
  <c r="Q8" i="1" s="1"/>
  <c r="U8" i="1" s="1"/>
  <c r="O5" i="1"/>
  <c r="R5" i="1" s="1"/>
  <c r="V5" i="1" s="1"/>
  <c r="N38" i="1"/>
  <c r="Q38" i="1" s="1"/>
  <c r="U38" i="1" s="1"/>
  <c r="O20" i="1"/>
  <c r="R20" i="1" s="1"/>
  <c r="V20" i="1" s="1"/>
  <c r="S52" i="1"/>
  <c r="S51" i="1"/>
  <c r="N34" i="1"/>
  <c r="Q34" i="1" s="1"/>
  <c r="U34" i="1" s="1"/>
  <c r="N16" i="1"/>
  <c r="Q16" i="1" s="1"/>
  <c r="U16" i="1" s="1"/>
  <c r="N40" i="1"/>
  <c r="Q40" i="1" s="1"/>
  <c r="U40" i="1" s="1"/>
  <c r="N28" i="1"/>
  <c r="Q28" i="1" s="1"/>
  <c r="U28" i="1" s="1"/>
  <c r="N10" i="1"/>
  <c r="Q10" i="1" s="1"/>
  <c r="U10" i="1" s="1"/>
  <c r="O45" i="1"/>
  <c r="R45" i="1" s="1"/>
  <c r="V45" i="1" s="1"/>
  <c r="O39" i="1"/>
  <c r="R39" i="1" s="1"/>
  <c r="V39" i="1" s="1"/>
  <c r="O33" i="1"/>
  <c r="R33" i="1" s="1"/>
  <c r="V33" i="1" s="1"/>
  <c r="O27" i="1"/>
  <c r="R27" i="1" s="1"/>
  <c r="V27" i="1" s="1"/>
  <c r="O21" i="1"/>
  <c r="R21" i="1" s="1"/>
  <c r="V21" i="1" s="1"/>
  <c r="O15" i="1"/>
  <c r="R15" i="1" s="1"/>
  <c r="V15" i="1" s="1"/>
  <c r="O9" i="1"/>
  <c r="R9" i="1" s="1"/>
  <c r="V9" i="1" s="1"/>
  <c r="N46" i="1"/>
  <c r="Q46" i="1" s="1"/>
  <c r="U46" i="1" s="1"/>
  <c r="N22" i="1"/>
  <c r="Q22" i="1" s="1"/>
  <c r="U22" i="1" s="1"/>
  <c r="N45" i="1"/>
  <c r="Q45" i="1" s="1"/>
  <c r="U45" i="1" s="1"/>
  <c r="N39" i="1"/>
  <c r="Q39" i="1" s="1"/>
  <c r="U39" i="1" s="1"/>
  <c r="N33" i="1"/>
  <c r="Q33" i="1" s="1"/>
  <c r="U33" i="1" s="1"/>
  <c r="N27" i="1"/>
  <c r="Q27" i="1" s="1"/>
  <c r="U27" i="1" s="1"/>
  <c r="N21" i="1"/>
  <c r="Q21" i="1" s="1"/>
  <c r="U21" i="1" s="1"/>
  <c r="N15" i="1"/>
  <c r="Q15" i="1" s="1"/>
  <c r="U15" i="1" s="1"/>
  <c r="N9" i="1"/>
  <c r="Q9" i="1" s="1"/>
  <c r="U9" i="1" s="1"/>
  <c r="O37" i="1"/>
  <c r="R37" i="1" s="1"/>
  <c r="V37" i="1" s="1"/>
  <c r="O31" i="1"/>
  <c r="R31" i="1" s="1"/>
  <c r="V31" i="1" s="1"/>
  <c r="O25" i="1"/>
  <c r="R25" i="1" s="1"/>
  <c r="V25" i="1" s="1"/>
  <c r="O19" i="1"/>
  <c r="R19" i="1" s="1"/>
  <c r="V19" i="1" s="1"/>
  <c r="O13" i="1"/>
  <c r="R13" i="1" s="1"/>
  <c r="V13" i="1" s="1"/>
  <c r="O7" i="1"/>
  <c r="R7" i="1" s="1"/>
  <c r="V7" i="1" s="1"/>
  <c r="N31" i="1"/>
  <c r="Q31" i="1" s="1"/>
  <c r="U31" i="1" s="1"/>
  <c r="O48" i="1"/>
  <c r="R48" i="1" s="1"/>
  <c r="V48" i="1" s="1"/>
  <c r="O42" i="1"/>
  <c r="R42" i="1" s="1"/>
  <c r="V42" i="1" s="1"/>
  <c r="O36" i="1"/>
  <c r="R36" i="1" s="1"/>
  <c r="V36" i="1" s="1"/>
  <c r="O30" i="1"/>
  <c r="R30" i="1" s="1"/>
  <c r="V30" i="1" s="1"/>
  <c r="O24" i="1"/>
  <c r="R24" i="1" s="1"/>
  <c r="V24" i="1" s="1"/>
  <c r="O18" i="1"/>
  <c r="R18" i="1" s="1"/>
  <c r="V18" i="1" s="1"/>
  <c r="O12" i="1"/>
  <c r="R12" i="1" s="1"/>
  <c r="V12" i="1" s="1"/>
  <c r="O6" i="1"/>
  <c r="R6" i="1" s="1"/>
  <c r="V6" i="1" s="1"/>
  <c r="N49" i="1"/>
  <c r="Q49" i="1" s="1"/>
  <c r="U49" i="1" s="1"/>
  <c r="N25" i="1"/>
  <c r="Q25" i="1" s="1"/>
  <c r="U25" i="1" s="1"/>
  <c r="N7" i="1"/>
  <c r="Q7" i="1" s="1"/>
  <c r="U7" i="1" s="1"/>
  <c r="N48" i="1"/>
  <c r="Q48" i="1" s="1"/>
  <c r="U48" i="1" s="1"/>
  <c r="N42" i="1"/>
  <c r="Q42" i="1" s="1"/>
  <c r="U42" i="1" s="1"/>
  <c r="N36" i="1"/>
  <c r="Q36" i="1" s="1"/>
  <c r="U36" i="1" s="1"/>
  <c r="N30" i="1"/>
  <c r="Q30" i="1" s="1"/>
  <c r="U30" i="1" s="1"/>
  <c r="N24" i="1"/>
  <c r="Q24" i="1" s="1"/>
  <c r="U24" i="1" s="1"/>
  <c r="N18" i="1"/>
  <c r="Q18" i="1" s="1"/>
  <c r="U18" i="1" s="1"/>
  <c r="N12" i="1"/>
  <c r="Q12" i="1" s="1"/>
  <c r="U12" i="1" s="1"/>
  <c r="N6" i="1"/>
  <c r="Q6" i="1" s="1"/>
  <c r="U6" i="1" s="1"/>
  <c r="N43" i="1"/>
  <c r="Q43" i="1" s="1"/>
  <c r="U43" i="1" s="1"/>
  <c r="N19" i="1"/>
  <c r="Q19" i="1" s="1"/>
  <c r="U19" i="1" s="1"/>
  <c r="O47" i="1"/>
  <c r="R47" i="1" s="1"/>
  <c r="V47" i="1" s="1"/>
  <c r="O41" i="1"/>
  <c r="R41" i="1" s="1"/>
  <c r="V41" i="1" s="1"/>
  <c r="O35" i="1"/>
  <c r="R35" i="1" s="1"/>
  <c r="V35" i="1" s="1"/>
  <c r="O29" i="1"/>
  <c r="R29" i="1" s="1"/>
  <c r="V29" i="1" s="1"/>
  <c r="O23" i="1"/>
  <c r="R23" i="1" s="1"/>
  <c r="V23" i="1" s="1"/>
  <c r="O17" i="1"/>
  <c r="R17" i="1" s="1"/>
  <c r="V17" i="1" s="1"/>
  <c r="N37" i="1"/>
  <c r="Q37" i="1" s="1"/>
  <c r="U37" i="1" s="1"/>
  <c r="N13" i="1"/>
  <c r="Q13" i="1" s="1"/>
  <c r="U13" i="1" s="1"/>
  <c r="N47" i="1"/>
  <c r="Q47" i="1" s="1"/>
  <c r="U47" i="1" s="1"/>
  <c r="N41" i="1"/>
  <c r="Q41" i="1" s="1"/>
  <c r="U41" i="1" s="1"/>
  <c r="N35" i="1"/>
  <c r="Q35" i="1" s="1"/>
  <c r="U35" i="1" s="1"/>
  <c r="N29" i="1"/>
  <c r="Q29" i="1" s="1"/>
  <c r="U29" i="1" s="1"/>
  <c r="N23" i="1"/>
  <c r="Q23" i="1" s="1"/>
  <c r="U23" i="1" s="1"/>
  <c r="N17" i="1"/>
  <c r="Q17" i="1" s="1"/>
  <c r="U17" i="1" s="1"/>
  <c r="U51" i="1" l="1"/>
  <c r="U53" i="1"/>
  <c r="U52" i="1"/>
  <c r="V52" i="1"/>
  <c r="V51" i="1"/>
  <c r="V53" i="1"/>
  <c r="R53" i="1"/>
  <c r="R51" i="1"/>
  <c r="R52" i="1"/>
  <c r="Q51" i="1"/>
  <c r="N53" i="1"/>
  <c r="O52" i="1"/>
  <c r="N51" i="1"/>
  <c r="O51" i="1"/>
  <c r="Q52" i="1"/>
  <c r="Q53" i="1"/>
  <c r="O53" i="1"/>
  <c r="N52" i="1"/>
</calcChain>
</file>

<file path=xl/sharedStrings.xml><?xml version="1.0" encoding="utf-8"?>
<sst xmlns="http://schemas.openxmlformats.org/spreadsheetml/2006/main" count="400" uniqueCount="157">
  <si>
    <t>vs右投上壘率</t>
    <phoneticPr fontId="1" type="noConversion"/>
  </si>
  <si>
    <t>vs左投上壘率</t>
    <phoneticPr fontId="1" type="noConversion"/>
  </si>
  <si>
    <t>長打率</t>
    <phoneticPr fontId="1" type="noConversion"/>
  </si>
  <si>
    <t>中華職棒</t>
    <phoneticPr fontId="1" type="noConversion"/>
  </si>
  <si>
    <t>打者</t>
    <phoneticPr fontId="1" type="noConversion"/>
  </si>
  <si>
    <t>位置</t>
    <phoneticPr fontId="1" type="noConversion"/>
  </si>
  <si>
    <t>2B</t>
    <phoneticPr fontId="1" type="noConversion"/>
  </si>
  <si>
    <t>江坤宇 90</t>
    <phoneticPr fontId="1" type="noConversion"/>
  </si>
  <si>
    <t>SS</t>
    <phoneticPr fontId="1" type="noConversion"/>
  </si>
  <si>
    <t>王威晨 9</t>
    <phoneticPr fontId="1" type="noConversion"/>
  </si>
  <si>
    <t>張志豪 7</t>
    <phoneticPr fontId="1" type="noConversion"/>
  </si>
  <si>
    <t>CF</t>
    <phoneticPr fontId="1" type="noConversion"/>
  </si>
  <si>
    <t>110年成績</t>
    <phoneticPr fontId="1" type="noConversion"/>
  </si>
  <si>
    <t>詹子賢 39</t>
    <phoneticPr fontId="1" type="noConversion"/>
  </si>
  <si>
    <t>RF</t>
    <phoneticPr fontId="1" type="noConversion"/>
  </si>
  <si>
    <t>許基宏 74</t>
    <phoneticPr fontId="1" type="noConversion"/>
  </si>
  <si>
    <t>1B</t>
    <phoneticPr fontId="1" type="noConversion"/>
  </si>
  <si>
    <t>DH</t>
    <phoneticPr fontId="1" type="noConversion"/>
  </si>
  <si>
    <t>LF</t>
    <phoneticPr fontId="1" type="noConversion"/>
  </si>
  <si>
    <t>C</t>
    <phoneticPr fontId="1" type="noConversion"/>
  </si>
  <si>
    <t>3B</t>
    <phoneticPr fontId="1" type="noConversion"/>
  </si>
  <si>
    <t>中信兄弟</t>
    <phoneticPr fontId="1" type="noConversion"/>
  </si>
  <si>
    <t>周思齊 16</t>
    <phoneticPr fontId="1" type="noConversion"/>
  </si>
  <si>
    <t>陳子豪 1</t>
    <phoneticPr fontId="1" type="noConversion"/>
  </si>
  <si>
    <t>蘇緯達 96</t>
    <phoneticPr fontId="1" type="noConversion"/>
  </si>
  <si>
    <t>統一獅</t>
    <phoneticPr fontId="1" type="noConversion"/>
  </si>
  <si>
    <t>開季先發打線</t>
    <phoneticPr fontId="1" type="noConversion"/>
  </si>
  <si>
    <t>陳傑憲 24</t>
    <phoneticPr fontId="1" type="noConversion"/>
  </si>
  <si>
    <t>林靖凱 64</t>
    <phoneticPr fontId="1" type="noConversion"/>
  </si>
  <si>
    <t>陳鏞基 13</t>
    <phoneticPr fontId="1" type="noConversion"/>
  </si>
  <si>
    <t>林安可 77</t>
    <phoneticPr fontId="1" type="noConversion"/>
  </si>
  <si>
    <t>郭阜林 5</t>
    <phoneticPr fontId="1" type="noConversion"/>
  </si>
  <si>
    <t>蘇智傑 32</t>
    <phoneticPr fontId="1" type="noConversion"/>
  </si>
  <si>
    <t>施冠宇 3</t>
    <phoneticPr fontId="1" type="noConversion"/>
  </si>
  <si>
    <t>林祖傑 39</t>
    <phoneticPr fontId="1" type="noConversion"/>
  </si>
  <si>
    <t>林岱安 31</t>
    <phoneticPr fontId="1" type="noConversion"/>
  </si>
  <si>
    <t>味全龍</t>
    <phoneticPr fontId="1" type="noConversion"/>
  </si>
  <si>
    <t>曾傳昇 33</t>
    <phoneticPr fontId="1" type="noConversion"/>
  </si>
  <si>
    <t>赫雷拉 73</t>
    <phoneticPr fontId="1" type="noConversion"/>
  </si>
  <si>
    <t>李凱威 21</t>
    <phoneticPr fontId="1" type="noConversion"/>
  </si>
  <si>
    <t>劉基鴻 46</t>
    <phoneticPr fontId="1" type="noConversion"/>
  </si>
  <si>
    <t>曾陶鎔 58</t>
    <phoneticPr fontId="1" type="noConversion"/>
  </si>
  <si>
    <t>陳品捷 93</t>
    <phoneticPr fontId="1" type="noConversion"/>
  </si>
  <si>
    <t>林旺衛 28</t>
    <phoneticPr fontId="1" type="noConversion"/>
  </si>
  <si>
    <t>劉時豪 60</t>
    <phoneticPr fontId="1" type="noConversion"/>
  </si>
  <si>
    <t>吳東融 67</t>
    <phoneticPr fontId="1" type="noConversion"/>
  </si>
  <si>
    <t>富邦悍將</t>
    <phoneticPr fontId="1" type="noConversion"/>
  </si>
  <si>
    <t>樂天桃園</t>
    <phoneticPr fontId="1" type="noConversion"/>
  </si>
  <si>
    <t>李宗賢 22</t>
    <phoneticPr fontId="1" type="noConversion"/>
  </si>
  <si>
    <t>王正棠 35</t>
    <phoneticPr fontId="1" type="noConversion"/>
  </si>
  <si>
    <t>林益全 9</t>
    <phoneticPr fontId="1" type="noConversion"/>
  </si>
  <si>
    <t>高國輝 28</t>
    <phoneticPr fontId="1" type="noConversion"/>
  </si>
  <si>
    <t>高國麟 98</t>
    <phoneticPr fontId="1" type="noConversion"/>
  </si>
  <si>
    <t>辛元旭 67</t>
    <phoneticPr fontId="1" type="noConversion"/>
  </si>
  <si>
    <t>申皓瑋 29</t>
    <phoneticPr fontId="1" type="noConversion"/>
  </si>
  <si>
    <t>林哲瑄 1</t>
    <phoneticPr fontId="1" type="noConversion"/>
  </si>
  <si>
    <t>林宥穎 20</t>
    <phoneticPr fontId="1" type="noConversion"/>
  </si>
  <si>
    <t>陽耀勳 1</t>
    <phoneticPr fontId="1" type="noConversion"/>
  </si>
  <si>
    <t>林立 39</t>
    <phoneticPr fontId="1" type="noConversion"/>
  </si>
  <si>
    <t>藍寅倫 88</t>
    <phoneticPr fontId="1" type="noConversion"/>
  </si>
  <si>
    <t>陳俊秀 29</t>
    <phoneticPr fontId="1" type="noConversion"/>
  </si>
  <si>
    <t>朱育賢 85</t>
    <phoneticPr fontId="1" type="noConversion"/>
  </si>
  <si>
    <t>林泓育 11</t>
    <phoneticPr fontId="1" type="noConversion"/>
  </si>
  <si>
    <t>郭嚴文 21</t>
    <phoneticPr fontId="1" type="noConversion"/>
  </si>
  <si>
    <t>林承飛 6</t>
    <phoneticPr fontId="1" type="noConversion"/>
  </si>
  <si>
    <t>詹智堯 8</t>
    <phoneticPr fontId="1" type="noConversion"/>
  </si>
  <si>
    <t>左右打</t>
    <phoneticPr fontId="1" type="noConversion"/>
  </si>
  <si>
    <t>L</t>
    <phoneticPr fontId="1" type="noConversion"/>
  </si>
  <si>
    <t>R</t>
    <phoneticPr fontId="1" type="noConversion"/>
  </si>
  <si>
    <t>vsR OPS</t>
    <phoneticPr fontId="1" type="noConversion"/>
  </si>
  <si>
    <t>vsL OPS</t>
    <phoneticPr fontId="1" type="noConversion"/>
  </si>
  <si>
    <t>平均長打率</t>
    <phoneticPr fontId="1" type="noConversion"/>
  </si>
  <si>
    <t>平均vs左 上壘率</t>
    <phoneticPr fontId="1" type="noConversion"/>
  </si>
  <si>
    <t>平均vs右 上壘率</t>
    <phoneticPr fontId="1" type="noConversion"/>
  </si>
  <si>
    <t>vsR OPS+</t>
    <phoneticPr fontId="1" type="noConversion"/>
  </si>
  <si>
    <t>vsL OPS+</t>
    <phoneticPr fontId="1" type="noConversion"/>
  </si>
  <si>
    <t>最高</t>
    <phoneticPr fontId="1" type="noConversion"/>
  </si>
  <si>
    <t>最低</t>
    <phoneticPr fontId="1" type="noConversion"/>
  </si>
  <si>
    <t>平均</t>
    <phoneticPr fontId="1" type="noConversion"/>
  </si>
  <si>
    <t>對右投能力值</t>
    <phoneticPr fontId="1" type="noConversion"/>
  </si>
  <si>
    <t>對左投能力值</t>
    <phoneticPr fontId="1" type="noConversion"/>
  </si>
  <si>
    <t>力量</t>
    <phoneticPr fontId="1" type="noConversion"/>
  </si>
  <si>
    <t>全壘打</t>
    <phoneticPr fontId="1" type="noConversion"/>
  </si>
  <si>
    <t>線性調整</t>
    <phoneticPr fontId="1" type="noConversion"/>
  </si>
  <si>
    <t>對右能力</t>
    <phoneticPr fontId="1" type="noConversion"/>
  </si>
  <si>
    <t>對左能力</t>
    <phoneticPr fontId="1" type="noConversion"/>
  </si>
  <si>
    <t>高宇杰 65</t>
    <phoneticPr fontId="1" type="noConversion"/>
  </si>
  <si>
    <t>江坤宇</t>
    <phoneticPr fontId="1" type="noConversion"/>
  </si>
  <si>
    <t>張志豪</t>
    <phoneticPr fontId="1" type="noConversion"/>
  </si>
  <si>
    <t>許基宏</t>
    <phoneticPr fontId="1" type="noConversion"/>
  </si>
  <si>
    <t>周思齊</t>
    <phoneticPr fontId="1" type="noConversion"/>
  </si>
  <si>
    <t>陳子豪</t>
    <phoneticPr fontId="1" type="noConversion"/>
  </si>
  <si>
    <t>高宇杰</t>
    <phoneticPr fontId="1" type="noConversion"/>
  </si>
  <si>
    <t>蘇緯達</t>
    <phoneticPr fontId="1" type="noConversion"/>
  </si>
  <si>
    <t>陳傑憲</t>
    <phoneticPr fontId="1" type="noConversion"/>
  </si>
  <si>
    <t>林靖凱</t>
    <phoneticPr fontId="1" type="noConversion"/>
  </si>
  <si>
    <t>陳鏞基</t>
    <phoneticPr fontId="1" type="noConversion"/>
  </si>
  <si>
    <t>林安可</t>
    <phoneticPr fontId="1" type="noConversion"/>
  </si>
  <si>
    <t>郭阜林</t>
    <phoneticPr fontId="1" type="noConversion"/>
  </si>
  <si>
    <t>蘇智傑</t>
    <phoneticPr fontId="1" type="noConversion"/>
  </si>
  <si>
    <t>施冠宇</t>
    <phoneticPr fontId="1" type="noConversion"/>
  </si>
  <si>
    <t xml:space="preserve">林祖傑 </t>
    <phoneticPr fontId="1" type="noConversion"/>
  </si>
  <si>
    <t>林岱安</t>
    <phoneticPr fontId="1" type="noConversion"/>
  </si>
  <si>
    <t>曾傳昇</t>
    <phoneticPr fontId="1" type="noConversion"/>
  </si>
  <si>
    <t>赫雷拉</t>
    <phoneticPr fontId="1" type="noConversion"/>
  </si>
  <si>
    <t>李凱威</t>
    <phoneticPr fontId="1" type="noConversion"/>
  </si>
  <si>
    <t>劉基鴻</t>
    <phoneticPr fontId="1" type="noConversion"/>
  </si>
  <si>
    <t>曾陶鎔</t>
    <phoneticPr fontId="1" type="noConversion"/>
  </si>
  <si>
    <t>陳品捷</t>
    <phoneticPr fontId="1" type="noConversion"/>
  </si>
  <si>
    <t>林旺衛</t>
    <phoneticPr fontId="1" type="noConversion"/>
  </si>
  <si>
    <t>劉時豪</t>
    <phoneticPr fontId="1" type="noConversion"/>
  </si>
  <si>
    <t>吳東融</t>
    <phoneticPr fontId="1" type="noConversion"/>
  </si>
  <si>
    <t>李宗賢</t>
    <phoneticPr fontId="1" type="noConversion"/>
  </si>
  <si>
    <t>王正棠</t>
    <phoneticPr fontId="1" type="noConversion"/>
  </si>
  <si>
    <t>林益全</t>
    <phoneticPr fontId="1" type="noConversion"/>
  </si>
  <si>
    <t>高國輝</t>
    <phoneticPr fontId="1" type="noConversion"/>
  </si>
  <si>
    <t>高國麟</t>
    <phoneticPr fontId="1" type="noConversion"/>
  </si>
  <si>
    <t>辛元旭</t>
    <phoneticPr fontId="1" type="noConversion"/>
  </si>
  <si>
    <t>申皓瑋</t>
    <phoneticPr fontId="1" type="noConversion"/>
  </si>
  <si>
    <t>林哲瑄</t>
    <phoneticPr fontId="1" type="noConversion"/>
  </si>
  <si>
    <t>林宥穎</t>
    <phoneticPr fontId="1" type="noConversion"/>
  </si>
  <si>
    <t>陽耀勳</t>
    <phoneticPr fontId="1" type="noConversion"/>
  </si>
  <si>
    <t xml:space="preserve">林立 </t>
    <phoneticPr fontId="1" type="noConversion"/>
  </si>
  <si>
    <t xml:space="preserve">藍寅倫 </t>
    <phoneticPr fontId="1" type="noConversion"/>
  </si>
  <si>
    <t>陳俊秀</t>
    <phoneticPr fontId="1" type="noConversion"/>
  </si>
  <si>
    <t>朱育賢</t>
    <phoneticPr fontId="1" type="noConversion"/>
  </si>
  <si>
    <t>林泓育</t>
    <phoneticPr fontId="1" type="noConversion"/>
  </si>
  <si>
    <t>郭嚴文</t>
    <phoneticPr fontId="1" type="noConversion"/>
  </si>
  <si>
    <t>林承飛</t>
    <phoneticPr fontId="1" type="noConversion"/>
  </si>
  <si>
    <t>詹智堯</t>
    <phoneticPr fontId="1" type="noConversion"/>
  </si>
  <si>
    <t>王威晨</t>
    <phoneticPr fontId="1" type="noConversion"/>
  </si>
  <si>
    <t>詹子賢</t>
    <phoneticPr fontId="1" type="noConversion"/>
  </si>
  <si>
    <t>德保拉 46</t>
    <phoneticPr fontId="1" type="noConversion"/>
  </si>
  <si>
    <t>鄭凱文 19</t>
    <phoneticPr fontId="1" type="noConversion"/>
  </si>
  <si>
    <t>加百利 55</t>
    <phoneticPr fontId="1" type="noConversion"/>
  </si>
  <si>
    <t>萊福力 97</t>
    <phoneticPr fontId="1" type="noConversion"/>
  </si>
  <si>
    <t>廖乙忠 11</t>
    <phoneticPr fontId="1" type="noConversion"/>
  </si>
  <si>
    <t>布雷克 50</t>
    <phoneticPr fontId="1" type="noConversion"/>
  </si>
  <si>
    <t>猛威爾 54</t>
    <phoneticPr fontId="1" type="noConversion"/>
  </si>
  <si>
    <t>古林睿煬 19</t>
    <phoneticPr fontId="1" type="noConversion"/>
  </si>
  <si>
    <t>泰迪 26</t>
    <phoneticPr fontId="1" type="noConversion"/>
  </si>
  <si>
    <t>江辰晏 16</t>
    <phoneticPr fontId="1" type="noConversion"/>
  </si>
  <si>
    <t>徐若熙 18</t>
    <phoneticPr fontId="1" type="noConversion"/>
  </si>
  <si>
    <t>布里悍 87</t>
    <phoneticPr fontId="1" type="noConversion"/>
  </si>
  <si>
    <t>林子昱 71</t>
    <phoneticPr fontId="1" type="noConversion"/>
  </si>
  <si>
    <t>王維中 16</t>
    <phoneticPr fontId="1" type="noConversion"/>
  </si>
  <si>
    <t>伍鐸 52</t>
    <phoneticPr fontId="1" type="noConversion"/>
  </si>
  <si>
    <t>索沙 44</t>
    <phoneticPr fontId="1" type="noConversion"/>
  </si>
  <si>
    <t>羅力 39</t>
    <phoneticPr fontId="1" type="noConversion"/>
  </si>
  <si>
    <t>邦威 14</t>
    <phoneticPr fontId="1" type="noConversion"/>
  </si>
  <si>
    <t>傑斯 6</t>
    <phoneticPr fontId="1" type="noConversion"/>
  </si>
  <si>
    <t>陳士朋 81</t>
    <phoneticPr fontId="1" type="noConversion"/>
  </si>
  <si>
    <t>霸林爵 27</t>
    <phoneticPr fontId="1" type="noConversion"/>
  </si>
  <si>
    <t>張喜凱 16</t>
    <phoneticPr fontId="1" type="noConversion"/>
  </si>
  <si>
    <t>黃子鵬 69</t>
    <phoneticPr fontId="1" type="noConversion"/>
  </si>
  <si>
    <t>翁瑋均 20</t>
    <phoneticPr fontId="1" type="noConversion"/>
  </si>
  <si>
    <t>王溢正 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</si>
</sst>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C5BE8-3234-4FFD-BDEF-B4E48B496CE8}">
  <dimension ref="A1:W53"/>
  <sheetViews>
    <sheetView tabSelected="1" topLeftCell="B1" zoomScaleNormal="100" workbookViewId="0">
      <selection activeCell="C5" sqref="C5:C49"/>
    </sheetView>
  </sheetViews>
  <sheetFormatPr defaultRowHeight="16.5" x14ac:dyDescent="0.25"/>
  <cols>
    <col min="1" max="1" width="10.25" customWidth="1"/>
    <col min="2" max="2" width="2.875" customWidth="1"/>
    <col min="3" max="3" width="8.25" bestFit="1" customWidth="1"/>
    <col min="4" max="4" width="11.75" customWidth="1"/>
    <col min="5" max="5" width="7.5" bestFit="1" customWidth="1"/>
    <col min="6" max="7" width="13.625" bestFit="1" customWidth="1"/>
    <col min="8" max="8" width="7.5" bestFit="1" customWidth="1"/>
    <col min="9" max="9" width="7.5" customWidth="1"/>
    <col min="14" max="14" width="10.375" customWidth="1"/>
    <col min="15" max="15" width="10.125" bestFit="1" customWidth="1"/>
    <col min="17" max="17" width="17.75" customWidth="1"/>
    <col min="18" max="18" width="17.375" customWidth="1"/>
    <col min="20" max="20" width="9.625" bestFit="1" customWidth="1"/>
  </cols>
  <sheetData>
    <row r="1" spans="1:23" x14ac:dyDescent="0.25">
      <c r="Q1" t="s">
        <v>73</v>
      </c>
      <c r="R1">
        <f>AVERAGE(F5:F49)</f>
        <v>0.31033333333333335</v>
      </c>
    </row>
    <row r="2" spans="1:23" x14ac:dyDescent="0.25">
      <c r="D2" t="s">
        <v>26</v>
      </c>
      <c r="F2" s="1" t="s">
        <v>3</v>
      </c>
      <c r="G2" s="1" t="s">
        <v>12</v>
      </c>
      <c r="Q2" t="s">
        <v>72</v>
      </c>
      <c r="R2">
        <f>AVERAGE(G5:G49)</f>
        <v>0.3401777777777778</v>
      </c>
    </row>
    <row r="3" spans="1:23" x14ac:dyDescent="0.25">
      <c r="Q3" t="s">
        <v>71</v>
      </c>
      <c r="R3">
        <f>AVERAGE(H5:H49)</f>
        <v>0.37339999999999984</v>
      </c>
      <c r="U3" t="s">
        <v>83</v>
      </c>
    </row>
    <row r="4" spans="1:23" x14ac:dyDescent="0.25">
      <c r="C4" t="s">
        <v>66</v>
      </c>
      <c r="D4" s="2" t="s">
        <v>4</v>
      </c>
      <c r="E4" s="2" t="s">
        <v>5</v>
      </c>
      <c r="F4" s="2" t="s">
        <v>0</v>
      </c>
      <c r="G4" s="2" t="s">
        <v>1</v>
      </c>
      <c r="H4" s="2" t="s">
        <v>2</v>
      </c>
      <c r="I4" s="2" t="s">
        <v>82</v>
      </c>
      <c r="K4" t="s">
        <v>69</v>
      </c>
      <c r="L4" t="s">
        <v>70</v>
      </c>
      <c r="N4" t="s">
        <v>74</v>
      </c>
      <c r="O4" t="s">
        <v>75</v>
      </c>
      <c r="Q4" t="s">
        <v>79</v>
      </c>
      <c r="R4" t="s">
        <v>80</v>
      </c>
      <c r="S4" t="s">
        <v>81</v>
      </c>
      <c r="U4" t="s">
        <v>84</v>
      </c>
      <c r="V4" t="s">
        <v>85</v>
      </c>
      <c r="W4" t="s">
        <v>81</v>
      </c>
    </row>
    <row r="5" spans="1:23" x14ac:dyDescent="0.25">
      <c r="A5" t="s">
        <v>21</v>
      </c>
      <c r="B5">
        <v>1</v>
      </c>
      <c r="C5" t="s">
        <v>68</v>
      </c>
      <c r="D5" s="2" t="s">
        <v>9</v>
      </c>
      <c r="E5" s="2" t="s">
        <v>6</v>
      </c>
      <c r="F5" s="2">
        <v>0.42599999999999999</v>
      </c>
      <c r="G5" s="2">
        <v>0.28599999999999998</v>
      </c>
      <c r="H5" s="2">
        <v>0.372</v>
      </c>
      <c r="I5" s="2">
        <v>0</v>
      </c>
      <c r="K5">
        <f>F5+H5</f>
        <v>0.79800000000000004</v>
      </c>
      <c r="L5">
        <f>G5+H5</f>
        <v>0.65799999999999992</v>
      </c>
      <c r="N5" s="3">
        <f>(F5/R$1)+(H5/R$3)-1</f>
        <v>1.3689681775791538</v>
      </c>
      <c r="O5" s="3">
        <f>(G5/R$2)+(H5/R$3)-1</f>
        <v>0.83698753913396073</v>
      </c>
      <c r="Q5">
        <f>ROUND((N5-(-0.617033))/(2.1645943-(-0.617033))*100, 0)</f>
        <v>71</v>
      </c>
      <c r="R5">
        <f>ROUND((O5-(-0.119909))/(2.5719164-(-0.119909))*100, 0)</f>
        <v>36</v>
      </c>
      <c r="S5">
        <f>ROUND((H5+I5*0.1-(0.143))/(1.055-(0.143))*100, 0)</f>
        <v>25</v>
      </c>
      <c r="U5">
        <f>ROUND(Q5*0.95+5,0)</f>
        <v>72</v>
      </c>
      <c r="V5">
        <f>ROUND(R5*0.68+32,0)</f>
        <v>56</v>
      </c>
      <c r="W5">
        <f>ROUND(S5*0.73+27,0)</f>
        <v>45</v>
      </c>
    </row>
    <row r="6" spans="1:23" x14ac:dyDescent="0.25">
      <c r="B6">
        <v>2</v>
      </c>
      <c r="C6" t="s">
        <v>67</v>
      </c>
      <c r="D6" s="2" t="s">
        <v>7</v>
      </c>
      <c r="E6" s="2" t="s">
        <v>8</v>
      </c>
      <c r="F6" s="2">
        <v>0.31900000000000001</v>
      </c>
      <c r="G6" s="2">
        <v>0.51100000000000001</v>
      </c>
      <c r="H6" s="2">
        <v>0.373</v>
      </c>
      <c r="I6" s="2">
        <v>0</v>
      </c>
      <c r="K6">
        <f t="shared" ref="K6:K49" si="0">F6+H6</f>
        <v>0.69199999999999995</v>
      </c>
      <c r="L6">
        <f t="shared" ref="L6:L49" si="1">G6+H6</f>
        <v>0.88400000000000001</v>
      </c>
      <c r="N6" s="3">
        <f t="shared" ref="N6:N49" si="2">(F6/R$1)+(H6/R$3)-1</f>
        <v>1.0268557229787305</v>
      </c>
      <c r="O6" s="3">
        <f t="shared" ref="O6:O49" si="3">(G6/R$2)+(H6/R$3)-1</f>
        <v>1.5010844982840474</v>
      </c>
      <c r="Q6">
        <f t="shared" ref="Q6:Q49" si="4">ROUND((N6-(-0.617033))/(2.1645943-(-0.617033))*100, 0)</f>
        <v>59</v>
      </c>
      <c r="R6">
        <f t="shared" ref="R6:R49" si="5">ROUND((O6-(-0.119909))/(2.5719164-(-0.119909))*100, 0)</f>
        <v>60</v>
      </c>
      <c r="S6">
        <f t="shared" ref="S6:S49" si="6">ROUND((H6+I6*0.1-(0.143))/(1.055-(0.143))*100, 0)</f>
        <v>25</v>
      </c>
      <c r="U6">
        <f t="shared" ref="U6:U49" si="7">ROUND(Q6*0.95+5,0)</f>
        <v>61</v>
      </c>
      <c r="V6">
        <f t="shared" ref="V6:V49" si="8">ROUND(R6*0.68+32,0)</f>
        <v>73</v>
      </c>
      <c r="W6">
        <f t="shared" ref="W6:W49" si="9">ROUND(S6*0.73+27,0)</f>
        <v>45</v>
      </c>
    </row>
    <row r="7" spans="1:23" x14ac:dyDescent="0.25">
      <c r="B7">
        <v>3</v>
      </c>
      <c r="C7" t="s">
        <v>67</v>
      </c>
      <c r="D7" s="2" t="s">
        <v>10</v>
      </c>
      <c r="E7" s="2" t="s">
        <v>11</v>
      </c>
      <c r="F7" s="2">
        <v>0.34399999999999997</v>
      </c>
      <c r="G7" s="2">
        <v>0.42199999999999999</v>
      </c>
      <c r="H7" s="2">
        <v>0.45800000000000002</v>
      </c>
      <c r="I7" s="2">
        <v>5</v>
      </c>
      <c r="K7">
        <f t="shared" si="0"/>
        <v>0.80200000000000005</v>
      </c>
      <c r="L7">
        <f t="shared" si="1"/>
        <v>0.88</v>
      </c>
      <c r="N7" s="3">
        <f t="shared" si="2"/>
        <v>1.3350521839835645</v>
      </c>
      <c r="O7" s="3">
        <f t="shared" si="3"/>
        <v>1.4670945131069817</v>
      </c>
      <c r="Q7">
        <f t="shared" si="4"/>
        <v>70</v>
      </c>
      <c r="R7">
        <f t="shared" si="5"/>
        <v>59</v>
      </c>
      <c r="S7">
        <f t="shared" si="6"/>
        <v>89</v>
      </c>
      <c r="U7">
        <f t="shared" si="7"/>
        <v>72</v>
      </c>
      <c r="V7">
        <f t="shared" si="8"/>
        <v>72</v>
      </c>
      <c r="W7">
        <f t="shared" si="9"/>
        <v>92</v>
      </c>
    </row>
    <row r="8" spans="1:23" x14ac:dyDescent="0.25">
      <c r="B8">
        <v>4</v>
      </c>
      <c r="C8" t="s">
        <v>68</v>
      </c>
      <c r="D8" s="2" t="s">
        <v>13</v>
      </c>
      <c r="E8" s="2" t="s">
        <v>14</v>
      </c>
      <c r="F8" s="2">
        <v>0.33600000000000002</v>
      </c>
      <c r="G8" s="2">
        <v>0.35399999999999998</v>
      </c>
      <c r="H8" s="2">
        <v>0.45500000000000002</v>
      </c>
      <c r="I8" s="2">
        <v>6</v>
      </c>
      <c r="K8">
        <f t="shared" si="0"/>
        <v>0.79100000000000004</v>
      </c>
      <c r="L8">
        <f t="shared" si="1"/>
        <v>0.80899999999999994</v>
      </c>
      <c r="N8" s="3">
        <f t="shared" si="2"/>
        <v>1.3012391718449852</v>
      </c>
      <c r="O8" s="3">
        <f t="shared" si="3"/>
        <v>1.2591647540262025</v>
      </c>
      <c r="Q8">
        <f t="shared" si="4"/>
        <v>69</v>
      </c>
      <c r="R8">
        <f t="shared" si="5"/>
        <v>51</v>
      </c>
      <c r="S8">
        <f t="shared" si="6"/>
        <v>100</v>
      </c>
      <c r="U8">
        <f t="shared" si="7"/>
        <v>71</v>
      </c>
      <c r="V8">
        <f t="shared" si="8"/>
        <v>67</v>
      </c>
      <c r="W8">
        <f t="shared" si="9"/>
        <v>100</v>
      </c>
    </row>
    <row r="9" spans="1:23" x14ac:dyDescent="0.25">
      <c r="B9">
        <v>5</v>
      </c>
      <c r="C9" t="s">
        <v>67</v>
      </c>
      <c r="D9" s="2" t="s">
        <v>15</v>
      </c>
      <c r="E9" s="2" t="s">
        <v>16</v>
      </c>
      <c r="F9" s="2">
        <v>0.39100000000000001</v>
      </c>
      <c r="G9" s="2">
        <v>0.29199999999999998</v>
      </c>
      <c r="H9" s="2">
        <v>0.42699999999999999</v>
      </c>
      <c r="I9" s="2">
        <v>3</v>
      </c>
      <c r="K9">
        <f t="shared" si="0"/>
        <v>0.81800000000000006</v>
      </c>
      <c r="L9">
        <f t="shared" si="1"/>
        <v>0.71899999999999997</v>
      </c>
      <c r="N9" s="3">
        <f t="shared" si="2"/>
        <v>1.4034813485623161</v>
      </c>
      <c r="O9" s="3">
        <f t="shared" si="3"/>
        <v>1.0019205014297397</v>
      </c>
      <c r="Q9">
        <f t="shared" si="4"/>
        <v>73</v>
      </c>
      <c r="R9">
        <f t="shared" si="5"/>
        <v>42</v>
      </c>
      <c r="S9">
        <f t="shared" si="6"/>
        <v>64</v>
      </c>
      <c r="U9">
        <f t="shared" si="7"/>
        <v>74</v>
      </c>
      <c r="V9">
        <f t="shared" si="8"/>
        <v>61</v>
      </c>
      <c r="W9">
        <f t="shared" si="9"/>
        <v>74</v>
      </c>
    </row>
    <row r="10" spans="1:23" x14ac:dyDescent="0.25">
      <c r="B10">
        <v>6</v>
      </c>
      <c r="C10" t="s">
        <v>67</v>
      </c>
      <c r="D10" s="2" t="s">
        <v>22</v>
      </c>
      <c r="E10" s="2" t="s">
        <v>17</v>
      </c>
      <c r="F10" s="2">
        <v>0.31</v>
      </c>
      <c r="G10" s="2">
        <v>8.6999999999999994E-2</v>
      </c>
      <c r="H10" s="2">
        <v>0.307</v>
      </c>
      <c r="I10" s="2">
        <v>1</v>
      </c>
      <c r="K10">
        <f t="shared" si="0"/>
        <v>0.61699999999999999</v>
      </c>
      <c r="L10">
        <f t="shared" si="1"/>
        <v>0.39400000000000002</v>
      </c>
      <c r="N10" s="3">
        <f t="shared" si="2"/>
        <v>0.82110049782041772</v>
      </c>
      <c r="O10" s="3">
        <f t="shared" si="3"/>
        <v>7.792323984476468E-2</v>
      </c>
      <c r="Q10">
        <f t="shared" si="4"/>
        <v>52</v>
      </c>
      <c r="R10">
        <f t="shared" si="5"/>
        <v>7</v>
      </c>
      <c r="S10">
        <f t="shared" si="6"/>
        <v>29</v>
      </c>
      <c r="U10">
        <f t="shared" si="7"/>
        <v>54</v>
      </c>
      <c r="V10">
        <f t="shared" si="8"/>
        <v>37</v>
      </c>
      <c r="W10">
        <f t="shared" si="9"/>
        <v>48</v>
      </c>
    </row>
    <row r="11" spans="1:23" x14ac:dyDescent="0.25">
      <c r="B11">
        <v>7</v>
      </c>
      <c r="C11" t="s">
        <v>67</v>
      </c>
      <c r="D11" s="2" t="s">
        <v>23</v>
      </c>
      <c r="E11" s="2" t="s">
        <v>18</v>
      </c>
      <c r="F11" s="2">
        <v>0.38500000000000001</v>
      </c>
      <c r="G11" s="2">
        <v>0.45700000000000002</v>
      </c>
      <c r="H11" s="2">
        <v>0.442</v>
      </c>
      <c r="I11" s="2">
        <v>3</v>
      </c>
      <c r="K11">
        <f t="shared" si="0"/>
        <v>0.82699999999999996</v>
      </c>
      <c r="L11">
        <f t="shared" si="1"/>
        <v>0.89900000000000002</v>
      </c>
      <c r="N11" s="3">
        <f t="shared" si="2"/>
        <v>1.424318697117728</v>
      </c>
      <c r="O11" s="3">
        <f t="shared" si="3"/>
        <v>1.5271324010928473</v>
      </c>
      <c r="Q11">
        <f t="shared" si="4"/>
        <v>73</v>
      </c>
      <c r="R11">
        <f t="shared" si="5"/>
        <v>61</v>
      </c>
      <c r="S11">
        <f t="shared" si="6"/>
        <v>66</v>
      </c>
      <c r="U11">
        <f t="shared" si="7"/>
        <v>74</v>
      </c>
      <c r="V11">
        <f t="shared" si="8"/>
        <v>73</v>
      </c>
      <c r="W11">
        <f t="shared" si="9"/>
        <v>75</v>
      </c>
    </row>
    <row r="12" spans="1:23" x14ac:dyDescent="0.25">
      <c r="B12">
        <v>8</v>
      </c>
      <c r="C12" t="s">
        <v>68</v>
      </c>
      <c r="D12" s="2" t="s">
        <v>86</v>
      </c>
      <c r="E12" s="2" t="s">
        <v>19</v>
      </c>
      <c r="F12" s="2">
        <v>0.23100000000000001</v>
      </c>
      <c r="G12" s="2">
        <v>0.308</v>
      </c>
      <c r="H12" s="2">
        <v>0.24</v>
      </c>
      <c r="I12" s="2">
        <v>0</v>
      </c>
      <c r="K12">
        <f t="shared" si="0"/>
        <v>0.47099999999999997</v>
      </c>
      <c r="L12">
        <f t="shared" si="1"/>
        <v>0.54800000000000004</v>
      </c>
      <c r="N12" s="3">
        <f t="shared" si="2"/>
        <v>0.38710326969002606</v>
      </c>
      <c r="O12" s="3">
        <f t="shared" si="3"/>
        <v>0.54815130393817579</v>
      </c>
      <c r="Q12">
        <f t="shared" si="4"/>
        <v>36</v>
      </c>
      <c r="R12">
        <f t="shared" si="5"/>
        <v>25</v>
      </c>
      <c r="S12">
        <f t="shared" si="6"/>
        <v>11</v>
      </c>
      <c r="U12">
        <f t="shared" si="7"/>
        <v>39</v>
      </c>
      <c r="V12">
        <f t="shared" si="8"/>
        <v>49</v>
      </c>
      <c r="W12">
        <f t="shared" si="9"/>
        <v>35</v>
      </c>
    </row>
    <row r="13" spans="1:23" x14ac:dyDescent="0.25">
      <c r="B13">
        <v>9</v>
      </c>
      <c r="C13" t="s">
        <v>67</v>
      </c>
      <c r="D13" s="2" t="s">
        <v>24</v>
      </c>
      <c r="E13" s="2" t="s">
        <v>20</v>
      </c>
      <c r="F13" s="2">
        <v>0.222</v>
      </c>
      <c r="G13" s="2">
        <v>0.5</v>
      </c>
      <c r="H13" s="2">
        <v>0.37</v>
      </c>
      <c r="I13" s="2">
        <v>1</v>
      </c>
      <c r="K13">
        <f t="shared" si="0"/>
        <v>0.59199999999999997</v>
      </c>
      <c r="L13">
        <f t="shared" si="1"/>
        <v>0.87</v>
      </c>
      <c r="N13" s="3">
        <f t="shared" si="2"/>
        <v>0.7062543112697961</v>
      </c>
      <c r="O13" s="3">
        <f t="shared" si="3"/>
        <v>1.4607141852445533</v>
      </c>
      <c r="Q13">
        <f t="shared" si="4"/>
        <v>48</v>
      </c>
      <c r="R13">
        <f t="shared" si="5"/>
        <v>59</v>
      </c>
      <c r="S13">
        <f t="shared" si="6"/>
        <v>36</v>
      </c>
      <c r="U13">
        <f t="shared" si="7"/>
        <v>51</v>
      </c>
      <c r="V13">
        <f t="shared" si="8"/>
        <v>72</v>
      </c>
      <c r="W13">
        <f t="shared" si="9"/>
        <v>53</v>
      </c>
    </row>
    <row r="14" spans="1:23" x14ac:dyDescent="0.25">
      <c r="A14" t="s">
        <v>25</v>
      </c>
      <c r="B14">
        <v>1</v>
      </c>
      <c r="C14" t="s">
        <v>67</v>
      </c>
      <c r="D14" s="2" t="s">
        <v>27</v>
      </c>
      <c r="E14" s="2" t="s">
        <v>11</v>
      </c>
      <c r="F14" s="2">
        <v>0.41099999999999998</v>
      </c>
      <c r="G14" s="2">
        <v>0.4</v>
      </c>
      <c r="H14" s="2">
        <v>0.377</v>
      </c>
      <c r="I14" s="2">
        <v>1</v>
      </c>
      <c r="K14">
        <f t="shared" si="0"/>
        <v>0.78800000000000003</v>
      </c>
      <c r="L14">
        <f t="shared" si="1"/>
        <v>0.77700000000000002</v>
      </c>
      <c r="N14" s="3">
        <f t="shared" si="2"/>
        <v>1.3340235200442763</v>
      </c>
      <c r="O14" s="3">
        <f t="shared" si="3"/>
        <v>1.1854968972047484</v>
      </c>
      <c r="Q14">
        <f t="shared" si="4"/>
        <v>70</v>
      </c>
      <c r="R14">
        <f t="shared" si="5"/>
        <v>48</v>
      </c>
      <c r="S14">
        <f t="shared" si="6"/>
        <v>37</v>
      </c>
      <c r="U14">
        <f t="shared" si="7"/>
        <v>72</v>
      </c>
      <c r="V14">
        <f t="shared" si="8"/>
        <v>65</v>
      </c>
      <c r="W14">
        <f t="shared" si="9"/>
        <v>54</v>
      </c>
    </row>
    <row r="15" spans="1:23" x14ac:dyDescent="0.25">
      <c r="B15">
        <v>2</v>
      </c>
      <c r="C15" t="s">
        <v>68</v>
      </c>
      <c r="D15" s="2" t="s">
        <v>28</v>
      </c>
      <c r="E15" s="2" t="s">
        <v>6</v>
      </c>
      <c r="F15" s="2">
        <v>0.255</v>
      </c>
      <c r="G15" s="2">
        <v>0.51200000000000001</v>
      </c>
      <c r="H15" s="2">
        <v>0.35</v>
      </c>
      <c r="I15" s="2">
        <v>2</v>
      </c>
      <c r="K15">
        <f t="shared" si="0"/>
        <v>0.60499999999999998</v>
      </c>
      <c r="L15">
        <f t="shared" si="1"/>
        <v>0.86199999999999999</v>
      </c>
      <c r="N15" s="3">
        <f t="shared" si="2"/>
        <v>0.7590297190677362</v>
      </c>
      <c r="O15" s="3">
        <f t="shared" si="3"/>
        <v>1.4424279941424851</v>
      </c>
      <c r="Q15">
        <f t="shared" si="4"/>
        <v>49</v>
      </c>
      <c r="R15">
        <f t="shared" si="5"/>
        <v>58</v>
      </c>
      <c r="S15">
        <f t="shared" si="6"/>
        <v>45</v>
      </c>
      <c r="U15">
        <f t="shared" si="7"/>
        <v>52</v>
      </c>
      <c r="V15">
        <f t="shared" si="8"/>
        <v>71</v>
      </c>
      <c r="W15">
        <f t="shared" si="9"/>
        <v>60</v>
      </c>
    </row>
    <row r="16" spans="1:23" x14ac:dyDescent="0.25">
      <c r="B16">
        <v>3</v>
      </c>
      <c r="C16" t="s">
        <v>68</v>
      </c>
      <c r="D16" s="2" t="s">
        <v>29</v>
      </c>
      <c r="E16" s="2" t="s">
        <v>16</v>
      </c>
      <c r="F16" s="2">
        <v>0.128</v>
      </c>
      <c r="G16" s="2">
        <v>0.313</v>
      </c>
      <c r="H16" s="2">
        <v>0.46500000000000002</v>
      </c>
      <c r="I16" s="2">
        <v>1</v>
      </c>
      <c r="K16">
        <f t="shared" si="0"/>
        <v>0.59299999999999997</v>
      </c>
      <c r="L16">
        <f t="shared" si="1"/>
        <v>0.77800000000000002</v>
      </c>
      <c r="N16" s="3">
        <f t="shared" si="2"/>
        <v>0.65777305763452221</v>
      </c>
      <c r="O16" s="3">
        <f t="shared" si="3"/>
        <v>1.1654204704290789</v>
      </c>
      <c r="Q16">
        <f t="shared" si="4"/>
        <v>46</v>
      </c>
      <c r="R16">
        <f t="shared" si="5"/>
        <v>48</v>
      </c>
      <c r="S16">
        <f t="shared" si="6"/>
        <v>46</v>
      </c>
      <c r="U16">
        <f t="shared" si="7"/>
        <v>49</v>
      </c>
      <c r="V16">
        <f t="shared" si="8"/>
        <v>65</v>
      </c>
      <c r="W16">
        <f t="shared" si="9"/>
        <v>61</v>
      </c>
    </row>
    <row r="17" spans="1:23" x14ac:dyDescent="0.25">
      <c r="B17">
        <v>4</v>
      </c>
      <c r="C17" t="s">
        <v>67</v>
      </c>
      <c r="D17" s="2" t="s">
        <v>30</v>
      </c>
      <c r="E17" s="2" t="s">
        <v>14</v>
      </c>
      <c r="F17" s="2">
        <v>0.35399999999999998</v>
      </c>
      <c r="G17" s="2">
        <v>0.36799999999999999</v>
      </c>
      <c r="H17" s="2">
        <v>0.52500000000000002</v>
      </c>
      <c r="I17" s="2">
        <v>5</v>
      </c>
      <c r="K17">
        <f t="shared" si="0"/>
        <v>0.879</v>
      </c>
      <c r="L17">
        <f t="shared" si="1"/>
        <v>0.89300000000000002</v>
      </c>
      <c r="N17" s="3">
        <f t="shared" si="2"/>
        <v>1.5467078439077269</v>
      </c>
      <c r="O17" s="3">
        <f t="shared" si="3"/>
        <v>1.4877862295204953</v>
      </c>
      <c r="Q17">
        <f t="shared" si="4"/>
        <v>78</v>
      </c>
      <c r="R17">
        <f t="shared" si="5"/>
        <v>60</v>
      </c>
      <c r="S17">
        <f t="shared" si="6"/>
        <v>97</v>
      </c>
      <c r="U17">
        <f t="shared" si="7"/>
        <v>79</v>
      </c>
      <c r="V17">
        <f t="shared" si="8"/>
        <v>73</v>
      </c>
      <c r="W17">
        <f t="shared" si="9"/>
        <v>98</v>
      </c>
    </row>
    <row r="18" spans="1:23" x14ac:dyDescent="0.25">
      <c r="B18">
        <v>5</v>
      </c>
      <c r="C18" t="s">
        <v>68</v>
      </c>
      <c r="D18" s="2" t="s">
        <v>31</v>
      </c>
      <c r="E18" s="2" t="s">
        <v>20</v>
      </c>
      <c r="F18" s="2">
        <v>0.32600000000000001</v>
      </c>
      <c r="G18" s="2">
        <v>0.27300000000000002</v>
      </c>
      <c r="H18" s="2">
        <v>0.46</v>
      </c>
      <c r="I18" s="2">
        <v>5</v>
      </c>
      <c r="K18">
        <f t="shared" si="0"/>
        <v>0.78600000000000003</v>
      </c>
      <c r="L18">
        <f t="shared" si="1"/>
        <v>0.7330000000000001</v>
      </c>
      <c r="N18" s="3">
        <f t="shared" si="2"/>
        <v>1.2824062221511392</v>
      </c>
      <c r="O18" s="3">
        <f t="shared" si="3"/>
        <v>1.0344444282715397</v>
      </c>
      <c r="Q18">
        <f t="shared" si="4"/>
        <v>68</v>
      </c>
      <c r="R18">
        <f t="shared" si="5"/>
        <v>43</v>
      </c>
      <c r="S18">
        <f t="shared" si="6"/>
        <v>90</v>
      </c>
      <c r="U18">
        <f t="shared" si="7"/>
        <v>70</v>
      </c>
      <c r="V18">
        <f t="shared" si="8"/>
        <v>61</v>
      </c>
      <c r="W18">
        <f t="shared" si="9"/>
        <v>93</v>
      </c>
    </row>
    <row r="19" spans="1:23" x14ac:dyDescent="0.25">
      <c r="B19">
        <v>6</v>
      </c>
      <c r="C19" t="s">
        <v>67</v>
      </c>
      <c r="D19" s="2" t="s">
        <v>32</v>
      </c>
      <c r="E19" s="2" t="s">
        <v>18</v>
      </c>
      <c r="F19" s="2">
        <v>0.35699999999999998</v>
      </c>
      <c r="G19" s="2">
        <v>0.308</v>
      </c>
      <c r="H19" s="2">
        <v>0.47199999999999998</v>
      </c>
      <c r="I19" s="2">
        <v>4</v>
      </c>
      <c r="K19">
        <f t="shared" si="0"/>
        <v>0.82899999999999996</v>
      </c>
      <c r="L19">
        <f t="shared" si="1"/>
        <v>0.78</v>
      </c>
      <c r="N19" s="3">
        <f t="shared" si="2"/>
        <v>1.4144359291372517</v>
      </c>
      <c r="O19" s="3">
        <f t="shared" si="3"/>
        <v>1.1694689257914166</v>
      </c>
      <c r="Q19">
        <f t="shared" si="4"/>
        <v>73</v>
      </c>
      <c r="R19">
        <f t="shared" si="5"/>
        <v>48</v>
      </c>
      <c r="S19">
        <f t="shared" si="6"/>
        <v>80</v>
      </c>
      <c r="U19">
        <f t="shared" si="7"/>
        <v>74</v>
      </c>
      <c r="V19">
        <f t="shared" si="8"/>
        <v>65</v>
      </c>
      <c r="W19">
        <f t="shared" si="9"/>
        <v>85</v>
      </c>
    </row>
    <row r="20" spans="1:23" x14ac:dyDescent="0.25">
      <c r="B20">
        <v>7</v>
      </c>
      <c r="C20" t="s">
        <v>68</v>
      </c>
      <c r="D20" s="2" t="s">
        <v>33</v>
      </c>
      <c r="E20" s="2" t="s">
        <v>17</v>
      </c>
      <c r="F20" s="2">
        <v>0</v>
      </c>
      <c r="G20" s="2">
        <v>0.42899999999999999</v>
      </c>
      <c r="H20" s="2">
        <v>0.14299999999999999</v>
      </c>
      <c r="I20" s="2">
        <v>0</v>
      </c>
      <c r="K20">
        <f t="shared" si="0"/>
        <v>0.14299999999999999</v>
      </c>
      <c r="L20">
        <f t="shared" si="1"/>
        <v>0.57199999999999995</v>
      </c>
      <c r="N20" s="3">
        <f t="shared" si="2"/>
        <v>-0.61703267273701112</v>
      </c>
      <c r="O20" s="3">
        <f t="shared" si="3"/>
        <v>0.64407263167898021</v>
      </c>
      <c r="Q20">
        <f>ROUND((N20-(-0.617033))/(2.1645943-(-0.617033))*100, 0)</f>
        <v>0</v>
      </c>
      <c r="R20">
        <f t="shared" si="5"/>
        <v>28</v>
      </c>
      <c r="S20">
        <f t="shared" si="6"/>
        <v>0</v>
      </c>
      <c r="U20">
        <f t="shared" si="7"/>
        <v>5</v>
      </c>
      <c r="V20">
        <f t="shared" si="8"/>
        <v>51</v>
      </c>
      <c r="W20">
        <f t="shared" si="9"/>
        <v>27</v>
      </c>
    </row>
    <row r="21" spans="1:23" x14ac:dyDescent="0.25">
      <c r="B21">
        <v>8</v>
      </c>
      <c r="C21" t="s">
        <v>68</v>
      </c>
      <c r="D21" s="2" t="s">
        <v>34</v>
      </c>
      <c r="E21" s="2" t="s">
        <v>8</v>
      </c>
      <c r="F21" s="2">
        <v>0.21199999999999999</v>
      </c>
      <c r="G21" s="2">
        <v>0.16</v>
      </c>
      <c r="H21" s="2">
        <v>0.153</v>
      </c>
      <c r="I21" s="2">
        <v>0</v>
      </c>
      <c r="K21">
        <f t="shared" si="0"/>
        <v>0.36499999999999999</v>
      </c>
      <c r="L21">
        <f t="shared" si="1"/>
        <v>0.313</v>
      </c>
      <c r="N21" s="3">
        <f t="shared" si="2"/>
        <v>9.2884671699142274E-2</v>
      </c>
      <c r="O21" s="3">
        <f t="shared" si="3"/>
        <v>-0.11990943608328541</v>
      </c>
      <c r="Q21">
        <f t="shared" si="4"/>
        <v>26</v>
      </c>
      <c r="R21">
        <f t="shared" si="5"/>
        <v>0</v>
      </c>
      <c r="S21">
        <f t="shared" si="6"/>
        <v>1</v>
      </c>
      <c r="U21">
        <f t="shared" si="7"/>
        <v>30</v>
      </c>
      <c r="V21">
        <f t="shared" si="8"/>
        <v>32</v>
      </c>
      <c r="W21">
        <f t="shared" si="9"/>
        <v>28</v>
      </c>
    </row>
    <row r="22" spans="1:23" x14ac:dyDescent="0.25">
      <c r="B22">
        <v>9</v>
      </c>
      <c r="C22" t="s">
        <v>68</v>
      </c>
      <c r="D22" s="2" t="s">
        <v>35</v>
      </c>
      <c r="E22" s="2" t="s">
        <v>19</v>
      </c>
      <c r="F22" s="2">
        <v>0.28399999999999997</v>
      </c>
      <c r="G22" s="2">
        <v>0.48299999999999998</v>
      </c>
      <c r="H22" s="2">
        <v>0.39400000000000002</v>
      </c>
      <c r="I22" s="2">
        <v>2</v>
      </c>
      <c r="K22">
        <f t="shared" si="0"/>
        <v>0.67799999999999994</v>
      </c>
      <c r="L22">
        <f t="shared" si="1"/>
        <v>0.877</v>
      </c>
      <c r="N22" s="3">
        <f t="shared" si="2"/>
        <v>0.97031372524202131</v>
      </c>
      <c r="O22" s="3">
        <f t="shared" si="3"/>
        <v>1.4750145521160301</v>
      </c>
      <c r="Q22">
        <f t="shared" si="4"/>
        <v>57</v>
      </c>
      <c r="R22">
        <f t="shared" si="5"/>
        <v>59</v>
      </c>
      <c r="S22">
        <f t="shared" si="6"/>
        <v>49</v>
      </c>
      <c r="U22">
        <f t="shared" si="7"/>
        <v>59</v>
      </c>
      <c r="V22">
        <f t="shared" si="8"/>
        <v>72</v>
      </c>
      <c r="W22">
        <f t="shared" si="9"/>
        <v>63</v>
      </c>
    </row>
    <row r="23" spans="1:23" x14ac:dyDescent="0.25">
      <c r="A23" t="s">
        <v>36</v>
      </c>
      <c r="B23">
        <v>1</v>
      </c>
      <c r="C23" t="s">
        <v>67</v>
      </c>
      <c r="D23" s="2" t="s">
        <v>37</v>
      </c>
      <c r="E23" s="2" t="s">
        <v>8</v>
      </c>
      <c r="F23" s="2">
        <v>0.24099999999999999</v>
      </c>
      <c r="G23" s="2">
        <v>0.154</v>
      </c>
      <c r="H23" s="2">
        <v>0.216</v>
      </c>
      <c r="I23" s="2">
        <v>0</v>
      </c>
      <c r="K23">
        <f t="shared" si="0"/>
        <v>0.45699999999999996</v>
      </c>
      <c r="L23">
        <f t="shared" si="1"/>
        <v>0.37</v>
      </c>
      <c r="N23" s="3">
        <f t="shared" si="2"/>
        <v>0.35505244862864949</v>
      </c>
      <c r="O23" s="3">
        <f t="shared" si="3"/>
        <v>3.1172598942842633E-2</v>
      </c>
      <c r="Q23">
        <f t="shared" si="4"/>
        <v>35</v>
      </c>
      <c r="R23">
        <f t="shared" si="5"/>
        <v>6</v>
      </c>
      <c r="S23">
        <f t="shared" si="6"/>
        <v>8</v>
      </c>
      <c r="U23">
        <f t="shared" si="7"/>
        <v>38</v>
      </c>
      <c r="V23">
        <f t="shared" si="8"/>
        <v>36</v>
      </c>
      <c r="W23">
        <f t="shared" si="9"/>
        <v>33</v>
      </c>
    </row>
    <row r="24" spans="1:23" x14ac:dyDescent="0.25">
      <c r="B24">
        <v>2</v>
      </c>
      <c r="C24" t="s">
        <v>67</v>
      </c>
      <c r="D24" s="2" t="s">
        <v>38</v>
      </c>
      <c r="E24" s="2" t="s">
        <v>16</v>
      </c>
      <c r="F24" s="2">
        <v>0.35</v>
      </c>
      <c r="G24" s="2">
        <v>0.46700000000000003</v>
      </c>
      <c r="H24" s="2">
        <v>0.36099999999999999</v>
      </c>
      <c r="I24" s="2">
        <v>3</v>
      </c>
      <c r="K24">
        <f t="shared" si="0"/>
        <v>0.71099999999999997</v>
      </c>
      <c r="L24">
        <f t="shared" si="1"/>
        <v>0.82800000000000007</v>
      </c>
      <c r="N24" s="3">
        <f t="shared" si="2"/>
        <v>1.0946111932214038</v>
      </c>
      <c r="O24" s="3">
        <f t="shared" si="3"/>
        <v>1.3396032461260727</v>
      </c>
      <c r="Q24">
        <f t="shared" si="4"/>
        <v>62</v>
      </c>
      <c r="R24">
        <f t="shared" si="5"/>
        <v>54</v>
      </c>
      <c r="S24">
        <f t="shared" si="6"/>
        <v>57</v>
      </c>
      <c r="U24">
        <f t="shared" si="7"/>
        <v>64</v>
      </c>
      <c r="V24">
        <f t="shared" si="8"/>
        <v>69</v>
      </c>
      <c r="W24">
        <f t="shared" si="9"/>
        <v>69</v>
      </c>
    </row>
    <row r="25" spans="1:23" x14ac:dyDescent="0.25">
      <c r="B25">
        <v>3</v>
      </c>
      <c r="C25" t="s">
        <v>67</v>
      </c>
      <c r="D25" s="2" t="s">
        <v>39</v>
      </c>
      <c r="E25" s="2" t="s">
        <v>17</v>
      </c>
      <c r="F25" s="2">
        <v>0.34200000000000003</v>
      </c>
      <c r="G25" s="2">
        <v>0.39600000000000002</v>
      </c>
      <c r="H25" s="2">
        <v>0.379</v>
      </c>
      <c r="I25" s="2">
        <v>1</v>
      </c>
      <c r="K25">
        <f t="shared" si="0"/>
        <v>0.72100000000000009</v>
      </c>
      <c r="L25">
        <f t="shared" si="1"/>
        <v>0.77500000000000002</v>
      </c>
      <c r="N25" s="3">
        <f t="shared" si="2"/>
        <v>1.1170381382333332</v>
      </c>
      <c r="O25" s="3">
        <f t="shared" si="3"/>
        <v>1.1790945259831025</v>
      </c>
      <c r="Q25">
        <f t="shared" si="4"/>
        <v>62</v>
      </c>
      <c r="R25">
        <f t="shared" si="5"/>
        <v>48</v>
      </c>
      <c r="S25">
        <f t="shared" si="6"/>
        <v>37</v>
      </c>
      <c r="U25">
        <f t="shared" si="7"/>
        <v>64</v>
      </c>
      <c r="V25">
        <f t="shared" si="8"/>
        <v>65</v>
      </c>
      <c r="W25">
        <f t="shared" si="9"/>
        <v>54</v>
      </c>
    </row>
    <row r="26" spans="1:23" x14ac:dyDescent="0.25">
      <c r="B26">
        <v>4</v>
      </c>
      <c r="C26" t="s">
        <v>68</v>
      </c>
      <c r="D26" s="2" t="s">
        <v>40</v>
      </c>
      <c r="E26" s="2" t="s">
        <v>20</v>
      </c>
      <c r="F26" s="2">
        <v>0.248</v>
      </c>
      <c r="G26" s="2">
        <v>0.38</v>
      </c>
      <c r="H26" s="2">
        <v>0.35299999999999998</v>
      </c>
      <c r="I26" s="2">
        <v>2</v>
      </c>
      <c r="K26">
        <f t="shared" si="0"/>
        <v>0.60099999999999998</v>
      </c>
      <c r="L26">
        <f t="shared" si="1"/>
        <v>0.73299999999999998</v>
      </c>
      <c r="N26" s="3">
        <f t="shared" si="2"/>
        <v>0.74450760768322244</v>
      </c>
      <c r="O26" s="3">
        <f t="shared" si="3"/>
        <v>1.0624298723766481</v>
      </c>
      <c r="Q26">
        <f t="shared" si="4"/>
        <v>49</v>
      </c>
      <c r="R26">
        <f t="shared" si="5"/>
        <v>44</v>
      </c>
      <c r="S26">
        <f t="shared" si="6"/>
        <v>45</v>
      </c>
      <c r="U26">
        <f t="shared" si="7"/>
        <v>52</v>
      </c>
      <c r="V26">
        <f t="shared" si="8"/>
        <v>62</v>
      </c>
      <c r="W26">
        <f t="shared" si="9"/>
        <v>60</v>
      </c>
    </row>
    <row r="27" spans="1:23" x14ac:dyDescent="0.25">
      <c r="B27">
        <v>5</v>
      </c>
      <c r="C27" t="s">
        <v>67</v>
      </c>
      <c r="D27" s="2" t="s">
        <v>41</v>
      </c>
      <c r="E27" s="2" t="s">
        <v>11</v>
      </c>
      <c r="F27" s="2">
        <v>0.38900000000000001</v>
      </c>
      <c r="G27" s="2">
        <v>0.34100000000000003</v>
      </c>
      <c r="H27" s="2">
        <v>0.50600000000000001</v>
      </c>
      <c r="I27" s="2">
        <v>3</v>
      </c>
      <c r="K27">
        <f t="shared" si="0"/>
        <v>0.89500000000000002</v>
      </c>
      <c r="L27">
        <f t="shared" si="1"/>
        <v>0.84699999999999998</v>
      </c>
      <c r="N27" s="3">
        <f t="shared" si="2"/>
        <v>1.6086060280397225</v>
      </c>
      <c r="O27" s="3">
        <f t="shared" si="3"/>
        <v>1.3575321948509798</v>
      </c>
      <c r="Q27">
        <f t="shared" si="4"/>
        <v>80</v>
      </c>
      <c r="R27">
        <f t="shared" si="5"/>
        <v>55</v>
      </c>
      <c r="S27">
        <f t="shared" si="6"/>
        <v>73</v>
      </c>
      <c r="U27">
        <f t="shared" si="7"/>
        <v>81</v>
      </c>
      <c r="V27">
        <f t="shared" si="8"/>
        <v>69</v>
      </c>
      <c r="W27">
        <f t="shared" si="9"/>
        <v>80</v>
      </c>
    </row>
    <row r="28" spans="1:23" x14ac:dyDescent="0.25">
      <c r="B28">
        <v>6</v>
      </c>
      <c r="C28" t="s">
        <v>68</v>
      </c>
      <c r="D28" s="2" t="s">
        <v>42</v>
      </c>
      <c r="E28" s="2" t="s">
        <v>18</v>
      </c>
      <c r="F28" s="2">
        <v>0.36</v>
      </c>
      <c r="G28" s="2">
        <v>0.33300000000000002</v>
      </c>
      <c r="H28" s="2">
        <v>0.38100000000000001</v>
      </c>
      <c r="I28" s="2">
        <v>1</v>
      </c>
      <c r="K28">
        <f t="shared" si="0"/>
        <v>0.74099999999999999</v>
      </c>
      <c r="L28">
        <f t="shared" si="1"/>
        <v>0.71399999999999997</v>
      </c>
      <c r="N28" s="3">
        <f t="shared" si="2"/>
        <v>1.1803964728563319</v>
      </c>
      <c r="O28" s="3">
        <f t="shared" si="3"/>
        <v>0.99925342991170529</v>
      </c>
      <c r="Q28">
        <f t="shared" si="4"/>
        <v>65</v>
      </c>
      <c r="R28">
        <f t="shared" si="5"/>
        <v>42</v>
      </c>
      <c r="S28">
        <f t="shared" si="6"/>
        <v>37</v>
      </c>
      <c r="U28">
        <f t="shared" si="7"/>
        <v>67</v>
      </c>
      <c r="V28">
        <f t="shared" si="8"/>
        <v>61</v>
      </c>
      <c r="W28">
        <f t="shared" si="9"/>
        <v>54</v>
      </c>
    </row>
    <row r="29" spans="1:23" x14ac:dyDescent="0.25">
      <c r="B29">
        <v>7</v>
      </c>
      <c r="C29" t="s">
        <v>67</v>
      </c>
      <c r="D29" s="2" t="s">
        <v>43</v>
      </c>
      <c r="E29" s="2" t="s">
        <v>14</v>
      </c>
      <c r="F29" s="2">
        <v>0.32300000000000001</v>
      </c>
      <c r="G29" s="2">
        <v>0.3</v>
      </c>
      <c r="H29" s="2">
        <v>0.4</v>
      </c>
      <c r="I29" s="2">
        <v>3</v>
      </c>
      <c r="K29">
        <f t="shared" si="0"/>
        <v>0.72300000000000009</v>
      </c>
      <c r="L29">
        <f t="shared" si="1"/>
        <v>0.7</v>
      </c>
      <c r="N29" s="3">
        <f t="shared" si="2"/>
        <v>1.1120536055879242</v>
      </c>
      <c r="O29" s="3">
        <f t="shared" si="3"/>
        <v>0.95312910032723597</v>
      </c>
      <c r="Q29">
        <f t="shared" si="4"/>
        <v>62</v>
      </c>
      <c r="R29">
        <f t="shared" si="5"/>
        <v>40</v>
      </c>
      <c r="S29">
        <f t="shared" si="6"/>
        <v>61</v>
      </c>
      <c r="U29">
        <f t="shared" si="7"/>
        <v>64</v>
      </c>
      <c r="V29">
        <f t="shared" si="8"/>
        <v>59</v>
      </c>
      <c r="W29">
        <f t="shared" si="9"/>
        <v>72</v>
      </c>
    </row>
    <row r="30" spans="1:23" x14ac:dyDescent="0.25">
      <c r="B30">
        <v>8</v>
      </c>
      <c r="C30" t="s">
        <v>67</v>
      </c>
      <c r="D30" s="2" t="s">
        <v>44</v>
      </c>
      <c r="E30" s="2" t="s">
        <v>19</v>
      </c>
      <c r="F30" s="2">
        <v>0.28599999999999998</v>
      </c>
      <c r="G30" s="2">
        <v>0</v>
      </c>
      <c r="H30" s="2">
        <v>0.33300000000000002</v>
      </c>
      <c r="I30" s="2">
        <v>0</v>
      </c>
      <c r="K30">
        <f t="shared" si="0"/>
        <v>0.61899999999999999</v>
      </c>
      <c r="L30">
        <f t="shared" si="1"/>
        <v>0.33300000000000002</v>
      </c>
      <c r="N30" s="3">
        <f t="shared" si="2"/>
        <v>0.81339472332219365</v>
      </c>
      <c r="O30" s="3">
        <f t="shared" si="3"/>
        <v>-0.10819496518478799</v>
      </c>
      <c r="Q30">
        <f t="shared" si="4"/>
        <v>51</v>
      </c>
      <c r="R30">
        <f t="shared" si="5"/>
        <v>0</v>
      </c>
      <c r="S30">
        <f t="shared" si="6"/>
        <v>21</v>
      </c>
      <c r="U30">
        <f t="shared" si="7"/>
        <v>53</v>
      </c>
      <c r="V30">
        <f t="shared" si="8"/>
        <v>32</v>
      </c>
      <c r="W30">
        <f t="shared" si="9"/>
        <v>42</v>
      </c>
    </row>
    <row r="31" spans="1:23" x14ac:dyDescent="0.25">
      <c r="B31">
        <v>9</v>
      </c>
      <c r="C31" t="s">
        <v>68</v>
      </c>
      <c r="D31" s="2" t="s">
        <v>45</v>
      </c>
      <c r="E31" s="2" t="s">
        <v>6</v>
      </c>
      <c r="F31" s="2">
        <v>0.308</v>
      </c>
      <c r="G31" s="2">
        <v>0.28599999999999998</v>
      </c>
      <c r="H31" s="2">
        <v>0.26600000000000001</v>
      </c>
      <c r="I31" s="2">
        <v>0</v>
      </c>
      <c r="K31">
        <f t="shared" si="0"/>
        <v>0.57400000000000007</v>
      </c>
      <c r="L31">
        <f t="shared" si="1"/>
        <v>0.55200000000000005</v>
      </c>
      <c r="N31" s="3">
        <f t="shared" si="2"/>
        <v>0.70485399358063106</v>
      </c>
      <c r="O31" s="3">
        <f t="shared" si="3"/>
        <v>0.55310966018377328</v>
      </c>
      <c r="Q31">
        <f t="shared" si="4"/>
        <v>48</v>
      </c>
      <c r="R31">
        <f t="shared" si="5"/>
        <v>25</v>
      </c>
      <c r="S31">
        <f t="shared" si="6"/>
        <v>13</v>
      </c>
      <c r="U31">
        <f t="shared" si="7"/>
        <v>51</v>
      </c>
      <c r="V31">
        <f t="shared" si="8"/>
        <v>49</v>
      </c>
      <c r="W31">
        <f t="shared" si="9"/>
        <v>36</v>
      </c>
    </row>
    <row r="32" spans="1:23" x14ac:dyDescent="0.25">
      <c r="A32" t="s">
        <v>46</v>
      </c>
      <c r="B32">
        <v>1</v>
      </c>
      <c r="C32" t="s">
        <v>68</v>
      </c>
      <c r="D32" s="2" t="s">
        <v>48</v>
      </c>
      <c r="E32" s="2" t="s">
        <v>8</v>
      </c>
      <c r="F32" s="2">
        <v>0.32300000000000001</v>
      </c>
      <c r="G32" s="2">
        <v>0.125</v>
      </c>
      <c r="H32" s="2">
        <v>0.27800000000000002</v>
      </c>
      <c r="I32" s="2">
        <v>0</v>
      </c>
      <c r="K32">
        <f t="shared" si="0"/>
        <v>0.60099999999999998</v>
      </c>
      <c r="L32">
        <f t="shared" si="1"/>
        <v>0.40300000000000002</v>
      </c>
      <c r="N32" s="3">
        <f t="shared" si="2"/>
        <v>0.785326235475444</v>
      </c>
      <c r="O32" s="3">
        <f t="shared" si="3"/>
        <v>0.11196483447396677</v>
      </c>
      <c r="Q32">
        <f t="shared" si="4"/>
        <v>50</v>
      </c>
      <c r="R32">
        <f t="shared" si="5"/>
        <v>9</v>
      </c>
      <c r="S32">
        <f t="shared" si="6"/>
        <v>15</v>
      </c>
      <c r="U32">
        <f t="shared" si="7"/>
        <v>53</v>
      </c>
      <c r="V32">
        <f t="shared" si="8"/>
        <v>38</v>
      </c>
      <c r="W32">
        <f t="shared" si="9"/>
        <v>38</v>
      </c>
    </row>
    <row r="33" spans="1:23" x14ac:dyDescent="0.25">
      <c r="B33">
        <v>2</v>
      </c>
      <c r="C33" t="s">
        <v>67</v>
      </c>
      <c r="D33" s="2" t="s">
        <v>49</v>
      </c>
      <c r="E33" s="2" t="s">
        <v>6</v>
      </c>
      <c r="F33" s="2">
        <v>0.33300000000000002</v>
      </c>
      <c r="G33" s="2">
        <v>0.35699999999999998</v>
      </c>
      <c r="H33" s="2">
        <v>0.47899999999999998</v>
      </c>
      <c r="I33" s="2">
        <v>4</v>
      </c>
      <c r="K33">
        <f t="shared" si="0"/>
        <v>0.81200000000000006</v>
      </c>
      <c r="L33">
        <f t="shared" si="1"/>
        <v>0.83599999999999997</v>
      </c>
      <c r="N33" s="3">
        <f t="shared" si="2"/>
        <v>1.3558463838838053</v>
      </c>
      <c r="O33" s="3">
        <f t="shared" si="3"/>
        <v>1.3322579089823403</v>
      </c>
      <c r="Q33">
        <f t="shared" si="4"/>
        <v>71</v>
      </c>
      <c r="R33">
        <f t="shared" si="5"/>
        <v>54</v>
      </c>
      <c r="S33">
        <f t="shared" si="6"/>
        <v>81</v>
      </c>
      <c r="U33">
        <f t="shared" si="7"/>
        <v>72</v>
      </c>
      <c r="V33">
        <f t="shared" si="8"/>
        <v>69</v>
      </c>
      <c r="W33">
        <f t="shared" si="9"/>
        <v>86</v>
      </c>
    </row>
    <row r="34" spans="1:23" x14ac:dyDescent="0.25">
      <c r="B34">
        <v>3</v>
      </c>
      <c r="C34" t="s">
        <v>67</v>
      </c>
      <c r="D34" s="2" t="s">
        <v>50</v>
      </c>
      <c r="E34" s="2" t="s">
        <v>16</v>
      </c>
      <c r="F34" s="2">
        <v>0.34200000000000003</v>
      </c>
      <c r="G34" s="2">
        <v>0.24099999999999999</v>
      </c>
      <c r="H34" s="2">
        <v>0.42199999999999999</v>
      </c>
      <c r="I34" s="2">
        <v>4</v>
      </c>
      <c r="K34">
        <f t="shared" si="0"/>
        <v>0.76400000000000001</v>
      </c>
      <c r="L34">
        <f t="shared" si="1"/>
        <v>0.66300000000000003</v>
      </c>
      <c r="N34" s="3">
        <f t="shared" si="2"/>
        <v>1.2321961457319945</v>
      </c>
      <c r="O34" s="3">
        <f t="shared" si="3"/>
        <v>0.83860842582563633</v>
      </c>
      <c r="Q34">
        <f t="shared" si="4"/>
        <v>66</v>
      </c>
      <c r="R34">
        <f t="shared" si="5"/>
        <v>36</v>
      </c>
      <c r="S34">
        <f t="shared" si="6"/>
        <v>74</v>
      </c>
      <c r="U34">
        <f t="shared" si="7"/>
        <v>68</v>
      </c>
      <c r="V34">
        <f t="shared" si="8"/>
        <v>56</v>
      </c>
      <c r="W34">
        <f t="shared" si="9"/>
        <v>81</v>
      </c>
    </row>
    <row r="35" spans="1:23" x14ac:dyDescent="0.25">
      <c r="B35">
        <v>4</v>
      </c>
      <c r="C35" t="s">
        <v>68</v>
      </c>
      <c r="D35" s="2" t="s">
        <v>51</v>
      </c>
      <c r="E35" s="2" t="s">
        <v>18</v>
      </c>
      <c r="F35" s="2">
        <v>0.30599999999999999</v>
      </c>
      <c r="G35" s="2">
        <v>0.308</v>
      </c>
      <c r="H35" s="2">
        <v>0.54500000000000004</v>
      </c>
      <c r="I35" s="2">
        <v>5</v>
      </c>
      <c r="K35">
        <f t="shared" si="0"/>
        <v>0.85099999999999998</v>
      </c>
      <c r="L35">
        <f t="shared" si="1"/>
        <v>0.85299999999999998</v>
      </c>
      <c r="N35" s="3">
        <f t="shared" si="2"/>
        <v>1.4455973125866937</v>
      </c>
      <c r="O35" s="3">
        <f t="shared" si="3"/>
        <v>1.3649697292193759</v>
      </c>
      <c r="Q35">
        <f t="shared" si="4"/>
        <v>74</v>
      </c>
      <c r="R35">
        <f t="shared" si="5"/>
        <v>55</v>
      </c>
      <c r="S35">
        <f t="shared" si="6"/>
        <v>99</v>
      </c>
      <c r="U35">
        <f t="shared" si="7"/>
        <v>75</v>
      </c>
      <c r="V35">
        <f t="shared" si="8"/>
        <v>69</v>
      </c>
      <c r="W35">
        <f t="shared" si="9"/>
        <v>99</v>
      </c>
    </row>
    <row r="36" spans="1:23" x14ac:dyDescent="0.25">
      <c r="B36">
        <v>5</v>
      </c>
      <c r="C36" t="s">
        <v>68</v>
      </c>
      <c r="D36" s="2" t="s">
        <v>52</v>
      </c>
      <c r="E36" s="2" t="s">
        <v>17</v>
      </c>
      <c r="F36" s="2">
        <v>0.40400000000000003</v>
      </c>
      <c r="G36" s="2">
        <v>0.70399999999999996</v>
      </c>
      <c r="H36" s="2">
        <v>0.56100000000000005</v>
      </c>
      <c r="I36" s="2">
        <v>3</v>
      </c>
      <c r="K36">
        <f t="shared" si="0"/>
        <v>0.96500000000000008</v>
      </c>
      <c r="L36">
        <f t="shared" si="1"/>
        <v>1.2650000000000001</v>
      </c>
      <c r="N36" s="3">
        <f t="shared" si="2"/>
        <v>1.8042362774331968</v>
      </c>
      <c r="O36" s="3">
        <f t="shared" si="3"/>
        <v>2.5719164244579682</v>
      </c>
      <c r="Q36">
        <f t="shared" si="4"/>
        <v>87</v>
      </c>
      <c r="R36">
        <f t="shared" si="5"/>
        <v>100</v>
      </c>
      <c r="S36">
        <f t="shared" si="6"/>
        <v>79</v>
      </c>
      <c r="U36">
        <f t="shared" si="7"/>
        <v>88</v>
      </c>
      <c r="V36">
        <f t="shared" si="8"/>
        <v>100</v>
      </c>
      <c r="W36">
        <f t="shared" si="9"/>
        <v>85</v>
      </c>
    </row>
    <row r="37" spans="1:23" x14ac:dyDescent="0.25">
      <c r="B37">
        <v>6</v>
      </c>
      <c r="C37" t="s">
        <v>68</v>
      </c>
      <c r="D37" s="2" t="s">
        <v>53</v>
      </c>
      <c r="E37" s="2" t="s">
        <v>20</v>
      </c>
      <c r="F37" s="2">
        <v>0.33900000000000002</v>
      </c>
      <c r="G37" s="2">
        <v>0.308</v>
      </c>
      <c r="H37" s="2">
        <v>0.30599999999999999</v>
      </c>
      <c r="I37" s="2">
        <v>0</v>
      </c>
      <c r="K37">
        <f t="shared" si="0"/>
        <v>0.64500000000000002</v>
      </c>
      <c r="L37">
        <f t="shared" si="1"/>
        <v>0.61399999999999999</v>
      </c>
      <c r="N37" s="3">
        <f t="shared" si="2"/>
        <v>0.91187031010075525</v>
      </c>
      <c r="O37" s="3">
        <f t="shared" si="3"/>
        <v>0.72490545498263215</v>
      </c>
      <c r="Q37">
        <f t="shared" si="4"/>
        <v>55</v>
      </c>
      <c r="R37">
        <f t="shared" si="5"/>
        <v>31</v>
      </c>
      <c r="S37">
        <f t="shared" si="6"/>
        <v>18</v>
      </c>
      <c r="U37">
        <f t="shared" si="7"/>
        <v>57</v>
      </c>
      <c r="V37">
        <f t="shared" si="8"/>
        <v>53</v>
      </c>
      <c r="W37">
        <f t="shared" si="9"/>
        <v>40</v>
      </c>
    </row>
    <row r="38" spans="1:23" x14ac:dyDescent="0.25">
      <c r="B38">
        <v>7</v>
      </c>
      <c r="C38" t="s">
        <v>68</v>
      </c>
      <c r="D38" s="2" t="s">
        <v>54</v>
      </c>
      <c r="E38" s="2" t="s">
        <v>14</v>
      </c>
      <c r="F38" s="2">
        <v>0.308</v>
      </c>
      <c r="G38" s="2">
        <v>0.28599999999999998</v>
      </c>
      <c r="H38" s="2">
        <v>0.29199999999999998</v>
      </c>
      <c r="I38" s="2">
        <v>0</v>
      </c>
      <c r="K38">
        <f t="shared" si="0"/>
        <v>0.6</v>
      </c>
      <c r="L38">
        <f t="shared" si="1"/>
        <v>0.57799999999999996</v>
      </c>
      <c r="N38" s="3">
        <f t="shared" si="2"/>
        <v>0.77448441671935608</v>
      </c>
      <c r="O38" s="3">
        <f t="shared" si="3"/>
        <v>0.62274008332249853</v>
      </c>
      <c r="Q38">
        <f t="shared" si="4"/>
        <v>50</v>
      </c>
      <c r="R38">
        <f t="shared" si="5"/>
        <v>28</v>
      </c>
      <c r="S38">
        <f t="shared" si="6"/>
        <v>16</v>
      </c>
      <c r="U38">
        <f t="shared" si="7"/>
        <v>53</v>
      </c>
      <c r="V38">
        <f t="shared" si="8"/>
        <v>51</v>
      </c>
      <c r="W38">
        <f t="shared" si="9"/>
        <v>39</v>
      </c>
    </row>
    <row r="39" spans="1:23" x14ac:dyDescent="0.25">
      <c r="B39">
        <v>8</v>
      </c>
      <c r="C39" t="s">
        <v>68</v>
      </c>
      <c r="D39" s="2" t="s">
        <v>55</v>
      </c>
      <c r="E39" s="2" t="s">
        <v>11</v>
      </c>
      <c r="F39" s="2">
        <v>0.37</v>
      </c>
      <c r="G39" s="2">
        <v>0.34300000000000003</v>
      </c>
      <c r="H39" s="2">
        <v>0.27700000000000002</v>
      </c>
      <c r="I39" s="2">
        <v>0</v>
      </c>
      <c r="K39">
        <f t="shared" si="0"/>
        <v>0.64700000000000002</v>
      </c>
      <c r="L39">
        <f t="shared" si="1"/>
        <v>0.62000000000000011</v>
      </c>
      <c r="N39" s="3">
        <f t="shared" si="2"/>
        <v>0.93409819598349331</v>
      </c>
      <c r="O39" s="3">
        <f t="shared" si="3"/>
        <v>0.75012813139913503</v>
      </c>
      <c r="Q39">
        <f t="shared" si="4"/>
        <v>56</v>
      </c>
      <c r="R39">
        <f t="shared" si="5"/>
        <v>32</v>
      </c>
      <c r="S39">
        <f t="shared" si="6"/>
        <v>15</v>
      </c>
      <c r="U39">
        <f t="shared" si="7"/>
        <v>58</v>
      </c>
      <c r="V39">
        <f t="shared" si="8"/>
        <v>54</v>
      </c>
      <c r="W39">
        <f t="shared" si="9"/>
        <v>38</v>
      </c>
    </row>
    <row r="40" spans="1:23" x14ac:dyDescent="0.25">
      <c r="B40">
        <v>9</v>
      </c>
      <c r="C40" t="s">
        <v>68</v>
      </c>
      <c r="D40" s="2" t="s">
        <v>56</v>
      </c>
      <c r="E40" s="2" t="s">
        <v>19</v>
      </c>
      <c r="F40" s="2">
        <v>0.22800000000000001</v>
      </c>
      <c r="G40" s="2">
        <v>0.29399999999999998</v>
      </c>
      <c r="H40" s="2">
        <v>0.25800000000000001</v>
      </c>
      <c r="I40" s="2">
        <v>0</v>
      </c>
      <c r="K40">
        <f t="shared" si="0"/>
        <v>0.48599999999999999</v>
      </c>
      <c r="L40">
        <f t="shared" si="1"/>
        <v>0.55200000000000005</v>
      </c>
      <c r="N40" s="3">
        <f t="shared" si="2"/>
        <v>0.42564192254298661</v>
      </c>
      <c r="O40" s="3">
        <f t="shared" si="3"/>
        <v>0.5552020298364917</v>
      </c>
      <c r="Q40">
        <f t="shared" si="4"/>
        <v>37</v>
      </c>
      <c r="R40">
        <f t="shared" si="5"/>
        <v>25</v>
      </c>
      <c r="S40">
        <f t="shared" si="6"/>
        <v>13</v>
      </c>
      <c r="U40">
        <f t="shared" si="7"/>
        <v>40</v>
      </c>
      <c r="V40">
        <f t="shared" si="8"/>
        <v>49</v>
      </c>
      <c r="W40">
        <f t="shared" si="9"/>
        <v>36</v>
      </c>
    </row>
    <row r="41" spans="1:23" x14ac:dyDescent="0.25">
      <c r="A41" t="s">
        <v>47</v>
      </c>
      <c r="B41">
        <v>1</v>
      </c>
      <c r="C41" t="s">
        <v>67</v>
      </c>
      <c r="D41" s="2" t="s">
        <v>57</v>
      </c>
      <c r="E41" s="2" t="s">
        <v>14</v>
      </c>
      <c r="F41" s="2">
        <v>0.27600000000000002</v>
      </c>
      <c r="G41" s="2">
        <v>0.313</v>
      </c>
      <c r="H41" s="2">
        <v>0.28399999999999997</v>
      </c>
      <c r="I41" s="2">
        <v>0</v>
      </c>
      <c r="K41">
        <f t="shared" si="0"/>
        <v>0.56000000000000005</v>
      </c>
      <c r="L41">
        <f t="shared" si="1"/>
        <v>0.59699999999999998</v>
      </c>
      <c r="N41" s="3">
        <f t="shared" si="2"/>
        <v>0.64994474095561072</v>
      </c>
      <c r="O41" s="3">
        <f t="shared" si="3"/>
        <v>0.68068560165564529</v>
      </c>
      <c r="Q41">
        <f t="shared" si="4"/>
        <v>46</v>
      </c>
      <c r="R41">
        <f t="shared" si="5"/>
        <v>30</v>
      </c>
      <c r="S41">
        <f t="shared" si="6"/>
        <v>15</v>
      </c>
      <c r="U41">
        <f t="shared" si="7"/>
        <v>49</v>
      </c>
      <c r="V41">
        <f t="shared" si="8"/>
        <v>52</v>
      </c>
      <c r="W41">
        <f t="shared" si="9"/>
        <v>38</v>
      </c>
    </row>
    <row r="42" spans="1:23" x14ac:dyDescent="0.25">
      <c r="B42">
        <v>2</v>
      </c>
      <c r="C42" t="s">
        <v>68</v>
      </c>
      <c r="D42" s="2" t="s">
        <v>58</v>
      </c>
      <c r="E42" s="2" t="s">
        <v>20</v>
      </c>
      <c r="F42" s="2">
        <v>0.255</v>
      </c>
      <c r="G42" s="2">
        <v>0.47099999999999997</v>
      </c>
      <c r="H42" s="2">
        <v>0.40200000000000002</v>
      </c>
      <c r="I42" s="2">
        <v>1</v>
      </c>
      <c r="K42">
        <f t="shared" si="0"/>
        <v>0.65700000000000003</v>
      </c>
      <c r="L42">
        <f t="shared" si="1"/>
        <v>0.873</v>
      </c>
      <c r="N42" s="3">
        <f t="shared" si="2"/>
        <v>0.89829056534518692</v>
      </c>
      <c r="O42" s="3">
        <f t="shared" si="3"/>
        <v>1.4611636248463791</v>
      </c>
      <c r="Q42">
        <f t="shared" si="4"/>
        <v>54</v>
      </c>
      <c r="R42">
        <f t="shared" si="5"/>
        <v>59</v>
      </c>
      <c r="S42">
        <f t="shared" si="6"/>
        <v>39</v>
      </c>
      <c r="U42">
        <f t="shared" si="7"/>
        <v>56</v>
      </c>
      <c r="V42">
        <f t="shared" si="8"/>
        <v>72</v>
      </c>
      <c r="W42">
        <f t="shared" si="9"/>
        <v>55</v>
      </c>
    </row>
    <row r="43" spans="1:23" x14ac:dyDescent="0.25">
      <c r="B43">
        <v>3</v>
      </c>
      <c r="C43" t="s">
        <v>67</v>
      </c>
      <c r="D43" s="2" t="s">
        <v>59</v>
      </c>
      <c r="E43" s="2" t="s">
        <v>17</v>
      </c>
      <c r="F43" s="2">
        <v>0.23100000000000001</v>
      </c>
      <c r="G43" s="2">
        <v>0.33300000000000002</v>
      </c>
      <c r="H43" s="2">
        <v>0.23100000000000001</v>
      </c>
      <c r="I43" s="2">
        <v>0</v>
      </c>
      <c r="K43">
        <f t="shared" si="0"/>
        <v>0.46200000000000002</v>
      </c>
      <c r="L43">
        <f t="shared" si="1"/>
        <v>0.56400000000000006</v>
      </c>
      <c r="N43" s="3">
        <f t="shared" si="2"/>
        <v>0.36300043091123646</v>
      </c>
      <c r="O43" s="3">
        <f t="shared" si="3"/>
        <v>0.59753945026521338</v>
      </c>
      <c r="Q43">
        <f t="shared" si="4"/>
        <v>35</v>
      </c>
      <c r="R43">
        <f t="shared" si="5"/>
        <v>27</v>
      </c>
      <c r="S43">
        <f t="shared" si="6"/>
        <v>10</v>
      </c>
      <c r="U43">
        <f t="shared" si="7"/>
        <v>38</v>
      </c>
      <c r="V43">
        <f t="shared" si="8"/>
        <v>50</v>
      </c>
      <c r="W43">
        <f t="shared" si="9"/>
        <v>34</v>
      </c>
    </row>
    <row r="44" spans="1:23" x14ac:dyDescent="0.25">
      <c r="B44">
        <v>4</v>
      </c>
      <c r="C44" t="s">
        <v>68</v>
      </c>
      <c r="D44" s="2" t="s">
        <v>60</v>
      </c>
      <c r="E44" s="2" t="s">
        <v>16</v>
      </c>
      <c r="F44" s="2">
        <v>0.51500000000000001</v>
      </c>
      <c r="G44" s="2">
        <v>0.37</v>
      </c>
      <c r="H44" s="2">
        <v>0.56200000000000006</v>
      </c>
      <c r="I44" s="2">
        <v>3</v>
      </c>
      <c r="K44">
        <f t="shared" si="0"/>
        <v>1.077</v>
      </c>
      <c r="L44">
        <f t="shared" si="1"/>
        <v>0.93200000000000005</v>
      </c>
      <c r="N44" s="3">
        <f t="shared" si="2"/>
        <v>2.1645942847017317</v>
      </c>
      <c r="O44" s="3">
        <f t="shared" si="3"/>
        <v>1.5927549566417625</v>
      </c>
      <c r="Q44">
        <f t="shared" si="4"/>
        <v>100</v>
      </c>
      <c r="R44">
        <f t="shared" si="5"/>
        <v>64</v>
      </c>
      <c r="S44">
        <f t="shared" si="6"/>
        <v>79</v>
      </c>
      <c r="U44">
        <f t="shared" si="7"/>
        <v>100</v>
      </c>
      <c r="V44">
        <f t="shared" si="8"/>
        <v>76</v>
      </c>
      <c r="W44">
        <f t="shared" si="9"/>
        <v>85</v>
      </c>
    </row>
    <row r="45" spans="1:23" x14ac:dyDescent="0.25">
      <c r="B45">
        <v>5</v>
      </c>
      <c r="C45" t="s">
        <v>67</v>
      </c>
      <c r="D45" s="2" t="s">
        <v>61</v>
      </c>
      <c r="E45" s="2" t="s">
        <v>18</v>
      </c>
      <c r="F45" s="2">
        <v>0.33300000000000002</v>
      </c>
      <c r="G45" s="2">
        <v>0.35</v>
      </c>
      <c r="H45" s="2">
        <v>0.45</v>
      </c>
      <c r="I45" s="2">
        <v>3</v>
      </c>
      <c r="K45">
        <f t="shared" si="0"/>
        <v>0.78300000000000003</v>
      </c>
      <c r="L45">
        <f t="shared" si="1"/>
        <v>0.8</v>
      </c>
      <c r="N45" s="3">
        <f t="shared" si="2"/>
        <v>1.2781816811521498</v>
      </c>
      <c r="O45" s="3">
        <f t="shared" si="3"/>
        <v>1.2340157304210537</v>
      </c>
      <c r="Q45">
        <f t="shared" si="4"/>
        <v>68</v>
      </c>
      <c r="R45">
        <f t="shared" si="5"/>
        <v>50</v>
      </c>
      <c r="S45">
        <f t="shared" si="6"/>
        <v>67</v>
      </c>
      <c r="U45">
        <f t="shared" si="7"/>
        <v>70</v>
      </c>
      <c r="V45">
        <f t="shared" si="8"/>
        <v>66</v>
      </c>
      <c r="W45">
        <f t="shared" si="9"/>
        <v>76</v>
      </c>
    </row>
    <row r="46" spans="1:23" x14ac:dyDescent="0.25">
      <c r="B46">
        <v>6</v>
      </c>
      <c r="C46" t="s">
        <v>68</v>
      </c>
      <c r="D46" s="2" t="s">
        <v>62</v>
      </c>
      <c r="E46" s="2" t="s">
        <v>19</v>
      </c>
      <c r="F46" s="2">
        <v>0.36599999999999999</v>
      </c>
      <c r="G46" s="2">
        <v>0.36399999999999999</v>
      </c>
      <c r="H46" s="2">
        <v>0.503</v>
      </c>
      <c r="I46" s="2">
        <v>4</v>
      </c>
      <c r="K46">
        <f t="shared" si="0"/>
        <v>0.86899999999999999</v>
      </c>
      <c r="L46">
        <f t="shared" si="1"/>
        <v>0.86699999999999999</v>
      </c>
      <c r="N46" s="3">
        <f t="shared" si="2"/>
        <v>1.5264578923780494</v>
      </c>
      <c r="O46" s="3">
        <f t="shared" si="3"/>
        <v>1.4171096215554106</v>
      </c>
      <c r="Q46">
        <f t="shared" si="4"/>
        <v>77</v>
      </c>
      <c r="R46">
        <f t="shared" si="5"/>
        <v>57</v>
      </c>
      <c r="S46">
        <f t="shared" si="6"/>
        <v>83</v>
      </c>
      <c r="U46">
        <f t="shared" si="7"/>
        <v>78</v>
      </c>
      <c r="V46">
        <f t="shared" si="8"/>
        <v>71</v>
      </c>
      <c r="W46">
        <f t="shared" si="9"/>
        <v>88</v>
      </c>
    </row>
    <row r="47" spans="1:23" x14ac:dyDescent="0.25">
      <c r="B47">
        <v>7</v>
      </c>
      <c r="C47" t="s">
        <v>67</v>
      </c>
      <c r="D47" s="2" t="s">
        <v>63</v>
      </c>
      <c r="E47" s="2" t="s">
        <v>6</v>
      </c>
      <c r="F47" s="2">
        <v>0.34599999999999997</v>
      </c>
      <c r="G47" s="2">
        <v>0.25</v>
      </c>
      <c r="H47" s="2">
        <v>0.36299999999999999</v>
      </c>
      <c r="I47" s="2">
        <v>0</v>
      </c>
      <c r="K47">
        <f t="shared" si="0"/>
        <v>0.70899999999999996</v>
      </c>
      <c r="L47">
        <f t="shared" si="1"/>
        <v>0.61299999999999999</v>
      </c>
      <c r="N47" s="3">
        <f t="shared" si="2"/>
        <v>1.0870780133438656</v>
      </c>
      <c r="O47" s="3">
        <f t="shared" si="3"/>
        <v>0.70705768180278028</v>
      </c>
      <c r="Q47">
        <f t="shared" si="4"/>
        <v>61</v>
      </c>
      <c r="R47">
        <f t="shared" si="5"/>
        <v>31</v>
      </c>
      <c r="S47">
        <f t="shared" si="6"/>
        <v>24</v>
      </c>
      <c r="U47">
        <f t="shared" si="7"/>
        <v>63</v>
      </c>
      <c r="V47">
        <f t="shared" si="8"/>
        <v>53</v>
      </c>
      <c r="W47">
        <f t="shared" si="9"/>
        <v>45</v>
      </c>
    </row>
    <row r="48" spans="1:23" x14ac:dyDescent="0.25">
      <c r="B48">
        <v>8</v>
      </c>
      <c r="C48" t="s">
        <v>68</v>
      </c>
      <c r="D48" s="2" t="s">
        <v>64</v>
      </c>
      <c r="E48" s="2" t="s">
        <v>8</v>
      </c>
      <c r="F48" s="2">
        <v>0.255</v>
      </c>
      <c r="G48" s="2">
        <v>0.438</v>
      </c>
      <c r="H48" s="2">
        <v>0.36799999999999999</v>
      </c>
      <c r="I48" s="2">
        <v>2</v>
      </c>
      <c r="K48">
        <f t="shared" si="0"/>
        <v>0.623</v>
      </c>
      <c r="L48">
        <f t="shared" si="1"/>
        <v>0.80600000000000005</v>
      </c>
      <c r="N48" s="3">
        <f t="shared" si="2"/>
        <v>0.80723539662531518</v>
      </c>
      <c r="O48" s="3">
        <f t="shared" si="3"/>
        <v>1.2731003557868159</v>
      </c>
      <c r="Q48">
        <f t="shared" si="4"/>
        <v>51</v>
      </c>
      <c r="R48">
        <f t="shared" si="5"/>
        <v>52</v>
      </c>
      <c r="S48">
        <f t="shared" si="6"/>
        <v>47</v>
      </c>
      <c r="U48">
        <f t="shared" si="7"/>
        <v>53</v>
      </c>
      <c r="V48">
        <f t="shared" si="8"/>
        <v>67</v>
      </c>
      <c r="W48">
        <f t="shared" si="9"/>
        <v>61</v>
      </c>
    </row>
    <row r="49" spans="2:23" x14ac:dyDescent="0.25">
      <c r="B49">
        <v>9</v>
      </c>
      <c r="C49" t="s">
        <v>67</v>
      </c>
      <c r="D49" s="2" t="s">
        <v>65</v>
      </c>
      <c r="E49" s="2" t="s">
        <v>11</v>
      </c>
      <c r="F49" s="2">
        <v>0.29699999999999999</v>
      </c>
      <c r="G49" s="2">
        <v>0.33300000000000002</v>
      </c>
      <c r="H49" s="2">
        <v>0.24399999999999999</v>
      </c>
      <c r="I49" s="2">
        <v>0</v>
      </c>
      <c r="K49">
        <f t="shared" si="0"/>
        <v>0.54099999999999993</v>
      </c>
      <c r="L49">
        <f t="shared" si="1"/>
        <v>0.57699999999999996</v>
      </c>
      <c r="N49" s="3">
        <f t="shared" si="2"/>
        <v>0.61049018598221028</v>
      </c>
      <c r="O49" s="3">
        <f t="shared" si="3"/>
        <v>0.63235466183457589</v>
      </c>
      <c r="Q49">
        <f t="shared" si="4"/>
        <v>44</v>
      </c>
      <c r="R49">
        <f t="shared" si="5"/>
        <v>28</v>
      </c>
      <c r="S49">
        <f t="shared" si="6"/>
        <v>11</v>
      </c>
      <c r="U49">
        <f t="shared" si="7"/>
        <v>47</v>
      </c>
      <c r="V49">
        <f t="shared" si="8"/>
        <v>51</v>
      </c>
      <c r="W49">
        <f t="shared" si="9"/>
        <v>35</v>
      </c>
    </row>
    <row r="51" spans="2:23" x14ac:dyDescent="0.25">
      <c r="H51" t="s">
        <v>76</v>
      </c>
      <c r="I51">
        <f>MAX(I4:I48)</f>
        <v>6</v>
      </c>
      <c r="N51">
        <f>MAX(N5:N49)</f>
        <v>2.1645942847017317</v>
      </c>
      <c r="O51">
        <f>MAX(O5:O49)</f>
        <v>2.5719164244579682</v>
      </c>
      <c r="P51" t="s">
        <v>76</v>
      </c>
      <c r="Q51">
        <f>MAX(Q5:Q49)</f>
        <v>100</v>
      </c>
      <c r="R51">
        <f>MAX(R26:R50)</f>
        <v>100</v>
      </c>
      <c r="S51">
        <f>MAX(S5:S49)</f>
        <v>100</v>
      </c>
      <c r="U51">
        <f>MAX(U5:U49)</f>
        <v>100</v>
      </c>
      <c r="V51">
        <f>MAX(V5:V49)</f>
        <v>100</v>
      </c>
      <c r="W51">
        <f>MAX(W5:W49)</f>
        <v>100</v>
      </c>
    </row>
    <row r="52" spans="2:23" x14ac:dyDescent="0.25">
      <c r="H52" t="s">
        <v>77</v>
      </c>
      <c r="I52">
        <f>MIN(I4:I48)</f>
        <v>0</v>
      </c>
      <c r="N52">
        <f>MIN(N5:N49)</f>
        <v>-0.61703267273701112</v>
      </c>
      <c r="O52">
        <f>MIN(O5:O49)</f>
        <v>-0.11990943608328541</v>
      </c>
      <c r="P52" t="s">
        <v>77</v>
      </c>
      <c r="Q52">
        <f>MIN(Q5:Q49)</f>
        <v>0</v>
      </c>
      <c r="R52">
        <f>MIN(R26:R50)</f>
        <v>0</v>
      </c>
      <c r="S52">
        <f>MIN(S5:S49)</f>
        <v>0</v>
      </c>
      <c r="U52">
        <f>MIN(U5:U49)</f>
        <v>5</v>
      </c>
      <c r="V52">
        <f>MIN(V5:V49)</f>
        <v>32</v>
      </c>
      <c r="W52">
        <f>MIN(W5:W49)</f>
        <v>27</v>
      </c>
    </row>
    <row r="53" spans="2:23" x14ac:dyDescent="0.25">
      <c r="H53" t="s">
        <v>78</v>
      </c>
      <c r="I53">
        <f>AVERAGE(I4:I48)</f>
        <v>1.8409090909090908</v>
      </c>
      <c r="N53">
        <f>AVERAGE(N5:N49)</f>
        <v>1</v>
      </c>
      <c r="O53">
        <f>AVERAGE(O5:O49)</f>
        <v>1.0000000000000004</v>
      </c>
      <c r="P53" t="s">
        <v>78</v>
      </c>
      <c r="Q53">
        <f>AVERAGE(Q5:Q49)</f>
        <v>58.088888888888889</v>
      </c>
      <c r="R53">
        <f>AVERAGE(R26:R50)</f>
        <v>40.583333333333336</v>
      </c>
      <c r="S53">
        <f>AVERAGE(S5:S49)</f>
        <v>45.044444444444444</v>
      </c>
      <c r="U53">
        <f>AVERAGE(U5:U49)</f>
        <v>60.222222222222221</v>
      </c>
      <c r="V53">
        <f>AVERAGE(V5:V49)</f>
        <v>60.31111111111111</v>
      </c>
      <c r="W53">
        <f>AVERAGE(W5:W49)</f>
        <v>59.888888888888886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5ECB7-C26B-478D-A60E-563F378214D4}">
  <dimension ref="A1:AY45"/>
  <sheetViews>
    <sheetView topLeftCell="D1" workbookViewId="0">
      <selection activeCell="R22" sqref="R22"/>
    </sheetView>
  </sheetViews>
  <sheetFormatPr defaultRowHeight="16.5" x14ac:dyDescent="0.25"/>
  <sheetData>
    <row r="1" spans="1:51" x14ac:dyDescent="0.25">
      <c r="A1" s="2" t="s">
        <v>130</v>
      </c>
      <c r="B1">
        <v>72</v>
      </c>
      <c r="C1">
        <v>56</v>
      </c>
      <c r="D1">
        <v>45</v>
      </c>
      <c r="E1" t="s">
        <v>68</v>
      </c>
    </row>
    <row r="2" spans="1:51" x14ac:dyDescent="0.25">
      <c r="A2" s="2" t="s">
        <v>87</v>
      </c>
      <c r="B2">
        <v>61</v>
      </c>
      <c r="C2">
        <v>73</v>
      </c>
      <c r="D2">
        <v>45</v>
      </c>
      <c r="E2" t="s">
        <v>67</v>
      </c>
    </row>
    <row r="3" spans="1:51" x14ac:dyDescent="0.25">
      <c r="A3" s="2" t="s">
        <v>88</v>
      </c>
      <c r="B3">
        <v>72</v>
      </c>
      <c r="C3">
        <v>72</v>
      </c>
      <c r="D3">
        <v>92</v>
      </c>
      <c r="E3" t="s">
        <v>67</v>
      </c>
    </row>
    <row r="4" spans="1:51" x14ac:dyDescent="0.25">
      <c r="A4" s="2" t="s">
        <v>131</v>
      </c>
      <c r="B4">
        <v>71</v>
      </c>
      <c r="C4">
        <v>67</v>
      </c>
      <c r="D4">
        <v>100</v>
      </c>
      <c r="E4" t="s">
        <v>68</v>
      </c>
      <c r="M4" s="2" t="s">
        <v>130</v>
      </c>
      <c r="N4">
        <v>0</v>
      </c>
      <c r="O4">
        <v>72</v>
      </c>
      <c r="P4">
        <v>56</v>
      </c>
      <c r="Q4">
        <v>45</v>
      </c>
      <c r="R4" t="s">
        <v>68</v>
      </c>
      <c r="U4" s="2" t="s">
        <v>94</v>
      </c>
      <c r="V4">
        <v>14</v>
      </c>
      <c r="W4">
        <v>72</v>
      </c>
      <c r="X4">
        <v>65</v>
      </c>
      <c r="Y4">
        <v>54</v>
      </c>
      <c r="Z4" t="s">
        <v>67</v>
      </c>
      <c r="AC4" s="2" t="s">
        <v>103</v>
      </c>
      <c r="AD4">
        <v>28</v>
      </c>
      <c r="AE4">
        <v>38</v>
      </c>
      <c r="AF4">
        <v>36</v>
      </c>
      <c r="AG4">
        <v>33</v>
      </c>
      <c r="AH4" t="s">
        <v>67</v>
      </c>
      <c r="AK4" s="2" t="s">
        <v>112</v>
      </c>
      <c r="AL4">
        <v>42</v>
      </c>
      <c r="AM4">
        <v>53</v>
      </c>
      <c r="AN4">
        <v>38</v>
      </c>
      <c r="AO4">
        <v>38</v>
      </c>
      <c r="AP4" t="s">
        <v>68</v>
      </c>
      <c r="AS4" s="2" t="s">
        <v>121</v>
      </c>
      <c r="AT4">
        <v>56</v>
      </c>
      <c r="AU4">
        <v>49</v>
      </c>
      <c r="AV4">
        <v>52</v>
      </c>
      <c r="AW4">
        <v>38</v>
      </c>
      <c r="AX4" t="s">
        <v>67</v>
      </c>
    </row>
    <row r="5" spans="1:51" x14ac:dyDescent="0.25">
      <c r="A5" s="2" t="s">
        <v>89</v>
      </c>
      <c r="B5">
        <v>74</v>
      </c>
      <c r="C5">
        <v>61</v>
      </c>
      <c r="D5">
        <v>74</v>
      </c>
      <c r="E5" t="s">
        <v>67</v>
      </c>
      <c r="M5" s="2" t="s">
        <v>87</v>
      </c>
      <c r="N5">
        <v>1</v>
      </c>
      <c r="O5">
        <v>61</v>
      </c>
      <c r="P5">
        <v>73</v>
      </c>
      <c r="Q5">
        <v>45</v>
      </c>
      <c r="R5" t="s">
        <v>67</v>
      </c>
      <c r="U5" s="2" t="s">
        <v>95</v>
      </c>
      <c r="V5">
        <v>15</v>
      </c>
      <c r="W5">
        <v>52</v>
      </c>
      <c r="X5">
        <v>71</v>
      </c>
      <c r="Y5">
        <v>60</v>
      </c>
      <c r="Z5" t="s">
        <v>68</v>
      </c>
      <c r="AC5" s="2" t="s">
        <v>104</v>
      </c>
      <c r="AD5">
        <v>29</v>
      </c>
      <c r="AE5">
        <v>64</v>
      </c>
      <c r="AF5">
        <v>69</v>
      </c>
      <c r="AG5">
        <v>69</v>
      </c>
      <c r="AH5" t="s">
        <v>67</v>
      </c>
      <c r="AK5" s="2" t="s">
        <v>113</v>
      </c>
      <c r="AL5">
        <v>43</v>
      </c>
      <c r="AM5">
        <v>72</v>
      </c>
      <c r="AN5">
        <v>69</v>
      </c>
      <c r="AO5">
        <v>86</v>
      </c>
      <c r="AP5" t="s">
        <v>67</v>
      </c>
      <c r="AS5" s="2" t="s">
        <v>122</v>
      </c>
      <c r="AT5">
        <v>57</v>
      </c>
      <c r="AU5">
        <v>56</v>
      </c>
      <c r="AV5">
        <v>72</v>
      </c>
      <c r="AW5">
        <v>55</v>
      </c>
      <c r="AX5" t="s">
        <v>68</v>
      </c>
    </row>
    <row r="6" spans="1:51" x14ac:dyDescent="0.25">
      <c r="A6" s="2" t="s">
        <v>90</v>
      </c>
      <c r="B6">
        <v>54</v>
      </c>
      <c r="C6">
        <v>37</v>
      </c>
      <c r="D6">
        <v>48</v>
      </c>
      <c r="E6" t="s">
        <v>67</v>
      </c>
      <c r="M6" s="2" t="s">
        <v>88</v>
      </c>
      <c r="N6">
        <v>2</v>
      </c>
      <c r="O6">
        <v>72</v>
      </c>
      <c r="P6">
        <v>72</v>
      </c>
      <c r="Q6">
        <v>92</v>
      </c>
      <c r="R6" t="s">
        <v>67</v>
      </c>
      <c r="U6" s="2" t="s">
        <v>96</v>
      </c>
      <c r="V6">
        <v>16</v>
      </c>
      <c r="W6">
        <v>49</v>
      </c>
      <c r="X6">
        <v>65</v>
      </c>
      <c r="Y6">
        <v>61</v>
      </c>
      <c r="Z6" t="s">
        <v>68</v>
      </c>
      <c r="AC6" s="2" t="s">
        <v>105</v>
      </c>
      <c r="AD6">
        <v>30</v>
      </c>
      <c r="AE6">
        <v>64</v>
      </c>
      <c r="AF6">
        <v>65</v>
      </c>
      <c r="AG6">
        <v>54</v>
      </c>
      <c r="AH6" t="s">
        <v>67</v>
      </c>
      <c r="AK6" s="2" t="s">
        <v>114</v>
      </c>
      <c r="AL6">
        <v>44</v>
      </c>
      <c r="AM6">
        <v>68</v>
      </c>
      <c r="AN6">
        <v>56</v>
      </c>
      <c r="AO6">
        <v>81</v>
      </c>
      <c r="AP6" t="s">
        <v>67</v>
      </c>
      <c r="AS6" s="2" t="s">
        <v>123</v>
      </c>
      <c r="AT6">
        <v>58</v>
      </c>
      <c r="AU6">
        <v>38</v>
      </c>
      <c r="AV6">
        <v>50</v>
      </c>
      <c r="AW6">
        <v>34</v>
      </c>
      <c r="AX6" t="s">
        <v>67</v>
      </c>
    </row>
    <row r="7" spans="1:51" x14ac:dyDescent="0.25">
      <c r="A7" s="2" t="s">
        <v>91</v>
      </c>
      <c r="B7">
        <v>74</v>
      </c>
      <c r="C7">
        <v>73</v>
      </c>
      <c r="D7">
        <v>75</v>
      </c>
      <c r="E7" t="s">
        <v>67</v>
      </c>
      <c r="M7" s="2" t="s">
        <v>131</v>
      </c>
      <c r="N7">
        <v>3</v>
      </c>
      <c r="O7">
        <v>71</v>
      </c>
      <c r="P7">
        <v>67</v>
      </c>
      <c r="Q7">
        <v>100</v>
      </c>
      <c r="R7" t="s">
        <v>68</v>
      </c>
      <c r="U7" s="2" t="s">
        <v>97</v>
      </c>
      <c r="V7">
        <v>17</v>
      </c>
      <c r="W7">
        <v>79</v>
      </c>
      <c r="X7">
        <v>73</v>
      </c>
      <c r="Y7">
        <v>98</v>
      </c>
      <c r="Z7" t="s">
        <v>67</v>
      </c>
      <c r="AC7" s="2" t="s">
        <v>106</v>
      </c>
      <c r="AD7">
        <v>31</v>
      </c>
      <c r="AE7">
        <v>52</v>
      </c>
      <c r="AF7">
        <v>62</v>
      </c>
      <c r="AG7">
        <v>60</v>
      </c>
      <c r="AH7" t="s">
        <v>68</v>
      </c>
      <c r="AK7" s="2" t="s">
        <v>115</v>
      </c>
      <c r="AL7">
        <v>45</v>
      </c>
      <c r="AM7">
        <v>75</v>
      </c>
      <c r="AN7">
        <v>69</v>
      </c>
      <c r="AO7">
        <v>99</v>
      </c>
      <c r="AP7" t="s">
        <v>68</v>
      </c>
      <c r="AS7" s="2" t="s">
        <v>124</v>
      </c>
      <c r="AT7">
        <v>59</v>
      </c>
      <c r="AU7">
        <v>100</v>
      </c>
      <c r="AV7">
        <v>76</v>
      </c>
      <c r="AW7">
        <v>85</v>
      </c>
      <c r="AX7" t="s">
        <v>68</v>
      </c>
    </row>
    <row r="8" spans="1:51" x14ac:dyDescent="0.25">
      <c r="A8" s="2" t="s">
        <v>92</v>
      </c>
      <c r="B8">
        <v>39</v>
      </c>
      <c r="C8">
        <v>49</v>
      </c>
      <c r="D8">
        <v>35</v>
      </c>
      <c r="E8" t="s">
        <v>68</v>
      </c>
      <c r="M8" s="2" t="s">
        <v>89</v>
      </c>
      <c r="N8">
        <v>4</v>
      </c>
      <c r="O8">
        <v>74</v>
      </c>
      <c r="P8">
        <v>61</v>
      </c>
      <c r="Q8">
        <v>74</v>
      </c>
      <c r="R8" t="s">
        <v>67</v>
      </c>
      <c r="U8" s="2" t="s">
        <v>98</v>
      </c>
      <c r="V8">
        <v>18</v>
      </c>
      <c r="W8">
        <v>70</v>
      </c>
      <c r="X8">
        <v>61</v>
      </c>
      <c r="Y8">
        <v>93</v>
      </c>
      <c r="Z8" t="s">
        <v>68</v>
      </c>
      <c r="AC8" s="2" t="s">
        <v>107</v>
      </c>
      <c r="AD8">
        <v>32</v>
      </c>
      <c r="AE8">
        <v>81</v>
      </c>
      <c r="AF8">
        <v>69</v>
      </c>
      <c r="AG8">
        <v>80</v>
      </c>
      <c r="AH8" t="s">
        <v>67</v>
      </c>
      <c r="AK8" s="2" t="s">
        <v>116</v>
      </c>
      <c r="AL8">
        <v>46</v>
      </c>
      <c r="AM8">
        <v>88</v>
      </c>
      <c r="AN8">
        <v>100</v>
      </c>
      <c r="AO8">
        <v>85</v>
      </c>
      <c r="AP8" t="s">
        <v>68</v>
      </c>
      <c r="AS8" s="2" t="s">
        <v>125</v>
      </c>
      <c r="AT8">
        <v>60</v>
      </c>
      <c r="AU8">
        <v>70</v>
      </c>
      <c r="AV8">
        <v>66</v>
      </c>
      <c r="AW8">
        <v>76</v>
      </c>
      <c r="AX8" t="s">
        <v>67</v>
      </c>
    </row>
    <row r="9" spans="1:51" x14ac:dyDescent="0.25">
      <c r="A9" s="2" t="s">
        <v>93</v>
      </c>
      <c r="B9">
        <v>51</v>
      </c>
      <c r="C9">
        <v>72</v>
      </c>
      <c r="D9">
        <v>53</v>
      </c>
      <c r="E9" t="s">
        <v>67</v>
      </c>
      <c r="M9" s="2" t="s">
        <v>90</v>
      </c>
      <c r="N9">
        <v>5</v>
      </c>
      <c r="O9">
        <v>54</v>
      </c>
      <c r="P9">
        <v>37</v>
      </c>
      <c r="Q9">
        <v>48</v>
      </c>
      <c r="R9" t="s">
        <v>67</v>
      </c>
      <c r="U9" s="2" t="s">
        <v>99</v>
      </c>
      <c r="V9">
        <v>19</v>
      </c>
      <c r="W9">
        <v>74</v>
      </c>
      <c r="X9">
        <v>65</v>
      </c>
      <c r="Y9">
        <v>85</v>
      </c>
      <c r="Z9" t="s">
        <v>67</v>
      </c>
      <c r="AC9" s="2" t="s">
        <v>108</v>
      </c>
      <c r="AD9">
        <v>33</v>
      </c>
      <c r="AE9">
        <v>67</v>
      </c>
      <c r="AF9">
        <v>61</v>
      </c>
      <c r="AG9">
        <v>54</v>
      </c>
      <c r="AH9" t="s">
        <v>68</v>
      </c>
      <c r="AK9" s="2" t="s">
        <v>117</v>
      </c>
      <c r="AL9">
        <v>47</v>
      </c>
      <c r="AM9">
        <v>57</v>
      </c>
      <c r="AN9">
        <v>53</v>
      </c>
      <c r="AO9">
        <v>40</v>
      </c>
      <c r="AP9" t="s">
        <v>68</v>
      </c>
      <c r="AS9" s="2" t="s">
        <v>126</v>
      </c>
      <c r="AT9">
        <v>61</v>
      </c>
      <c r="AU9">
        <v>78</v>
      </c>
      <c r="AV9">
        <v>71</v>
      </c>
      <c r="AW9">
        <v>88</v>
      </c>
      <c r="AX9" t="s">
        <v>68</v>
      </c>
    </row>
    <row r="10" spans="1:51" x14ac:dyDescent="0.25">
      <c r="A10" s="2" t="s">
        <v>94</v>
      </c>
      <c r="B10">
        <v>72</v>
      </c>
      <c r="C10">
        <v>65</v>
      </c>
      <c r="D10">
        <v>54</v>
      </c>
      <c r="E10" t="s">
        <v>67</v>
      </c>
      <c r="M10" s="2" t="s">
        <v>91</v>
      </c>
      <c r="N10">
        <v>6</v>
      </c>
      <c r="O10">
        <v>74</v>
      </c>
      <c r="P10">
        <v>73</v>
      </c>
      <c r="Q10">
        <v>75</v>
      </c>
      <c r="R10" t="s">
        <v>67</v>
      </c>
      <c r="U10" s="2" t="s">
        <v>100</v>
      </c>
      <c r="V10">
        <v>20</v>
      </c>
      <c r="W10">
        <v>5</v>
      </c>
      <c r="X10">
        <v>51</v>
      </c>
      <c r="Y10">
        <v>27</v>
      </c>
      <c r="Z10" t="s">
        <v>68</v>
      </c>
      <c r="AC10" s="2" t="s">
        <v>109</v>
      </c>
      <c r="AD10">
        <v>34</v>
      </c>
      <c r="AE10">
        <v>64</v>
      </c>
      <c r="AF10">
        <v>59</v>
      </c>
      <c r="AG10">
        <v>72</v>
      </c>
      <c r="AH10" t="s">
        <v>67</v>
      </c>
      <c r="AK10" s="2" t="s">
        <v>118</v>
      </c>
      <c r="AL10">
        <v>48</v>
      </c>
      <c r="AM10">
        <v>53</v>
      </c>
      <c r="AN10">
        <v>51</v>
      </c>
      <c r="AO10">
        <v>39</v>
      </c>
      <c r="AP10" t="s">
        <v>68</v>
      </c>
      <c r="AS10" s="2" t="s">
        <v>127</v>
      </c>
      <c r="AT10">
        <v>62</v>
      </c>
      <c r="AU10">
        <v>63</v>
      </c>
      <c r="AV10">
        <v>53</v>
      </c>
      <c r="AW10">
        <v>45</v>
      </c>
      <c r="AX10" t="s">
        <v>67</v>
      </c>
    </row>
    <row r="11" spans="1:51" x14ac:dyDescent="0.25">
      <c r="A11" s="2" t="s">
        <v>95</v>
      </c>
      <c r="B11">
        <v>52</v>
      </c>
      <c r="C11">
        <v>71</v>
      </c>
      <c r="D11">
        <v>60</v>
      </c>
      <c r="E11" t="s">
        <v>68</v>
      </c>
      <c r="M11" s="2" t="s">
        <v>92</v>
      </c>
      <c r="N11">
        <v>7</v>
      </c>
      <c r="O11">
        <v>39</v>
      </c>
      <c r="P11">
        <v>49</v>
      </c>
      <c r="Q11">
        <v>35</v>
      </c>
      <c r="R11" t="s">
        <v>68</v>
      </c>
      <c r="U11" s="2" t="s">
        <v>101</v>
      </c>
      <c r="V11">
        <v>21</v>
      </c>
      <c r="W11">
        <v>30</v>
      </c>
      <c r="X11">
        <v>32</v>
      </c>
      <c r="Y11">
        <v>28</v>
      </c>
      <c r="Z11" t="s">
        <v>68</v>
      </c>
      <c r="AC11" s="2" t="s">
        <v>110</v>
      </c>
      <c r="AD11">
        <v>35</v>
      </c>
      <c r="AE11">
        <v>53</v>
      </c>
      <c r="AF11">
        <v>32</v>
      </c>
      <c r="AG11">
        <v>42</v>
      </c>
      <c r="AH11" t="s">
        <v>67</v>
      </c>
      <c r="AK11" s="2" t="s">
        <v>119</v>
      </c>
      <c r="AL11">
        <v>49</v>
      </c>
      <c r="AM11">
        <v>58</v>
      </c>
      <c r="AN11">
        <v>54</v>
      </c>
      <c r="AO11">
        <v>38</v>
      </c>
      <c r="AP11" t="s">
        <v>68</v>
      </c>
      <c r="AS11" s="2" t="s">
        <v>128</v>
      </c>
      <c r="AT11">
        <v>63</v>
      </c>
      <c r="AU11">
        <v>53</v>
      </c>
      <c r="AV11">
        <v>67</v>
      </c>
      <c r="AW11">
        <v>61</v>
      </c>
      <c r="AX11" t="s">
        <v>68</v>
      </c>
    </row>
    <row r="12" spans="1:51" x14ac:dyDescent="0.25">
      <c r="A12" s="2" t="s">
        <v>96</v>
      </c>
      <c r="B12">
        <v>49</v>
      </c>
      <c r="C12">
        <v>65</v>
      </c>
      <c r="D12">
        <v>61</v>
      </c>
      <c r="E12" t="s">
        <v>68</v>
      </c>
      <c r="M12" s="2" t="s">
        <v>93</v>
      </c>
      <c r="N12">
        <v>8</v>
      </c>
      <c r="O12">
        <v>51</v>
      </c>
      <c r="P12">
        <v>72</v>
      </c>
      <c r="Q12">
        <v>53</v>
      </c>
      <c r="R12" t="s">
        <v>67</v>
      </c>
      <c r="U12" s="2" t="s">
        <v>102</v>
      </c>
      <c r="V12">
        <v>22</v>
      </c>
      <c r="W12">
        <v>59</v>
      </c>
      <c r="X12">
        <v>72</v>
      </c>
      <c r="Y12">
        <v>63</v>
      </c>
      <c r="Z12" t="s">
        <v>68</v>
      </c>
      <c r="AC12" s="2" t="s">
        <v>111</v>
      </c>
      <c r="AD12">
        <v>36</v>
      </c>
      <c r="AE12">
        <v>51</v>
      </c>
      <c r="AF12">
        <v>49</v>
      </c>
      <c r="AG12">
        <v>36</v>
      </c>
      <c r="AH12" t="s">
        <v>68</v>
      </c>
      <c r="AK12" s="2" t="s">
        <v>120</v>
      </c>
      <c r="AL12">
        <v>50</v>
      </c>
      <c r="AM12">
        <v>40</v>
      </c>
      <c r="AN12">
        <v>49</v>
      </c>
      <c r="AO12">
        <v>36</v>
      </c>
      <c r="AP12" t="s">
        <v>68</v>
      </c>
      <c r="AS12" s="2" t="s">
        <v>129</v>
      </c>
      <c r="AT12">
        <v>64</v>
      </c>
      <c r="AU12">
        <v>47</v>
      </c>
      <c r="AV12">
        <v>51</v>
      </c>
      <c r="AW12">
        <v>35</v>
      </c>
      <c r="AX12" t="s">
        <v>67</v>
      </c>
    </row>
    <row r="13" spans="1:51" x14ac:dyDescent="0.25">
      <c r="A13" s="2" t="s">
        <v>97</v>
      </c>
      <c r="B13">
        <v>79</v>
      </c>
      <c r="C13">
        <v>73</v>
      </c>
      <c r="D13">
        <v>98</v>
      </c>
      <c r="E13" t="s">
        <v>67</v>
      </c>
      <c r="M13" t="s">
        <v>132</v>
      </c>
      <c r="N13">
        <v>9</v>
      </c>
      <c r="O13">
        <v>82</v>
      </c>
      <c r="P13">
        <v>53</v>
      </c>
      <c r="Q13">
        <v>71</v>
      </c>
      <c r="R13">
        <v>1.2549999999999999</v>
      </c>
      <c r="S13" t="s">
        <v>67</v>
      </c>
      <c r="U13" t="s">
        <v>137</v>
      </c>
      <c r="V13">
        <v>23</v>
      </c>
      <c r="W13">
        <v>86</v>
      </c>
      <c r="X13">
        <v>80</v>
      </c>
      <c r="Y13">
        <v>74</v>
      </c>
      <c r="Z13">
        <v>0.81799999999999995</v>
      </c>
      <c r="AA13" t="s">
        <v>68</v>
      </c>
      <c r="AC13" t="s">
        <v>142</v>
      </c>
      <c r="AD13">
        <v>37</v>
      </c>
      <c r="AE13">
        <v>63</v>
      </c>
      <c r="AF13">
        <v>99</v>
      </c>
      <c r="AG13">
        <v>100</v>
      </c>
      <c r="AH13">
        <v>1</v>
      </c>
      <c r="AI13" t="s">
        <v>68</v>
      </c>
      <c r="AK13" t="s">
        <v>147</v>
      </c>
      <c r="AL13">
        <v>51</v>
      </c>
      <c r="AM13">
        <v>45</v>
      </c>
      <c r="AN13">
        <v>50</v>
      </c>
      <c r="AO13">
        <v>70</v>
      </c>
      <c r="AP13">
        <v>1.125</v>
      </c>
      <c r="AQ13" t="s">
        <v>68</v>
      </c>
      <c r="AS13" t="s">
        <v>152</v>
      </c>
      <c r="AT13">
        <v>65</v>
      </c>
      <c r="AU13">
        <v>41</v>
      </c>
      <c r="AV13">
        <v>88</v>
      </c>
      <c r="AW13">
        <v>72</v>
      </c>
      <c r="AX13">
        <v>0.79600000000000004</v>
      </c>
      <c r="AY13" t="s">
        <v>67</v>
      </c>
    </row>
    <row r="14" spans="1:51" x14ac:dyDescent="0.25">
      <c r="A14" s="2" t="s">
        <v>98</v>
      </c>
      <c r="B14">
        <v>70</v>
      </c>
      <c r="C14">
        <v>61</v>
      </c>
      <c r="D14">
        <v>93</v>
      </c>
      <c r="E14" t="s">
        <v>68</v>
      </c>
      <c r="M14" t="s">
        <v>133</v>
      </c>
      <c r="N14">
        <v>10</v>
      </c>
      <c r="O14">
        <v>51</v>
      </c>
      <c r="P14">
        <v>30</v>
      </c>
      <c r="Q14">
        <v>58</v>
      </c>
      <c r="R14">
        <v>1.171</v>
      </c>
      <c r="S14" t="s">
        <v>68</v>
      </c>
      <c r="U14" t="s">
        <v>138</v>
      </c>
      <c r="V14">
        <v>24</v>
      </c>
      <c r="W14">
        <v>50</v>
      </c>
      <c r="X14">
        <v>70</v>
      </c>
      <c r="Y14">
        <v>46</v>
      </c>
      <c r="Z14">
        <v>0.84699999999999998</v>
      </c>
      <c r="AA14" t="s">
        <v>68</v>
      </c>
      <c r="AC14" t="s">
        <v>143</v>
      </c>
      <c r="AD14">
        <v>38</v>
      </c>
      <c r="AE14">
        <v>83</v>
      </c>
      <c r="AF14">
        <v>96</v>
      </c>
      <c r="AG14">
        <v>54</v>
      </c>
      <c r="AH14">
        <v>1.5369999999999999</v>
      </c>
      <c r="AI14" t="s">
        <v>68</v>
      </c>
      <c r="AK14" t="s">
        <v>148</v>
      </c>
      <c r="AL14">
        <v>52</v>
      </c>
      <c r="AM14">
        <v>86</v>
      </c>
      <c r="AN14">
        <v>60</v>
      </c>
      <c r="AO14">
        <v>57</v>
      </c>
      <c r="AP14">
        <v>1.377</v>
      </c>
      <c r="AQ14" t="s">
        <v>68</v>
      </c>
      <c r="AS14" t="s">
        <v>153</v>
      </c>
      <c r="AT14">
        <v>66</v>
      </c>
      <c r="AU14">
        <v>39</v>
      </c>
      <c r="AV14">
        <v>57</v>
      </c>
      <c r="AW14">
        <v>48</v>
      </c>
      <c r="AX14">
        <v>0.82199999999999995</v>
      </c>
      <c r="AY14" t="s">
        <v>68</v>
      </c>
    </row>
    <row r="15" spans="1:51" x14ac:dyDescent="0.25">
      <c r="A15" s="2" t="s">
        <v>99</v>
      </c>
      <c r="B15">
        <v>74</v>
      </c>
      <c r="C15">
        <v>65</v>
      </c>
      <c r="D15">
        <v>85</v>
      </c>
      <c r="E15" t="s">
        <v>67</v>
      </c>
      <c r="M15" t="s">
        <v>134</v>
      </c>
      <c r="N15">
        <v>11</v>
      </c>
      <c r="O15">
        <v>61</v>
      </c>
      <c r="P15">
        <v>53</v>
      </c>
      <c r="Q15">
        <v>52</v>
      </c>
      <c r="R15">
        <v>1.556</v>
      </c>
      <c r="S15" t="s">
        <v>68</v>
      </c>
      <c r="U15" t="s">
        <v>139</v>
      </c>
      <c r="V15">
        <v>25</v>
      </c>
      <c r="W15">
        <v>86</v>
      </c>
      <c r="X15">
        <v>27</v>
      </c>
      <c r="Y15">
        <v>81</v>
      </c>
      <c r="Z15">
        <v>0.97099999999999997</v>
      </c>
      <c r="AA15" t="s">
        <v>68</v>
      </c>
      <c r="AC15" t="s">
        <v>144</v>
      </c>
      <c r="AD15">
        <v>39</v>
      </c>
      <c r="AE15">
        <v>63</v>
      </c>
      <c r="AF15">
        <v>13</v>
      </c>
      <c r="AG15">
        <v>40</v>
      </c>
      <c r="AH15">
        <v>1.1000000000000001</v>
      </c>
      <c r="AI15" t="s">
        <v>68</v>
      </c>
      <c r="AK15" t="s">
        <v>149</v>
      </c>
      <c r="AL15">
        <v>53</v>
      </c>
      <c r="AM15">
        <v>57</v>
      </c>
      <c r="AN15">
        <v>60</v>
      </c>
      <c r="AO15">
        <v>85</v>
      </c>
      <c r="AP15">
        <v>1.4</v>
      </c>
      <c r="AQ15" t="s">
        <v>67</v>
      </c>
      <c r="AS15" t="s">
        <v>154</v>
      </c>
      <c r="AT15">
        <v>67</v>
      </c>
      <c r="AU15">
        <v>86</v>
      </c>
      <c r="AV15">
        <v>46</v>
      </c>
      <c r="AW15">
        <v>48</v>
      </c>
      <c r="AX15">
        <v>1.087</v>
      </c>
      <c r="AY15" t="s">
        <v>68</v>
      </c>
    </row>
    <row r="16" spans="1:51" x14ac:dyDescent="0.25">
      <c r="A16" s="2" t="s">
        <v>100</v>
      </c>
      <c r="B16">
        <v>5</v>
      </c>
      <c r="C16">
        <v>51</v>
      </c>
      <c r="D16">
        <v>27</v>
      </c>
      <c r="E16" t="s">
        <v>68</v>
      </c>
      <c r="M16" t="s">
        <v>135</v>
      </c>
      <c r="N16">
        <v>12</v>
      </c>
      <c r="O16">
        <v>37</v>
      </c>
      <c r="P16">
        <v>33</v>
      </c>
      <c r="Q16">
        <v>30</v>
      </c>
      <c r="R16">
        <v>1.2889999999999999</v>
      </c>
      <c r="S16" t="s">
        <v>68</v>
      </c>
      <c r="U16" t="s">
        <v>140</v>
      </c>
      <c r="V16">
        <v>26</v>
      </c>
      <c r="W16">
        <v>100</v>
      </c>
      <c r="X16">
        <v>100</v>
      </c>
      <c r="Y16">
        <v>87</v>
      </c>
      <c r="Z16">
        <v>1.085</v>
      </c>
      <c r="AA16" t="s">
        <v>68</v>
      </c>
      <c r="AC16" t="s">
        <v>145</v>
      </c>
      <c r="AD16">
        <v>40</v>
      </c>
      <c r="AE16">
        <v>67</v>
      </c>
      <c r="AF16">
        <v>77</v>
      </c>
      <c r="AG16">
        <v>68</v>
      </c>
      <c r="AH16">
        <v>1.0429999999999999</v>
      </c>
      <c r="AI16" t="s">
        <v>67</v>
      </c>
      <c r="AK16" t="s">
        <v>150</v>
      </c>
      <c r="AL16">
        <v>54</v>
      </c>
      <c r="AM16">
        <v>74</v>
      </c>
      <c r="AN16">
        <v>57</v>
      </c>
      <c r="AO16">
        <v>63</v>
      </c>
      <c r="AP16">
        <v>1.125</v>
      </c>
      <c r="AQ16" t="s">
        <v>68</v>
      </c>
      <c r="AS16" t="s">
        <v>155</v>
      </c>
      <c r="AT16">
        <v>68</v>
      </c>
      <c r="AU16">
        <v>39</v>
      </c>
      <c r="AV16">
        <v>54</v>
      </c>
      <c r="AW16">
        <v>39</v>
      </c>
      <c r="AX16">
        <v>1.3029999999999999</v>
      </c>
      <c r="AY16" t="s">
        <v>68</v>
      </c>
    </row>
    <row r="17" spans="1:51" x14ac:dyDescent="0.25">
      <c r="A17" s="2" t="s">
        <v>101</v>
      </c>
      <c r="B17">
        <v>30</v>
      </c>
      <c r="C17">
        <v>32</v>
      </c>
      <c r="D17">
        <v>28</v>
      </c>
      <c r="E17" t="s">
        <v>68</v>
      </c>
      <c r="M17" t="s">
        <v>136</v>
      </c>
      <c r="N17">
        <v>13</v>
      </c>
      <c r="O17">
        <v>39</v>
      </c>
      <c r="P17">
        <v>66</v>
      </c>
      <c r="Q17">
        <v>48</v>
      </c>
      <c r="R17">
        <v>0.61499999999999999</v>
      </c>
      <c r="S17" t="s">
        <v>68</v>
      </c>
      <c r="U17" t="s">
        <v>141</v>
      </c>
      <c r="V17">
        <v>27</v>
      </c>
      <c r="W17">
        <v>31</v>
      </c>
      <c r="X17">
        <v>79</v>
      </c>
      <c r="Y17">
        <v>52</v>
      </c>
      <c r="Z17">
        <v>0.48699999999999999</v>
      </c>
      <c r="AA17" t="s">
        <v>67</v>
      </c>
      <c r="AC17" t="s">
        <v>146</v>
      </c>
      <c r="AD17">
        <v>41</v>
      </c>
      <c r="AE17">
        <v>60</v>
      </c>
      <c r="AF17">
        <v>63</v>
      </c>
      <c r="AG17">
        <v>48</v>
      </c>
      <c r="AH17">
        <v>0.83699999999999997</v>
      </c>
      <c r="AI17" t="s">
        <v>68</v>
      </c>
      <c r="AK17" t="s">
        <v>151</v>
      </c>
      <c r="AL17">
        <v>55</v>
      </c>
      <c r="AM17">
        <v>45</v>
      </c>
      <c r="AN17">
        <v>81</v>
      </c>
      <c r="AO17">
        <v>48</v>
      </c>
      <c r="AP17">
        <v>0.85199999999999998</v>
      </c>
      <c r="AQ17" t="s">
        <v>67</v>
      </c>
      <c r="AS17" t="s">
        <v>156</v>
      </c>
      <c r="AT17">
        <v>69</v>
      </c>
      <c r="AU17">
        <v>39</v>
      </c>
      <c r="AV17">
        <v>26</v>
      </c>
      <c r="AW17">
        <v>46</v>
      </c>
      <c r="AX17">
        <v>0.51</v>
      </c>
      <c r="AY17" t="s">
        <v>67</v>
      </c>
    </row>
    <row r="18" spans="1:51" x14ac:dyDescent="0.25">
      <c r="A18" s="2" t="s">
        <v>102</v>
      </c>
      <c r="B18">
        <v>59</v>
      </c>
      <c r="C18">
        <v>72</v>
      </c>
      <c r="D18">
        <v>63</v>
      </c>
      <c r="E18" t="s">
        <v>68</v>
      </c>
    </row>
    <row r="19" spans="1:51" x14ac:dyDescent="0.25">
      <c r="A19" s="2" t="s">
        <v>103</v>
      </c>
      <c r="B19">
        <v>38</v>
      </c>
      <c r="C19">
        <v>36</v>
      </c>
      <c r="D19">
        <v>33</v>
      </c>
      <c r="E19" t="s">
        <v>67</v>
      </c>
    </row>
    <row r="20" spans="1:51" x14ac:dyDescent="0.25">
      <c r="A20" s="2" t="s">
        <v>104</v>
      </c>
      <c r="B20">
        <v>64</v>
      </c>
      <c r="C20">
        <v>69</v>
      </c>
      <c r="D20">
        <v>69</v>
      </c>
      <c r="E20" t="s">
        <v>67</v>
      </c>
    </row>
    <row r="21" spans="1:51" x14ac:dyDescent="0.25">
      <c r="A21" s="2" t="s">
        <v>105</v>
      </c>
      <c r="B21">
        <v>64</v>
      </c>
      <c r="C21">
        <v>65</v>
      </c>
      <c r="D21">
        <v>54</v>
      </c>
      <c r="E21" t="s">
        <v>67</v>
      </c>
    </row>
    <row r="22" spans="1:51" x14ac:dyDescent="0.25">
      <c r="A22" s="2" t="s">
        <v>106</v>
      </c>
      <c r="B22">
        <v>52</v>
      </c>
      <c r="C22">
        <v>62</v>
      </c>
      <c r="D22">
        <v>60</v>
      </c>
      <c r="E22" t="s">
        <v>68</v>
      </c>
    </row>
    <row r="23" spans="1:51" x14ac:dyDescent="0.25">
      <c r="A23" s="2" t="s">
        <v>107</v>
      </c>
      <c r="B23">
        <v>81</v>
      </c>
      <c r="C23">
        <v>69</v>
      </c>
      <c r="D23">
        <v>80</v>
      </c>
      <c r="E23" t="s">
        <v>67</v>
      </c>
    </row>
    <row r="24" spans="1:51" x14ac:dyDescent="0.25">
      <c r="A24" s="2" t="s">
        <v>108</v>
      </c>
      <c r="B24">
        <v>67</v>
      </c>
      <c r="C24">
        <v>61</v>
      </c>
      <c r="D24">
        <v>54</v>
      </c>
      <c r="E24" t="s">
        <v>68</v>
      </c>
    </row>
    <row r="25" spans="1:51" x14ac:dyDescent="0.25">
      <c r="A25" s="2" t="s">
        <v>109</v>
      </c>
      <c r="B25">
        <v>64</v>
      </c>
      <c r="C25">
        <v>59</v>
      </c>
      <c r="D25">
        <v>72</v>
      </c>
      <c r="E25" t="s">
        <v>67</v>
      </c>
    </row>
    <row r="26" spans="1:51" x14ac:dyDescent="0.25">
      <c r="A26" s="2" t="s">
        <v>110</v>
      </c>
      <c r="B26">
        <v>53</v>
      </c>
      <c r="C26">
        <v>32</v>
      </c>
      <c r="D26">
        <v>42</v>
      </c>
      <c r="E26" t="s">
        <v>67</v>
      </c>
    </row>
    <row r="27" spans="1:51" x14ac:dyDescent="0.25">
      <c r="A27" s="2" t="s">
        <v>111</v>
      </c>
      <c r="B27">
        <v>51</v>
      </c>
      <c r="C27">
        <v>49</v>
      </c>
      <c r="D27">
        <v>36</v>
      </c>
      <c r="E27" t="s">
        <v>68</v>
      </c>
    </row>
    <row r="28" spans="1:51" x14ac:dyDescent="0.25">
      <c r="A28" s="2" t="s">
        <v>112</v>
      </c>
      <c r="B28">
        <v>53</v>
      </c>
      <c r="C28">
        <v>38</v>
      </c>
      <c r="D28">
        <v>38</v>
      </c>
      <c r="E28" t="s">
        <v>68</v>
      </c>
    </row>
    <row r="29" spans="1:51" x14ac:dyDescent="0.25">
      <c r="A29" s="2" t="s">
        <v>113</v>
      </c>
      <c r="B29">
        <v>72</v>
      </c>
      <c r="C29">
        <v>69</v>
      </c>
      <c r="D29">
        <v>86</v>
      </c>
      <c r="E29" t="s">
        <v>67</v>
      </c>
    </row>
    <row r="30" spans="1:51" x14ac:dyDescent="0.25">
      <c r="A30" s="2" t="s">
        <v>114</v>
      </c>
      <c r="B30">
        <v>68</v>
      </c>
      <c r="C30">
        <v>56</v>
      </c>
      <c r="D30">
        <v>81</v>
      </c>
      <c r="E30" t="s">
        <v>67</v>
      </c>
    </row>
    <row r="31" spans="1:51" x14ac:dyDescent="0.25">
      <c r="A31" s="2" t="s">
        <v>115</v>
      </c>
      <c r="B31">
        <v>75</v>
      </c>
      <c r="C31">
        <v>69</v>
      </c>
      <c r="D31">
        <v>99</v>
      </c>
      <c r="E31" t="s">
        <v>68</v>
      </c>
    </row>
    <row r="32" spans="1:51" x14ac:dyDescent="0.25">
      <c r="A32" s="2" t="s">
        <v>116</v>
      </c>
      <c r="B32">
        <v>88</v>
      </c>
      <c r="C32">
        <v>100</v>
      </c>
      <c r="D32">
        <v>85</v>
      </c>
      <c r="E32" t="s">
        <v>68</v>
      </c>
    </row>
    <row r="33" spans="1:5" x14ac:dyDescent="0.25">
      <c r="A33" s="2" t="s">
        <v>117</v>
      </c>
      <c r="B33">
        <v>57</v>
      </c>
      <c r="C33">
        <v>53</v>
      </c>
      <c r="D33">
        <v>40</v>
      </c>
      <c r="E33" t="s">
        <v>68</v>
      </c>
    </row>
    <row r="34" spans="1:5" x14ac:dyDescent="0.25">
      <c r="A34" s="2" t="s">
        <v>118</v>
      </c>
      <c r="B34">
        <v>53</v>
      </c>
      <c r="C34">
        <v>51</v>
      </c>
      <c r="D34">
        <v>39</v>
      </c>
      <c r="E34" t="s">
        <v>68</v>
      </c>
    </row>
    <row r="35" spans="1:5" x14ac:dyDescent="0.25">
      <c r="A35" s="2" t="s">
        <v>119</v>
      </c>
      <c r="B35">
        <v>58</v>
      </c>
      <c r="C35">
        <v>54</v>
      </c>
      <c r="D35">
        <v>38</v>
      </c>
      <c r="E35" t="s">
        <v>68</v>
      </c>
    </row>
    <row r="36" spans="1:5" x14ac:dyDescent="0.25">
      <c r="A36" s="2" t="s">
        <v>120</v>
      </c>
      <c r="B36">
        <v>40</v>
      </c>
      <c r="C36">
        <v>49</v>
      </c>
      <c r="D36">
        <v>36</v>
      </c>
      <c r="E36" t="s">
        <v>68</v>
      </c>
    </row>
    <row r="37" spans="1:5" x14ac:dyDescent="0.25">
      <c r="A37" s="2" t="s">
        <v>121</v>
      </c>
      <c r="B37">
        <v>49</v>
      </c>
      <c r="C37">
        <v>52</v>
      </c>
      <c r="D37">
        <v>38</v>
      </c>
      <c r="E37" t="s">
        <v>67</v>
      </c>
    </row>
    <row r="38" spans="1:5" x14ac:dyDescent="0.25">
      <c r="A38" s="2" t="s">
        <v>122</v>
      </c>
      <c r="B38">
        <v>56</v>
      </c>
      <c r="C38">
        <v>72</v>
      </c>
      <c r="D38">
        <v>55</v>
      </c>
      <c r="E38" t="s">
        <v>68</v>
      </c>
    </row>
    <row r="39" spans="1:5" x14ac:dyDescent="0.25">
      <c r="A39" s="2" t="s">
        <v>123</v>
      </c>
      <c r="B39">
        <v>38</v>
      </c>
      <c r="C39">
        <v>50</v>
      </c>
      <c r="D39">
        <v>34</v>
      </c>
      <c r="E39" t="s">
        <v>67</v>
      </c>
    </row>
    <row r="40" spans="1:5" x14ac:dyDescent="0.25">
      <c r="A40" s="2" t="s">
        <v>124</v>
      </c>
      <c r="B40">
        <v>100</v>
      </c>
      <c r="C40">
        <v>76</v>
      </c>
      <c r="D40">
        <v>85</v>
      </c>
      <c r="E40" t="s">
        <v>68</v>
      </c>
    </row>
    <row r="41" spans="1:5" x14ac:dyDescent="0.25">
      <c r="A41" s="2" t="s">
        <v>125</v>
      </c>
      <c r="B41">
        <v>70</v>
      </c>
      <c r="C41">
        <v>66</v>
      </c>
      <c r="D41">
        <v>76</v>
      </c>
      <c r="E41" t="s">
        <v>67</v>
      </c>
    </row>
    <row r="42" spans="1:5" x14ac:dyDescent="0.25">
      <c r="A42" s="2" t="s">
        <v>126</v>
      </c>
      <c r="B42">
        <v>78</v>
      </c>
      <c r="C42">
        <v>71</v>
      </c>
      <c r="D42">
        <v>88</v>
      </c>
      <c r="E42" t="s">
        <v>68</v>
      </c>
    </row>
    <row r="43" spans="1:5" x14ac:dyDescent="0.25">
      <c r="A43" s="2" t="s">
        <v>127</v>
      </c>
      <c r="B43">
        <v>63</v>
      </c>
      <c r="C43">
        <v>53</v>
      </c>
      <c r="D43">
        <v>45</v>
      </c>
      <c r="E43" t="s">
        <v>67</v>
      </c>
    </row>
    <row r="44" spans="1:5" x14ac:dyDescent="0.25">
      <c r="A44" s="2" t="s">
        <v>128</v>
      </c>
      <c r="B44">
        <v>53</v>
      </c>
      <c r="C44">
        <v>67</v>
      </c>
      <c r="D44">
        <v>61</v>
      </c>
      <c r="E44" t="s">
        <v>68</v>
      </c>
    </row>
    <row r="45" spans="1:5" x14ac:dyDescent="0.25">
      <c r="A45" s="2" t="s">
        <v>129</v>
      </c>
      <c r="B45">
        <v>47</v>
      </c>
      <c r="C45">
        <v>51</v>
      </c>
      <c r="D45">
        <v>35</v>
      </c>
      <c r="E45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昱佑 李</cp:lastModifiedBy>
  <dcterms:created xsi:type="dcterms:W3CDTF">2021-06-05T10:26:28Z</dcterms:created>
  <dcterms:modified xsi:type="dcterms:W3CDTF">2021-06-14T16:13:57Z</dcterms:modified>
</cp:coreProperties>
</file>