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Rutvik_excel\"/>
    </mc:Choice>
  </mc:AlternateContent>
  <xr:revisionPtr revIDLastSave="0" documentId="8_{E078BD82-E458-464B-BF66-3E3E2A1882E2}" xr6:coauthVersionLast="47" xr6:coauthVersionMax="47" xr10:uidLastSave="{00000000-0000-0000-0000-000000000000}"/>
  <bookViews>
    <workbookView xWindow="-108" yWindow="-108" windowWidth="23256" windowHeight="12576" firstSheet="20" activeTab="22" xr2:uid="{3AC5E101-F9F9-4630-B404-5EE9FFC4CDCD}"/>
  </bookViews>
  <sheets>
    <sheet name="Average" sheetId="1" r:id="rId1"/>
    <sheet name="Count  1" sheetId="3" r:id="rId2"/>
    <sheet name="Count 2" sheetId="4" r:id="rId3"/>
    <sheet name="Count 3" sheetId="5" r:id="rId4"/>
    <sheet name="Hlook up" sheetId="6" r:id="rId5"/>
    <sheet name="IF 1" sheetId="7" r:id="rId6"/>
    <sheet name="IF 2" sheetId="8" r:id="rId7"/>
    <sheet name="IF 3" sheetId="9" r:id="rId8"/>
    <sheet name="IF 4" sheetId="10" r:id="rId9"/>
    <sheet name="MIN MAX 1" sheetId="12" r:id="rId10"/>
    <sheet name="MIN MAX 2" sheetId="13" r:id="rId11"/>
    <sheet name="MIN MAX 3" sheetId="14" r:id="rId12"/>
    <sheet name="NESTED IF 1" sheetId="16" r:id="rId13"/>
    <sheet name="SUM 1" sheetId="15" r:id="rId14"/>
    <sheet name="SUMIF 1" sheetId="19" r:id="rId15"/>
    <sheet name="SUM IFS 1" sheetId="20" r:id="rId16"/>
    <sheet name=" VLOOKUP APPROXIMATE MATCH" sheetId="21" r:id="rId17"/>
    <sheet name="VLOOKUP 1" sheetId="22" r:id="rId18"/>
    <sheet name="VLOOKUP 2" sheetId="23" r:id="rId19"/>
    <sheet name="POWER QUERY STRACTURE DATA 24" sheetId="28" r:id="rId20"/>
    <sheet name="Table3" sheetId="30" r:id="rId21"/>
    <sheet name="POWER QUERY STRACTURE DATA 25" sheetId="29" r:id="rId22"/>
    <sheet name="POWER QUERY STRACTURE DATA 26" sheetId="35" r:id="rId23"/>
  </sheets>
  <definedNames>
    <definedName name="ExternalData_1" localSheetId="19" hidden="1">'POWER QUERY STRACTURE DATA 24'!$A$1:$M$44</definedName>
    <definedName name="ExternalData_1" localSheetId="20" hidden="1">Table3!$A$1:$D$16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5" l="1"/>
  <c r="H9" i="35"/>
  <c r="G9" i="35"/>
  <c r="I8" i="35"/>
  <c r="H8" i="35"/>
  <c r="G8" i="35"/>
  <c r="H7" i="35"/>
  <c r="G7" i="35"/>
  <c r="I7" i="35" s="1"/>
  <c r="G6" i="35"/>
  <c r="I6" i="35" s="1"/>
  <c r="H5" i="35"/>
  <c r="G5" i="35"/>
  <c r="I5" i="35" s="1"/>
  <c r="I4" i="35"/>
  <c r="G4" i="35"/>
  <c r="H4" i="35" s="1"/>
  <c r="I3" i="35"/>
  <c r="H3" i="35"/>
  <c r="G3" i="35"/>
  <c r="M6" i="23"/>
  <c r="L6" i="23"/>
  <c r="K6" i="23"/>
  <c r="J6" i="23"/>
  <c r="H4" i="22"/>
  <c r="K7" i="21"/>
  <c r="H5" i="21"/>
  <c r="H6" i="21"/>
  <c r="H7" i="21"/>
  <c r="H8" i="21"/>
  <c r="H9" i="21"/>
  <c r="H10" i="21"/>
  <c r="H11" i="21"/>
  <c r="H12" i="21"/>
  <c r="H13" i="21"/>
  <c r="H14" i="21"/>
  <c r="H4" i="21"/>
  <c r="AA5" i="20"/>
  <c r="K8" i="19"/>
  <c r="B35" i="15"/>
  <c r="C33" i="15"/>
  <c r="D33" i="15"/>
  <c r="E33" i="15"/>
  <c r="F33" i="15"/>
  <c r="G33" i="15"/>
  <c r="H33" i="15"/>
  <c r="I33" i="15"/>
  <c r="J33" i="15"/>
  <c r="K33" i="15"/>
  <c r="L33" i="15"/>
  <c r="M33" i="15"/>
  <c r="B33" i="15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D23" i="14"/>
  <c r="D3" i="13"/>
  <c r="D4" i="13"/>
  <c r="D5" i="13"/>
  <c r="D6" i="13"/>
  <c r="D7" i="13"/>
  <c r="D8" i="13"/>
  <c r="D2" i="13"/>
  <c r="J3" i="12"/>
  <c r="K3" i="12"/>
  <c r="L3" i="12"/>
  <c r="J4" i="12"/>
  <c r="K4" i="12"/>
  <c r="L4" i="12"/>
  <c r="J5" i="12"/>
  <c r="K5" i="12"/>
  <c r="L5" i="12"/>
  <c r="J6" i="12"/>
  <c r="K6" i="12"/>
  <c r="L6" i="12"/>
  <c r="J7" i="12"/>
  <c r="K7" i="12"/>
  <c r="L7" i="12"/>
  <c r="J8" i="12"/>
  <c r="K8" i="12"/>
  <c r="L8" i="12"/>
  <c r="J9" i="12"/>
  <c r="K9" i="12"/>
  <c r="L9" i="12"/>
  <c r="J10" i="12"/>
  <c r="K10" i="12"/>
  <c r="L10" i="12"/>
  <c r="J11" i="12"/>
  <c r="K11" i="12"/>
  <c r="L11" i="12"/>
  <c r="J12" i="12"/>
  <c r="K12" i="12"/>
  <c r="L12" i="12"/>
  <c r="J13" i="12"/>
  <c r="K13" i="12"/>
  <c r="L13" i="12"/>
  <c r="J14" i="12"/>
  <c r="K14" i="12"/>
  <c r="L14" i="12"/>
  <c r="J15" i="12"/>
  <c r="K15" i="12"/>
  <c r="L15" i="12"/>
  <c r="J16" i="12"/>
  <c r="K16" i="12"/>
  <c r="L16" i="12"/>
  <c r="J17" i="12"/>
  <c r="K17" i="12"/>
  <c r="L17" i="12"/>
  <c r="J18" i="12"/>
  <c r="K18" i="12"/>
  <c r="L18" i="12"/>
  <c r="J19" i="12"/>
  <c r="K19" i="12"/>
  <c r="L19" i="12"/>
  <c r="J20" i="12"/>
  <c r="K20" i="12"/>
  <c r="L20" i="12"/>
  <c r="J21" i="12"/>
  <c r="K21" i="12"/>
  <c r="L21" i="12"/>
  <c r="J22" i="12"/>
  <c r="K22" i="12"/>
  <c r="L22" i="12"/>
  <c r="J23" i="12"/>
  <c r="K23" i="12"/>
  <c r="L23" i="12"/>
  <c r="J24" i="12"/>
  <c r="K24" i="12"/>
  <c r="L24" i="12"/>
  <c r="J25" i="12"/>
  <c r="K25" i="12"/>
  <c r="L25" i="12"/>
  <c r="J26" i="12"/>
  <c r="K26" i="12"/>
  <c r="L26" i="12"/>
  <c r="J27" i="12"/>
  <c r="K27" i="12"/>
  <c r="L27" i="12"/>
  <c r="J28" i="12"/>
  <c r="K28" i="12"/>
  <c r="L28" i="12"/>
  <c r="J29" i="12"/>
  <c r="K29" i="12"/>
  <c r="L29" i="12"/>
  <c r="J30" i="12"/>
  <c r="K30" i="12"/>
  <c r="L30" i="12"/>
  <c r="J31" i="12"/>
  <c r="K31" i="12"/>
  <c r="L31" i="12"/>
  <c r="J32" i="12"/>
  <c r="K32" i="12"/>
  <c r="L32" i="12"/>
  <c r="J33" i="12"/>
  <c r="K33" i="12"/>
  <c r="L33" i="12"/>
  <c r="J34" i="12"/>
  <c r="K34" i="12"/>
  <c r="L34" i="12"/>
  <c r="J35" i="12"/>
  <c r="K35" i="12"/>
  <c r="L35" i="12"/>
  <c r="J36" i="12"/>
  <c r="K36" i="12"/>
  <c r="L36" i="12"/>
  <c r="J37" i="12"/>
  <c r="K37" i="12"/>
  <c r="L37" i="12"/>
  <c r="J38" i="12"/>
  <c r="K38" i="12"/>
  <c r="L38" i="12"/>
  <c r="J39" i="12"/>
  <c r="K39" i="12"/>
  <c r="L39" i="12"/>
  <c r="J40" i="12"/>
  <c r="K40" i="12"/>
  <c r="L40" i="12"/>
  <c r="J41" i="12"/>
  <c r="K41" i="12"/>
  <c r="L41" i="12"/>
  <c r="J42" i="12"/>
  <c r="K42" i="12"/>
  <c r="L42" i="12"/>
  <c r="J43" i="12"/>
  <c r="K43" i="12"/>
  <c r="L43" i="12"/>
  <c r="J44" i="12"/>
  <c r="K44" i="12"/>
  <c r="L44" i="12"/>
  <c r="J45" i="12"/>
  <c r="K45" i="12"/>
  <c r="L45" i="12"/>
  <c r="J46" i="12"/>
  <c r="K46" i="12"/>
  <c r="L46" i="12"/>
  <c r="J47" i="12"/>
  <c r="K47" i="12"/>
  <c r="L47" i="12"/>
  <c r="J48" i="12"/>
  <c r="K48" i="12"/>
  <c r="L48" i="12"/>
  <c r="J49" i="12"/>
  <c r="K49" i="12"/>
  <c r="L49" i="12"/>
  <c r="J50" i="12"/>
  <c r="K50" i="12"/>
  <c r="L50" i="12"/>
  <c r="J51" i="12"/>
  <c r="K51" i="12"/>
  <c r="L51" i="12"/>
  <c r="L2" i="12"/>
  <c r="K2" i="12"/>
  <c r="J2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4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K8" i="8"/>
  <c r="K9" i="8"/>
  <c r="K10" i="8"/>
  <c r="K7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C16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H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4" i="5"/>
  <c r="K8" i="4"/>
  <c r="J8" i="4"/>
  <c r="J9" i="4"/>
  <c r="K9" i="4" s="1"/>
  <c r="J10" i="4"/>
  <c r="L10" i="4" s="1"/>
  <c r="J11" i="4"/>
  <c r="K11" i="4" s="1"/>
  <c r="J12" i="4"/>
  <c r="K12" i="4" s="1"/>
  <c r="J13" i="4"/>
  <c r="K13" i="4" s="1"/>
  <c r="J14" i="4"/>
  <c r="K14" i="4" s="1"/>
  <c r="C24" i="3"/>
  <c r="D24" i="3"/>
  <c r="B23" i="3"/>
  <c r="B24" i="3"/>
  <c r="C23" i="3"/>
  <c r="D23" i="3"/>
  <c r="D22" i="1"/>
  <c r="C22" i="1"/>
  <c r="B22" i="1"/>
  <c r="H6" i="35" l="1"/>
  <c r="K10" i="4"/>
  <c r="L14" i="4"/>
  <c r="L11" i="4"/>
  <c r="L13" i="4"/>
  <c r="L12" i="4"/>
  <c r="L9" i="4"/>
  <c r="L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62EA3-1EE3-4FEA-B574-2D5F7E5DE284}" keepAlive="1" name="Query - POWER QUERY 24" description="Connection to the 'POWER QUERY 24' query in the workbook." type="5" refreshedVersion="8" background="1" saveData="1">
    <dbPr connection="Provider=Microsoft.Mashup.OleDb.1;Data Source=$Workbook$;Location=&quot;POWER QUERY 24&quot;;Extended Properties=&quot;&quot;" command="SELECT * FROM [POWER QUERY 24]"/>
  </connection>
  <connection id="2" xr16:uid="{9A385896-21B2-491F-AB8A-538BBD251110}" keepAlive="1" name="Query - POWER QUERY 25" description="Connection to the 'POWER QUERY 25' query in the workbook." type="5" refreshedVersion="8" background="1" saveData="1">
    <dbPr connection="Provider=Microsoft.Mashup.OleDb.1;Data Source=$Workbook$;Location=&quot;POWER QUERY 25&quot;;Extended Properties=&quot;&quot;" command="SELECT * FROM [POWER QUERY 25]"/>
  </connection>
</connections>
</file>

<file path=xl/sharedStrings.xml><?xml version="1.0" encoding="utf-8"?>
<sst xmlns="http://schemas.openxmlformats.org/spreadsheetml/2006/main" count="1074" uniqueCount="367">
  <si>
    <t xml:space="preserve">Name </t>
  </si>
  <si>
    <t>Anjali</t>
  </si>
  <si>
    <t>Vaishali</t>
  </si>
  <si>
    <t>Mohit</t>
  </si>
  <si>
    <t>Nitin</t>
  </si>
  <si>
    <t>Sumit</t>
  </si>
  <si>
    <t>Rahul</t>
  </si>
  <si>
    <t>Rakesh</t>
  </si>
  <si>
    <t>Vishal</t>
  </si>
  <si>
    <t>Raj</t>
  </si>
  <si>
    <t>Sunny</t>
  </si>
  <si>
    <t>Anuj</t>
  </si>
  <si>
    <t>Monika</t>
  </si>
  <si>
    <t>khushi</t>
  </si>
  <si>
    <t>Ankita</t>
  </si>
  <si>
    <t>Weight-1</t>
  </si>
  <si>
    <t>Weight-2</t>
  </si>
  <si>
    <t>Weight-3</t>
  </si>
  <si>
    <t>Manav</t>
  </si>
  <si>
    <t>Sweta</t>
  </si>
  <si>
    <t>Mahesh</t>
  </si>
  <si>
    <t>Rajveer</t>
  </si>
  <si>
    <t>Average</t>
  </si>
  <si>
    <t>Yemen</t>
  </si>
  <si>
    <t>1st</t>
  </si>
  <si>
    <t>Somalia</t>
  </si>
  <si>
    <t>2nd</t>
  </si>
  <si>
    <t>Syria</t>
  </si>
  <si>
    <t>3rd</t>
  </si>
  <si>
    <t>South Sudan</t>
  </si>
  <si>
    <t>Central African Republic</t>
  </si>
  <si>
    <t>5th</t>
  </si>
  <si>
    <t>Congo Democratic Republic</t>
  </si>
  <si>
    <t>6th</t>
  </si>
  <si>
    <t>Sudan</t>
  </si>
  <si>
    <t>7th</t>
  </si>
  <si>
    <t>Afghanistan</t>
  </si>
  <si>
    <t>8th</t>
  </si>
  <si>
    <t>Chad</t>
  </si>
  <si>
    <t>9th</t>
  </si>
  <si>
    <t>Myanmar</t>
  </si>
  <si>
    <t>Haiti</t>
  </si>
  <si>
    <t>11th</t>
  </si>
  <si>
    <t>Guinea</t>
  </si>
  <si>
    <t>12th</t>
  </si>
  <si>
    <t>Ethiopia</t>
  </si>
  <si>
    <t>13th</t>
  </si>
  <si>
    <t>Mali</t>
  </si>
  <si>
    <t>14th</t>
  </si>
  <si>
    <t>Zimbabwe</t>
  </si>
  <si>
    <t>15th</t>
  </si>
  <si>
    <t>Nigeria</t>
  </si>
  <si>
    <t>16th</t>
  </si>
  <si>
    <t>Cameroon</t>
  </si>
  <si>
    <t>17th</t>
  </si>
  <si>
    <t>Eritrea</t>
  </si>
  <si>
    <t>18th</t>
  </si>
  <si>
    <t>Burundi</t>
  </si>
  <si>
    <t>19th</t>
  </si>
  <si>
    <t>Student Name</t>
  </si>
  <si>
    <t>Years</t>
  </si>
  <si>
    <t>No</t>
  </si>
  <si>
    <t>Marks</t>
  </si>
  <si>
    <t>Count A</t>
  </si>
  <si>
    <t xml:space="preserve">Count </t>
  </si>
  <si>
    <t xml:space="preserve">Department </t>
  </si>
  <si>
    <t>Mar '23</t>
  </si>
  <si>
    <t>Mar '22</t>
  </si>
  <si>
    <t>Mar '21</t>
  </si>
  <si>
    <t>Mar '20</t>
  </si>
  <si>
    <t>Mar '19</t>
  </si>
  <si>
    <t>Total Value ($)</t>
  </si>
  <si>
    <t>Count</t>
  </si>
  <si>
    <t>CountA</t>
  </si>
  <si>
    <t>Human Resources</t>
  </si>
  <si>
    <t>IT</t>
  </si>
  <si>
    <t>Accounting</t>
  </si>
  <si>
    <t>Finance</t>
  </si>
  <si>
    <t>Marketing</t>
  </si>
  <si>
    <t>Research and Development </t>
  </si>
  <si>
    <t>Production.</t>
  </si>
  <si>
    <t>Count Blank</t>
  </si>
  <si>
    <t>Udayveer</t>
  </si>
  <si>
    <t>Jyoti</t>
  </si>
  <si>
    <t>Mihir</t>
  </si>
  <si>
    <t>HLOOK UP</t>
  </si>
  <si>
    <t>Name</t>
  </si>
  <si>
    <t>Percentage</t>
  </si>
  <si>
    <t>C</t>
  </si>
  <si>
    <t>A</t>
  </si>
  <si>
    <t>A+</t>
  </si>
  <si>
    <t>B</t>
  </si>
  <si>
    <t>Gread</t>
  </si>
  <si>
    <t>Maths</t>
  </si>
  <si>
    <t>Science</t>
  </si>
  <si>
    <t>Hindi</t>
  </si>
  <si>
    <t>SR NO.</t>
  </si>
  <si>
    <t xml:space="preserve">DEBIT </t>
  </si>
  <si>
    <t xml:space="preserve">CREDIT </t>
  </si>
  <si>
    <t>CASH A/C</t>
  </si>
  <si>
    <t>STOCK  A/C</t>
  </si>
  <si>
    <t>SALARY A/C</t>
  </si>
  <si>
    <t>PURCHASE A/C</t>
  </si>
  <si>
    <t>RENT A/C</t>
  </si>
  <si>
    <t>Match / No Match</t>
  </si>
  <si>
    <t>JOURNAL ENTERIES</t>
  </si>
  <si>
    <t>Sr No.</t>
  </si>
  <si>
    <t>Age</t>
  </si>
  <si>
    <t>Manoj</t>
  </si>
  <si>
    <t>Rajesh</t>
  </si>
  <si>
    <t>Naresh</t>
  </si>
  <si>
    <t>Mukesh</t>
  </si>
  <si>
    <t>Mamata</t>
  </si>
  <si>
    <t>Sahil</t>
  </si>
  <si>
    <t>Hansraj</t>
  </si>
  <si>
    <t>Hardik</t>
  </si>
  <si>
    <t>Niraj</t>
  </si>
  <si>
    <t>Sujal</t>
  </si>
  <si>
    <t>Bhola</t>
  </si>
  <si>
    <t>Shubham</t>
  </si>
  <si>
    <t>Jayesh</t>
  </si>
  <si>
    <t>Rajendra</t>
  </si>
  <si>
    <t>Suraj</t>
  </si>
  <si>
    <t>Rajiv</t>
  </si>
  <si>
    <t>Ankit</t>
  </si>
  <si>
    <t>Rohit</t>
  </si>
  <si>
    <t>Sachin</t>
  </si>
  <si>
    <t>Prince</t>
  </si>
  <si>
    <t>Shivam</t>
  </si>
  <si>
    <t>Vinay</t>
  </si>
  <si>
    <t>Joyce</t>
  </si>
  <si>
    <t>Joicy</t>
  </si>
  <si>
    <t>Prakash</t>
  </si>
  <si>
    <t>Khushi</t>
  </si>
  <si>
    <t>Bengali</t>
  </si>
  <si>
    <t>Saurabh</t>
  </si>
  <si>
    <t>Smith</t>
  </si>
  <si>
    <t>Krishna</t>
  </si>
  <si>
    <t>Rana</t>
  </si>
  <si>
    <t>Dhruv</t>
  </si>
  <si>
    <t>Naeem</t>
  </si>
  <si>
    <t>Sejal</t>
  </si>
  <si>
    <t>Khushbhu</t>
  </si>
  <si>
    <t>Komal</t>
  </si>
  <si>
    <t>Siya</t>
  </si>
  <si>
    <t>rohit</t>
  </si>
  <si>
    <t>sparsh</t>
  </si>
  <si>
    <t>santosh</t>
  </si>
  <si>
    <t>punit khandelwal</t>
  </si>
  <si>
    <t>dinesh</t>
  </si>
  <si>
    <t>gulshan</t>
  </si>
  <si>
    <t>arvind kumar yadav</t>
  </si>
  <si>
    <t>nausad</t>
  </si>
  <si>
    <t>gurmit singh</t>
  </si>
  <si>
    <t>md. afsar</t>
  </si>
  <si>
    <t>shiv shakti singh</t>
  </si>
  <si>
    <t>moti lal</t>
  </si>
  <si>
    <t>kausal kumar</t>
  </si>
  <si>
    <t>mohabbat ali</t>
  </si>
  <si>
    <t>raj kumar</t>
  </si>
  <si>
    <t>jaswant singh</t>
  </si>
  <si>
    <t>sevak @ pitambar lal</t>
  </si>
  <si>
    <t>chotelal</t>
  </si>
  <si>
    <t>amit</t>
  </si>
  <si>
    <t>rupesh</t>
  </si>
  <si>
    <t>midda</t>
  </si>
  <si>
    <t>dharam singh</t>
  </si>
  <si>
    <t>manoj yadav @ manoj</t>
  </si>
  <si>
    <t>ram singh</t>
  </si>
  <si>
    <t>preetam kumar</t>
  </si>
  <si>
    <t>ram kumar</t>
  </si>
  <si>
    <t>sarain</t>
  </si>
  <si>
    <t>pankaj kumar</t>
  </si>
  <si>
    <t>sheak shakir</t>
  </si>
  <si>
    <t>riyasat ali</t>
  </si>
  <si>
    <t>vinit katariya</t>
  </si>
  <si>
    <t>sumit</t>
  </si>
  <si>
    <t>arindra</t>
  </si>
  <si>
    <t>kali charan</t>
  </si>
  <si>
    <t>badshya khan</t>
  </si>
  <si>
    <t>vikash</t>
  </si>
  <si>
    <t>devinder chadda</t>
  </si>
  <si>
    <t>aman</t>
  </si>
  <si>
    <t>mohan singh</t>
  </si>
  <si>
    <t>hemant</t>
  </si>
  <si>
    <t>shivam</t>
  </si>
  <si>
    <t>yash mittal</t>
  </si>
  <si>
    <t>harshika</t>
  </si>
  <si>
    <t>hinal</t>
  </si>
  <si>
    <t>krisha</t>
  </si>
  <si>
    <t>sima</t>
  </si>
  <si>
    <t>vina</t>
  </si>
  <si>
    <t>nia</t>
  </si>
  <si>
    <t>High School Student</t>
  </si>
  <si>
    <t>Eligible / Not Eligible</t>
  </si>
  <si>
    <t>Adult / Minor</t>
  </si>
  <si>
    <t>NAME</t>
  </si>
  <si>
    <t>GRADE</t>
  </si>
  <si>
    <t>Umesh</t>
  </si>
  <si>
    <t>Amit</t>
  </si>
  <si>
    <t>Sonu</t>
  </si>
  <si>
    <t>Love</t>
  </si>
  <si>
    <t>Dhanaraj</t>
  </si>
  <si>
    <t xml:space="preserve">Prem </t>
  </si>
  <si>
    <t>Hemant</t>
  </si>
  <si>
    <t>Yogesh</t>
  </si>
  <si>
    <t>B+</t>
  </si>
  <si>
    <t>Nitesh</t>
  </si>
  <si>
    <t>Suresh</t>
  </si>
  <si>
    <t>Vipul</t>
  </si>
  <si>
    <t xml:space="preserve">Komal </t>
  </si>
  <si>
    <t>Kajal</t>
  </si>
  <si>
    <t>Aditya</t>
  </si>
  <si>
    <t>Akash</t>
  </si>
  <si>
    <t>Vikash</t>
  </si>
  <si>
    <t>Muskan</t>
  </si>
  <si>
    <t>Tanisha</t>
  </si>
  <si>
    <t>Gudiya</t>
  </si>
  <si>
    <t>Bholu</t>
  </si>
  <si>
    <t>Moumita</t>
  </si>
  <si>
    <t>Lalit</t>
  </si>
  <si>
    <t>Aman</t>
  </si>
  <si>
    <t>Kaptan</t>
  </si>
  <si>
    <t>Jay</t>
  </si>
  <si>
    <t>Manisha</t>
  </si>
  <si>
    <t>Mehul</t>
  </si>
  <si>
    <t>Kalpesh</t>
  </si>
  <si>
    <t>Bijoy</t>
  </si>
  <si>
    <t>Pritesh</t>
  </si>
  <si>
    <t xml:space="preserve"> Kiran</t>
  </si>
  <si>
    <t>Jack</t>
  </si>
  <si>
    <t>Max</t>
  </si>
  <si>
    <t>rahul</t>
  </si>
  <si>
    <t>krishna</t>
  </si>
  <si>
    <t>Khushubu</t>
  </si>
  <si>
    <t>Sagar</t>
  </si>
  <si>
    <t>Sanju</t>
  </si>
  <si>
    <t>Sanjay</t>
  </si>
  <si>
    <t>Shivanki</t>
  </si>
  <si>
    <t>Diksha</t>
  </si>
  <si>
    <t>Deep</t>
  </si>
  <si>
    <t>Munna</t>
  </si>
  <si>
    <t>Monu</t>
  </si>
  <si>
    <t>prince</t>
  </si>
  <si>
    <t>Saket</t>
  </si>
  <si>
    <t>Pooja</t>
  </si>
  <si>
    <t>MIRA</t>
  </si>
  <si>
    <t>KRISHNA</t>
  </si>
  <si>
    <t>JIA</t>
  </si>
  <si>
    <t>MEET</t>
  </si>
  <si>
    <t>NITIN</t>
  </si>
  <si>
    <t>KASHISH</t>
  </si>
  <si>
    <t>MITALI</t>
  </si>
  <si>
    <t>JONY</t>
  </si>
  <si>
    <t>ROCKY</t>
  </si>
  <si>
    <t>GITA</t>
  </si>
  <si>
    <t>DHRUVIL</t>
  </si>
  <si>
    <t>CHETAN</t>
  </si>
  <si>
    <t>VEER</t>
  </si>
  <si>
    <t>DISHA</t>
  </si>
  <si>
    <t>DHRUVI</t>
  </si>
  <si>
    <t>C+</t>
  </si>
  <si>
    <t>PINESH</t>
  </si>
  <si>
    <t>YASH</t>
  </si>
  <si>
    <t>ADHVIK</t>
  </si>
  <si>
    <t>ADARSH</t>
  </si>
  <si>
    <t>HETVI</t>
  </si>
  <si>
    <t>Harsh</t>
  </si>
  <si>
    <r>
      <t xml:space="preserve"> </t>
    </r>
    <r>
      <rPr>
        <b/>
        <sz val="16"/>
        <color indexed="8"/>
        <rFont val="Calibri"/>
        <family val="2"/>
        <scheme val="minor"/>
      </rPr>
      <t>STUDENT FROM 2024</t>
    </r>
  </si>
  <si>
    <t>SCHOLERSHIP</t>
  </si>
  <si>
    <t>SUB 1</t>
  </si>
  <si>
    <t xml:space="preserve">SUB 2 </t>
  </si>
  <si>
    <t>SUB 3</t>
  </si>
  <si>
    <t>SUB 4</t>
  </si>
  <si>
    <t>SUB 5</t>
  </si>
  <si>
    <t>SUB 6</t>
  </si>
  <si>
    <t>TOTAL</t>
  </si>
  <si>
    <t>PERCENTAGE (%)</t>
  </si>
  <si>
    <t>MIN</t>
  </si>
  <si>
    <t>MAX</t>
  </si>
  <si>
    <t>AVERAGE</t>
  </si>
  <si>
    <t>SR.NO</t>
  </si>
  <si>
    <t>STUDENT NAME</t>
  </si>
  <si>
    <t>SCORE</t>
  </si>
  <si>
    <t>RESULT</t>
  </si>
  <si>
    <t>MARKS</t>
  </si>
  <si>
    <t>EASY / NOT EASY</t>
  </si>
  <si>
    <t xml:space="preserve">ABC Company </t>
  </si>
  <si>
    <t>March</t>
  </si>
  <si>
    <t>April</t>
  </si>
  <si>
    <t>May</t>
  </si>
  <si>
    <t>June</t>
  </si>
  <si>
    <t>July</t>
  </si>
  <si>
    <t>August</t>
  </si>
  <si>
    <t>September</t>
  </si>
  <si>
    <t>Octomber</t>
  </si>
  <si>
    <t>November</t>
  </si>
  <si>
    <t>December</t>
  </si>
  <si>
    <t>January</t>
  </si>
  <si>
    <t>February</t>
  </si>
  <si>
    <t>SUM OF MONTH</t>
  </si>
  <si>
    <t>SUM OF YEAR</t>
  </si>
  <si>
    <t>Product Name</t>
  </si>
  <si>
    <t>Region</t>
  </si>
  <si>
    <t>Seller Name</t>
  </si>
  <si>
    <t>Qty Sold</t>
  </si>
  <si>
    <t>Printer HP</t>
  </si>
  <si>
    <t>East</t>
  </si>
  <si>
    <t>Ram Traders</t>
  </si>
  <si>
    <t>HP Scanner</t>
  </si>
  <si>
    <t>West</t>
  </si>
  <si>
    <t xml:space="preserve">Rajesh </t>
  </si>
  <si>
    <t>HCL Monitor</t>
  </si>
  <si>
    <t>North</t>
  </si>
  <si>
    <t>Mouse HP</t>
  </si>
  <si>
    <t>Sethi</t>
  </si>
  <si>
    <t>Mouse</t>
  </si>
  <si>
    <t>HCL Printer</t>
  </si>
  <si>
    <t>Scanner</t>
  </si>
  <si>
    <t>Sohan</t>
  </si>
  <si>
    <t>Monitor 32" HCL</t>
  </si>
  <si>
    <t>Chandu</t>
  </si>
  <si>
    <t>Mouse HP PS2</t>
  </si>
  <si>
    <t>Rohan</t>
  </si>
  <si>
    <t>Printer</t>
  </si>
  <si>
    <t>ABC Ltd</t>
  </si>
  <si>
    <t>Monitor</t>
  </si>
  <si>
    <t>Date</t>
  </si>
  <si>
    <t>Exchange rate</t>
  </si>
  <si>
    <t>GBP</t>
  </si>
  <si>
    <t>USD</t>
  </si>
  <si>
    <t>USD Rate</t>
  </si>
  <si>
    <t>SR</t>
  </si>
  <si>
    <t>ENAME</t>
  </si>
  <si>
    <t>DEPERTMENT</t>
  </si>
  <si>
    <t>Rutvik</t>
  </si>
  <si>
    <t xml:space="preserve">Krunal </t>
  </si>
  <si>
    <t>Chirag</t>
  </si>
  <si>
    <t>Jignesh</t>
  </si>
  <si>
    <t>Adil</t>
  </si>
  <si>
    <t>Clerk</t>
  </si>
  <si>
    <t>Worker</t>
  </si>
  <si>
    <t>Manager</t>
  </si>
  <si>
    <t>Product ID</t>
  </si>
  <si>
    <t>HSN Code</t>
  </si>
  <si>
    <t>HardDisk</t>
  </si>
  <si>
    <t>AP0101</t>
  </si>
  <si>
    <t>Microphone</t>
  </si>
  <si>
    <t>AP0102</t>
  </si>
  <si>
    <t>Mobile Stand</t>
  </si>
  <si>
    <t>AP0103</t>
  </si>
  <si>
    <t>Laptop Stand</t>
  </si>
  <si>
    <t>AP0104</t>
  </si>
  <si>
    <t>Mic Holder</t>
  </si>
  <si>
    <t>AP0105</t>
  </si>
  <si>
    <t>AP0106</t>
  </si>
  <si>
    <t>AP0107</t>
  </si>
  <si>
    <t>AP0108</t>
  </si>
  <si>
    <t>AP0109</t>
  </si>
  <si>
    <t>Keyboard</t>
  </si>
  <si>
    <t>AP0110</t>
  </si>
  <si>
    <t xml:space="preserve">DATE </t>
  </si>
  <si>
    <t>CANADA</t>
  </si>
  <si>
    <t>INDIA</t>
  </si>
  <si>
    <t>USA</t>
  </si>
  <si>
    <t>LONDON</t>
  </si>
  <si>
    <t>CRTY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</si>
</sst>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0.0000"/>
    <numFmt numFmtId="166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6"/>
      <color theme="1"/>
      <name val="Calibri"/>
      <family val="2"/>
      <scheme val="minor"/>
    </font>
    <font>
      <sz val="14"/>
      <color indexed="8"/>
      <name val="Calibri"/>
      <charset val="134"/>
    </font>
    <font>
      <b/>
      <sz val="14"/>
      <color indexed="8"/>
      <name val="Calibri"/>
      <charset val="134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165" fontId="4" fillId="8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/>
    </xf>
    <xf numFmtId="165" fontId="4" fillId="8" borderId="0" xfId="0" applyNumberFormat="1" applyFont="1" applyFill="1" applyAlignment="1">
      <alignment horizontal="center"/>
    </xf>
    <xf numFmtId="0" fontId="0" fillId="9" borderId="1" xfId="0" applyFill="1" applyBorder="1"/>
    <xf numFmtId="0" fontId="6" fillId="7" borderId="1" xfId="0" applyFont="1" applyFill="1" applyBorder="1"/>
    <xf numFmtId="0" fontId="5" fillId="10" borderId="1" xfId="0" applyFont="1" applyFill="1" applyBorder="1"/>
    <xf numFmtId="0" fontId="6" fillId="11" borderId="0" xfId="0" applyFont="1" applyFill="1"/>
    <xf numFmtId="0" fontId="2" fillId="3" borderId="1" xfId="0" applyFont="1" applyFill="1" applyBorder="1"/>
    <xf numFmtId="0" fontId="6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/>
    <xf numFmtId="0" fontId="5" fillId="9" borderId="1" xfId="0" applyFont="1" applyFill="1" applyBorder="1" applyAlignment="1">
      <alignment horizontal="center"/>
    </xf>
    <xf numFmtId="0" fontId="5" fillId="13" borderId="1" xfId="0" applyFont="1" applyFill="1" applyBorder="1"/>
    <xf numFmtId="0" fontId="1" fillId="9" borderId="0" xfId="0" applyFont="1" applyFill="1"/>
    <xf numFmtId="0" fontId="6" fillId="9" borderId="7" xfId="0" applyFont="1" applyFill="1" applyBorder="1"/>
    <xf numFmtId="0" fontId="0" fillId="14" borderId="1" xfId="0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1" fillId="15" borderId="1" xfId="0" applyFont="1" applyFill="1" applyBorder="1"/>
    <xf numFmtId="0" fontId="8" fillId="15" borderId="1" xfId="0" applyFont="1" applyFill="1" applyBorder="1"/>
    <xf numFmtId="0" fontId="9" fillId="16" borderId="2" xfId="0" applyFont="1" applyFill="1" applyBorder="1" applyAlignment="1">
      <alignment horizontal="center"/>
    </xf>
    <xf numFmtId="0" fontId="9" fillId="16" borderId="1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9" fillId="16" borderId="2" xfId="0" applyNumberFormat="1" applyFont="1" applyFill="1" applyBorder="1" applyAlignment="1">
      <alignment horizontal="center" vertical="center"/>
    </xf>
    <xf numFmtId="0" fontId="8" fillId="17" borderId="2" xfId="0" applyFont="1" applyFill="1" applyBorder="1"/>
    <xf numFmtId="0" fontId="1" fillId="17" borderId="0" xfId="0" applyFont="1" applyFill="1"/>
    <xf numFmtId="0" fontId="9" fillId="18" borderId="2" xfId="0" applyFont="1" applyFill="1" applyBorder="1"/>
    <xf numFmtId="0" fontId="0" fillId="8" borderId="2" xfId="0" applyFill="1" applyBorder="1"/>
    <xf numFmtId="0" fontId="8" fillId="20" borderId="0" xfId="0" applyFont="1" applyFill="1"/>
    <xf numFmtId="0" fontId="8" fillId="20" borderId="2" xfId="0" applyFont="1" applyFill="1" applyBorder="1"/>
    <xf numFmtId="0" fontId="9" fillId="19" borderId="16" xfId="0" applyFont="1" applyFill="1" applyBorder="1"/>
    <xf numFmtId="0" fontId="9" fillId="19" borderId="17" xfId="0" applyFont="1" applyFill="1" applyBorder="1"/>
    <xf numFmtId="0" fontId="0" fillId="16" borderId="2" xfId="0" applyFill="1" applyBorder="1"/>
    <xf numFmtId="0" fontId="12" fillId="19" borderId="14" xfId="0" applyFont="1" applyFill="1" applyBorder="1"/>
    <xf numFmtId="0" fontId="12" fillId="19" borderId="17" xfId="0" applyFont="1" applyFill="1" applyBorder="1"/>
    <xf numFmtId="0" fontId="12" fillId="19" borderId="18" xfId="0" applyFont="1" applyFill="1" applyBorder="1"/>
    <xf numFmtId="0" fontId="0" fillId="13" borderId="2" xfId="0" applyFill="1" applyBorder="1"/>
    <xf numFmtId="0" fontId="1" fillId="2" borderId="2" xfId="0" applyFont="1" applyFill="1" applyBorder="1"/>
    <xf numFmtId="0" fontId="0" fillId="7" borderId="10" xfId="0" applyFill="1" applyBorder="1"/>
    <xf numFmtId="0" fontId="5" fillId="7" borderId="10" xfId="0" applyFont="1" applyFill="1" applyBorder="1"/>
    <xf numFmtId="0" fontId="0" fillId="7" borderId="2" xfId="0" applyFill="1" applyBorder="1"/>
    <xf numFmtId="0" fontId="5" fillId="7" borderId="1" xfId="0" applyFont="1" applyFill="1" applyBorder="1"/>
    <xf numFmtId="0" fontId="0" fillId="21" borderId="2" xfId="0" applyFill="1" applyBorder="1"/>
    <xf numFmtId="0" fontId="1" fillId="22" borderId="0" xfId="0" applyFont="1" applyFill="1"/>
    <xf numFmtId="1" fontId="0" fillId="0" borderId="0" xfId="0" applyNumberFormat="1"/>
    <xf numFmtId="0" fontId="13" fillId="6" borderId="0" xfId="0" applyFont="1" applyFill="1"/>
    <xf numFmtId="0" fontId="9" fillId="19" borderId="19" xfId="0" applyFont="1" applyFill="1" applyBorder="1"/>
    <xf numFmtId="0" fontId="9" fillId="19" borderId="18" xfId="0" applyFont="1" applyFill="1" applyBorder="1"/>
    <xf numFmtId="0" fontId="0" fillId="3" borderId="2" xfId="0" applyFill="1" applyBorder="1"/>
    <xf numFmtId="0" fontId="1" fillId="7" borderId="14" xfId="0" applyFont="1" applyFill="1" applyBorder="1"/>
    <xf numFmtId="0" fontId="1" fillId="6" borderId="14" xfId="0" applyFont="1" applyFill="1" applyBorder="1"/>
    <xf numFmtId="0" fontId="15" fillId="23" borderId="21" xfId="0" applyFont="1" applyFill="1" applyBorder="1"/>
    <xf numFmtId="0" fontId="14" fillId="0" borderId="21" xfId="0" applyFont="1" applyBorder="1"/>
    <xf numFmtId="14" fontId="0" fillId="9" borderId="14" xfId="0" applyNumberFormat="1" applyFill="1" applyBorder="1"/>
    <xf numFmtId="2" fontId="0" fillId="9" borderId="14" xfId="0" applyNumberFormat="1" applyFill="1" applyBorder="1"/>
    <xf numFmtId="0" fontId="0" fillId="9" borderId="14" xfId="0" applyFill="1" applyBorder="1"/>
    <xf numFmtId="0" fontId="1" fillId="23" borderId="14" xfId="0" applyFont="1" applyFill="1" applyBorder="1" applyAlignment="1">
      <alignment horizontal="center"/>
    </xf>
    <xf numFmtId="0" fontId="10" fillId="23" borderId="14" xfId="0" applyFont="1" applyFill="1" applyBorder="1" applyAlignment="1">
      <alignment horizontal="center"/>
    </xf>
    <xf numFmtId="14" fontId="16" fillId="9" borderId="14" xfId="0" applyNumberFormat="1" applyFont="1" applyFill="1" applyBorder="1"/>
    <xf numFmtId="0" fontId="16" fillId="9" borderId="14" xfId="0" applyFont="1" applyFill="1" applyBorder="1"/>
    <xf numFmtId="0" fontId="16" fillId="9" borderId="14" xfId="0" applyFont="1" applyFill="1" applyBorder="1" applyAlignment="1">
      <alignment horizontal="center"/>
    </xf>
    <xf numFmtId="0" fontId="10" fillId="17" borderId="14" xfId="0" applyFont="1" applyFill="1" applyBorder="1" applyAlignment="1">
      <alignment horizontal="center"/>
    </xf>
    <xf numFmtId="0" fontId="10" fillId="0" borderId="0" xfId="0" applyFont="1"/>
    <xf numFmtId="0" fontId="10" fillId="6" borderId="14" xfId="0" applyFont="1" applyFill="1" applyBorder="1" applyAlignment="1">
      <alignment horizontal="center"/>
    </xf>
    <xf numFmtId="0" fontId="18" fillId="23" borderId="21" xfId="0" applyFont="1" applyFill="1" applyBorder="1" applyAlignment="1">
      <alignment horizontal="left"/>
    </xf>
    <xf numFmtId="0" fontId="18" fillId="23" borderId="21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0" fillId="13" borderId="14" xfId="0" applyFont="1" applyFill="1" applyBorder="1" applyAlignment="1">
      <alignment horizontal="center"/>
    </xf>
    <xf numFmtId="0" fontId="16" fillId="0" borderId="14" xfId="0" applyFont="1" applyBorder="1"/>
    <xf numFmtId="0" fontId="16" fillId="0" borderId="20" xfId="0" applyFont="1" applyBorder="1"/>
    <xf numFmtId="0" fontId="10" fillId="7" borderId="14" xfId="0" applyFont="1" applyFill="1" applyBorder="1"/>
    <xf numFmtId="14" fontId="0" fillId="0" borderId="0" xfId="0" applyNumberFormat="1"/>
    <xf numFmtId="165" fontId="4" fillId="8" borderId="17" xfId="0" applyNumberFormat="1" applyFont="1" applyFill="1" applyBorder="1" applyAlignment="1">
      <alignment horizontal="center"/>
    </xf>
    <xf numFmtId="166" fontId="4" fillId="8" borderId="18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165" fontId="4" fillId="8" borderId="22" xfId="0" applyNumberFormat="1" applyFont="1" applyFill="1" applyBorder="1" applyAlignment="1">
      <alignment horizontal="center"/>
    </xf>
    <xf numFmtId="164" fontId="4" fillId="8" borderId="20" xfId="0" applyNumberFormat="1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166" fontId="4" fillId="8" borderId="23" xfId="0" applyNumberFormat="1" applyFont="1" applyFill="1" applyBorder="1" applyAlignment="1">
      <alignment horizontal="center"/>
    </xf>
    <xf numFmtId="0" fontId="19" fillId="9" borderId="2" xfId="0" applyFont="1" applyFill="1" applyBorder="1"/>
    <xf numFmtId="0" fontId="20" fillId="0" borderId="2" xfId="0" applyFont="1" applyBorder="1"/>
    <xf numFmtId="0" fontId="21" fillId="7" borderId="3" xfId="0" applyFont="1" applyFill="1" applyBorder="1"/>
    <xf numFmtId="0" fontId="22" fillId="7" borderId="2" xfId="0" applyFont="1" applyFill="1" applyBorder="1" applyAlignment="1">
      <alignment horizontal="right" vertical="center" wrapText="1"/>
    </xf>
    <xf numFmtId="0" fontId="20" fillId="7" borderId="2" xfId="0" applyFont="1" applyFill="1" applyBorder="1"/>
    <xf numFmtId="0" fontId="20" fillId="0" borderId="18" xfId="0" applyFont="1" applyBorder="1"/>
    <xf numFmtId="0" fontId="20" fillId="7" borderId="18" xfId="0" applyFont="1" applyFill="1" applyBorder="1"/>
    <xf numFmtId="0" fontId="19" fillId="9" borderId="15" xfId="0" applyFont="1" applyFill="1" applyBorder="1"/>
    <xf numFmtId="0" fontId="19" fillId="9" borderId="19" xfId="0" applyFont="1" applyFill="1" applyBorder="1"/>
    <xf numFmtId="0" fontId="21" fillId="7" borderId="24" xfId="0" applyFont="1" applyFill="1" applyBorder="1"/>
    <xf numFmtId="0" fontId="22" fillId="7" borderId="20" xfId="0" applyFont="1" applyFill="1" applyBorder="1" applyAlignment="1">
      <alignment horizontal="right" vertical="center" wrapText="1"/>
    </xf>
    <xf numFmtId="0" fontId="20" fillId="7" borderId="20" xfId="0" applyFont="1" applyFill="1" applyBorder="1"/>
    <xf numFmtId="0" fontId="20" fillId="7" borderId="23" xfId="0" applyFont="1" applyFill="1" applyBorder="1"/>
    <xf numFmtId="0" fontId="5" fillId="13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/>
    </xf>
    <xf numFmtId="0" fontId="16" fillId="16" borderId="13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Verdan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Verdan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Verdan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Verdan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Verdan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C9E2D7-4538-4BBF-A42B-0010C87609FB}" autoFormatId="16" applyNumberFormats="0" applyBorderFormats="0" applyFontFormats="0" applyPatternFormats="0" applyAlignmentFormats="0" applyWidthHeightFormats="0">
  <queryTableRefresh nextId="14">
    <queryTableFields count="13">
      <queryTableField id="1" name="SR NO." tableColumnId="1"/>
      <queryTableField id="2" name="NAME" tableColumnId="2"/>
      <queryTableField id="3" name="GRADE" tableColumnId="3"/>
      <queryTableField id="4" name="SUB 1" tableColumnId="4"/>
      <queryTableField id="5" name="SUB 2 " tableColumnId="5"/>
      <queryTableField id="6" name="SUB 3" tableColumnId="6"/>
      <queryTableField id="7" name="SUB 4" tableColumnId="7"/>
      <queryTableField id="8" name="SUB 5" tableColumnId="8"/>
      <queryTableField id="9" name="SUB 6" tableColumnId="9"/>
      <queryTableField id="10" name="TOTAL" tableColumnId="10"/>
      <queryTableField id="11" name="PERCENTAGE (%)" tableColumnId="11"/>
      <queryTableField id="12" name="DATE " tableColumnId="12"/>
      <queryTableField id="13" name="CRTY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06E9AA-0692-4A74-B995-DFA03B8E5105}" autoFormatId="16" applyNumberFormats="0" applyBorderFormats="0" applyFontFormats="0" applyPatternFormats="0" applyAlignmentFormats="0" applyWidthHeightFormats="0">
  <queryTableRefresh nextId="5">
    <queryTableFields count="4">
      <queryTableField id="1" name="Student Name" tableColumnId="1"/>
      <queryTableField id="2" name="Years" tableColumnId="2"/>
      <queryTableField id="3" name="No" tableColumnId="3"/>
      <queryTableField id="4" name="Mark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9954FC-82CD-478C-AA4F-CD407C60EEBE}" name="POWER_QUERY_24" displayName="POWER_QUERY_24" ref="A1:M44" tableType="queryTable" totalsRowShown="0">
  <autoFilter ref="A1:M44" xr:uid="{2A9954FC-82CD-478C-AA4F-CD407C60EEBE}"/>
  <tableColumns count="13">
    <tableColumn id="1" xr3:uid="{5A98CA6C-C3E1-41F0-B86D-C8511BD51B04}" uniqueName="1" name="SR NO." queryTableFieldId="1"/>
    <tableColumn id="2" xr3:uid="{C224A75F-48DA-43D4-AC2A-CC80EBB60C43}" uniqueName="2" name="NAME" queryTableFieldId="2" dataDxfId="27"/>
    <tableColumn id="3" xr3:uid="{15F43B1D-CBB9-4DB4-8EF3-A33AB080CC3C}" uniqueName="3" name="GRADE" queryTableFieldId="3" dataDxfId="26"/>
    <tableColumn id="4" xr3:uid="{08639331-C8DF-4403-9C23-C4E901E8E80E}" uniqueName="4" name="SUB 1" queryTableFieldId="4"/>
    <tableColumn id="5" xr3:uid="{111FC8A6-A0F4-4498-86A1-68762F1439D0}" uniqueName="5" name="SUB 2 " queryTableFieldId="5"/>
    <tableColumn id="6" xr3:uid="{15A2D90D-95AE-4250-B7DE-213C81D55BFC}" uniqueName="6" name="SUB 3" queryTableFieldId="6"/>
    <tableColumn id="7" xr3:uid="{F6E0AEDD-B6BF-47F7-97D2-35930A6B96BD}" uniqueName="7" name="SUB 4" queryTableFieldId="7"/>
    <tableColumn id="8" xr3:uid="{3AAACE66-5EEF-49BA-8516-52069537639D}" uniqueName="8" name="SUB 5" queryTableFieldId="8"/>
    <tableColumn id="9" xr3:uid="{A718CA60-B2EE-43F5-AF3F-1FD17E2F64C8}" uniqueName="9" name="SUB 6" queryTableFieldId="9"/>
    <tableColumn id="10" xr3:uid="{70BA043F-C1DC-4D0D-B083-12DEAA725BA5}" uniqueName="10" name="TOTAL" queryTableFieldId="10"/>
    <tableColumn id="11" xr3:uid="{77530261-171C-46AD-8913-C1984EF0BBB1}" uniqueName="11" name="PERCENTAGE (%)" queryTableFieldId="11"/>
    <tableColumn id="12" xr3:uid="{6DF697EA-780A-4B6F-AF39-672376C4C689}" uniqueName="12" name="DATE " queryTableFieldId="12" dataDxfId="25"/>
    <tableColumn id="13" xr3:uid="{1E8CB6D7-0E38-4BCF-A019-895780E3C60A}" uniqueName="13" name="CRTY" queryTableFieldId="13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FA80AF-31BF-4DFF-AE16-8C88763D0542}" name="POWER_QUERY_25" displayName="POWER_QUERY_25" ref="A1:D16" tableType="queryTable" totalsRowShown="0">
  <autoFilter ref="A1:D16" xr:uid="{8FFA80AF-31BF-4DFF-AE16-8C88763D0542}"/>
  <tableColumns count="4">
    <tableColumn id="1" xr3:uid="{26F8A036-228D-4F16-9036-9DD59A717973}" uniqueName="1" name="Student Name" queryTableFieldId="1" dataDxfId="23"/>
    <tableColumn id="2" xr3:uid="{7AD54957-7D8E-487B-B17C-219074F1F738}" uniqueName="2" name="Years" queryTableFieldId="2" dataDxfId="22"/>
    <tableColumn id="3" xr3:uid="{50ECEE80-B24F-44E2-9387-549CB703D91D}" uniqueName="3" name="No" queryTableFieldId="3" dataDxfId="21"/>
    <tableColumn id="4" xr3:uid="{5EEFBD9C-7800-4533-88E8-52F277E060DC}" uniqueName="4" name="Mark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EDC654-3F46-48DF-A59A-753CAA1AB02E}" name="Table3" displayName="Table3" ref="A1:D20" totalsRowShown="0" headerRowDxfId="20" headerRowBorderDxfId="19" tableBorderDxfId="18" totalsRowBorderDxfId="17">
  <autoFilter ref="A1:D20" xr:uid="{D9EDC654-3F46-48DF-A59A-753CAA1AB02E}"/>
  <tableColumns count="4">
    <tableColumn id="1" xr3:uid="{1377E737-1300-4DE7-AEAE-2B44B4E73DBB}" name="Student Name" dataDxfId="16"/>
    <tableColumn id="2" xr3:uid="{9F43CF8F-AD64-49D3-9301-DFA1B6F59E69}" name="Years" dataDxfId="15"/>
    <tableColumn id="3" xr3:uid="{14E5BF65-E6AD-44D9-966A-56A20232F666}" name="No" dataDxfId="14"/>
    <tableColumn id="4" xr3:uid="{435917EB-0EEC-4093-8F50-35DA6AC55E0D}" name="Mark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126BD3-201B-412D-99F9-F07E95EBBC64}" name="Table5" displayName="Table5" ref="A1:I9" totalsRowShown="0" headerRowDxfId="12" headerRowBorderDxfId="11" tableBorderDxfId="10" totalsRowBorderDxfId="9">
  <autoFilter ref="A1:I9" xr:uid="{18126BD3-201B-412D-99F9-F07E95EBBC64}"/>
  <tableColumns count="9">
    <tableColumn id="1" xr3:uid="{9AEA4895-4457-4F53-BCB8-0A4B743AC313}" name="Department " dataDxfId="8"/>
    <tableColumn id="2" xr3:uid="{A2A8B15C-B58A-41A3-BA8D-84D9BB35126D}" name="Mar '23" dataDxfId="7"/>
    <tableColumn id="3" xr3:uid="{C62A07F3-6C29-47EC-8B6C-A31116F3726C}" name="Mar '22" dataDxfId="6"/>
    <tableColumn id="4" xr3:uid="{091B443F-6D09-438D-AF5F-F0225CDF285D}" name="Mar '21" dataDxfId="5"/>
    <tableColumn id="5" xr3:uid="{7FA6F47F-F889-48F0-B106-043D9195F36D}" name="Mar '20" dataDxfId="4"/>
    <tableColumn id="6" xr3:uid="{CE1EA025-2842-4E88-97AF-76EC0BBD63FE}" name="Mar '19" dataDxfId="3"/>
    <tableColumn id="7" xr3:uid="{8A27A790-05BC-4A4A-8866-82A245A602DD}" name="Total Value ($)" dataDxfId="2">
      <calculatedColumnFormula>SUM(B2:F2)</calculatedColumnFormula>
    </tableColumn>
    <tableColumn id="8" xr3:uid="{F4BC5BD6-E1A5-4727-9423-08BC7E38F1E1}" name="Count" dataDxfId="1">
      <calculatedColumnFormula>COUNT(B2:G2)</calculatedColumnFormula>
    </tableColumn>
    <tableColumn id="9" xr3:uid="{1E5DDF35-9ABC-41C4-A63B-3C51C7A76A14}" name="CountA" dataDxfId="0">
      <calculatedColumnFormula>COUNTA(B2:G2)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4746-8532-4113-963D-64331DA50880}">
  <dimension ref="A1:D22"/>
  <sheetViews>
    <sheetView workbookViewId="0">
      <selection activeCell="D5" sqref="D5"/>
    </sheetView>
  </sheetViews>
  <sheetFormatPr defaultRowHeight="14.4"/>
  <cols>
    <col min="2" max="2" width="10.44140625" customWidth="1"/>
    <col min="3" max="3" width="10" customWidth="1"/>
    <col min="4" max="4" width="10.21875" customWidth="1"/>
  </cols>
  <sheetData>
    <row r="1" spans="1:4" ht="15.6">
      <c r="A1" s="1" t="s">
        <v>0</v>
      </c>
      <c r="B1" s="1" t="s">
        <v>15</v>
      </c>
      <c r="C1" s="1" t="s">
        <v>16</v>
      </c>
      <c r="D1" s="1" t="s">
        <v>17</v>
      </c>
    </row>
    <row r="2" spans="1:4">
      <c r="A2" s="2" t="s">
        <v>18</v>
      </c>
      <c r="B2" s="3">
        <v>56</v>
      </c>
      <c r="C2" s="3">
        <v>6</v>
      </c>
      <c r="D2" s="3">
        <v>58</v>
      </c>
    </row>
    <row r="3" spans="1:4">
      <c r="A3" s="2" t="s">
        <v>1</v>
      </c>
      <c r="B3" s="3">
        <v>25</v>
      </c>
      <c r="C3" s="3">
        <v>89</v>
      </c>
      <c r="D3" s="3">
        <v>95</v>
      </c>
    </row>
    <row r="4" spans="1:4">
      <c r="A4" s="2" t="s">
        <v>2</v>
      </c>
      <c r="B4" s="3">
        <v>36</v>
      </c>
      <c r="C4" s="3">
        <v>65</v>
      </c>
      <c r="D4" s="3">
        <v>69</v>
      </c>
    </row>
    <row r="5" spans="1:4">
      <c r="A5" s="2" t="s">
        <v>19</v>
      </c>
      <c r="B5" s="3">
        <v>59</v>
      </c>
      <c r="C5" s="3">
        <v>32</v>
      </c>
      <c r="D5" s="3">
        <v>36</v>
      </c>
    </row>
    <row r="6" spans="1:4">
      <c r="A6" s="2" t="s">
        <v>3</v>
      </c>
      <c r="B6" s="3">
        <v>85</v>
      </c>
      <c r="C6" s="3">
        <v>56</v>
      </c>
      <c r="D6" s="3">
        <v>48</v>
      </c>
    </row>
    <row r="7" spans="1:4">
      <c r="A7" s="2" t="s">
        <v>4</v>
      </c>
      <c r="B7" s="3">
        <v>63</v>
      </c>
      <c r="C7" s="3">
        <v>65</v>
      </c>
      <c r="D7" s="3">
        <v>55</v>
      </c>
    </row>
    <row r="8" spans="1:4">
      <c r="A8" s="2" t="s">
        <v>5</v>
      </c>
      <c r="B8" s="3">
        <v>25</v>
      </c>
      <c r="C8" s="3">
        <v>15</v>
      </c>
      <c r="D8" s="3">
        <v>36</v>
      </c>
    </row>
    <row r="9" spans="1:4">
      <c r="A9" s="2" t="s">
        <v>6</v>
      </c>
      <c r="B9" s="3">
        <v>69</v>
      </c>
      <c r="C9" s="3">
        <v>20</v>
      </c>
      <c r="D9" s="3">
        <v>88</v>
      </c>
    </row>
    <row r="10" spans="1:4">
      <c r="A10" s="2" t="s">
        <v>7</v>
      </c>
      <c r="B10" s="3">
        <v>36</v>
      </c>
      <c r="C10" s="3">
        <v>22</v>
      </c>
      <c r="D10" s="3">
        <v>99</v>
      </c>
    </row>
    <row r="11" spans="1:4">
      <c r="A11" s="2" t="s">
        <v>20</v>
      </c>
      <c r="B11" s="3">
        <v>25</v>
      </c>
      <c r="C11" s="3">
        <v>33</v>
      </c>
      <c r="D11" s="3">
        <v>96</v>
      </c>
    </row>
    <row r="12" spans="1:4">
      <c r="A12" s="2" t="s">
        <v>8</v>
      </c>
      <c r="B12" s="3">
        <v>36</v>
      </c>
      <c r="C12" s="3">
        <v>55</v>
      </c>
      <c r="D12" s="3">
        <v>48</v>
      </c>
    </row>
    <row r="13" spans="1:4">
      <c r="A13" s="2" t="s">
        <v>9</v>
      </c>
      <c r="B13" s="3">
        <v>14</v>
      </c>
      <c r="C13" s="3">
        <v>66</v>
      </c>
      <c r="D13" s="3">
        <v>44</v>
      </c>
    </row>
    <row r="14" spans="1:4">
      <c r="A14" s="2" t="s">
        <v>10</v>
      </c>
      <c r="B14" s="3">
        <v>58</v>
      </c>
      <c r="C14" s="3">
        <v>44</v>
      </c>
      <c r="D14" s="3">
        <v>25</v>
      </c>
    </row>
    <row r="15" spans="1:4">
      <c r="A15" s="2" t="s">
        <v>11</v>
      </c>
      <c r="B15" s="3">
        <v>69</v>
      </c>
      <c r="C15" s="3">
        <v>15</v>
      </c>
      <c r="D15" s="3">
        <v>58</v>
      </c>
    </row>
    <row r="16" spans="1:4">
      <c r="A16" s="2" t="s">
        <v>12</v>
      </c>
      <c r="B16" s="3">
        <v>18</v>
      </c>
      <c r="C16" s="3">
        <v>26</v>
      </c>
      <c r="D16" s="3">
        <v>66</v>
      </c>
    </row>
    <row r="17" spans="1:4">
      <c r="A17" s="2" t="s">
        <v>13</v>
      </c>
      <c r="B17" s="3">
        <v>36</v>
      </c>
      <c r="C17" s="3">
        <v>36</v>
      </c>
      <c r="D17" s="3">
        <v>95</v>
      </c>
    </row>
    <row r="18" spans="1:4">
      <c r="A18" s="2" t="s">
        <v>14</v>
      </c>
      <c r="B18" s="3">
        <v>48</v>
      </c>
      <c r="C18" s="3">
        <v>96</v>
      </c>
      <c r="D18" s="3">
        <v>45</v>
      </c>
    </row>
    <row r="19" spans="1:4">
      <c r="A19" s="2" t="s">
        <v>21</v>
      </c>
      <c r="B19" s="3">
        <v>98</v>
      </c>
      <c r="C19" s="3">
        <v>8</v>
      </c>
      <c r="D19" s="3">
        <v>24</v>
      </c>
    </row>
    <row r="22" spans="1:4">
      <c r="A22" s="4" t="s">
        <v>22</v>
      </c>
      <c r="B22" s="5">
        <f>AVERAGE(B2:B19)</f>
        <v>47.555555555555557</v>
      </c>
      <c r="C22" s="5">
        <f>AVERAGE(C2:C19)</f>
        <v>41.611111111111114</v>
      </c>
      <c r="D22" s="5">
        <f>AVERAGE(D2:D19)</f>
        <v>60.277777777777779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50D2-9317-4316-A0D2-355414A59F1F}">
  <dimension ref="A1:L51"/>
  <sheetViews>
    <sheetView workbookViewId="0">
      <selection sqref="A1:B21"/>
    </sheetView>
  </sheetViews>
  <sheetFormatPr defaultRowHeight="14.4"/>
  <sheetData>
    <row r="1" spans="1:12">
      <c r="A1" s="37" t="s">
        <v>96</v>
      </c>
      <c r="B1" s="37" t="s">
        <v>196</v>
      </c>
      <c r="C1" s="37" t="s">
        <v>197</v>
      </c>
      <c r="D1" s="37" t="s">
        <v>270</v>
      </c>
      <c r="E1" s="37" t="s">
        <v>271</v>
      </c>
      <c r="F1" s="37" t="s">
        <v>272</v>
      </c>
      <c r="G1" s="37" t="s">
        <v>273</v>
      </c>
      <c r="H1" s="37" t="s">
        <v>274</v>
      </c>
      <c r="I1" s="37" t="s">
        <v>275</v>
      </c>
      <c r="J1" s="37" t="s">
        <v>278</v>
      </c>
      <c r="K1" s="37" t="s">
        <v>279</v>
      </c>
      <c r="L1" s="37" t="s">
        <v>280</v>
      </c>
    </row>
    <row r="2" spans="1:12">
      <c r="A2" s="41">
        <v>1</v>
      </c>
      <c r="B2" s="43" t="s">
        <v>224</v>
      </c>
      <c r="C2" s="42" t="s">
        <v>206</v>
      </c>
      <c r="D2" s="42">
        <v>79</v>
      </c>
      <c r="E2" s="42">
        <v>92</v>
      </c>
      <c r="F2" s="42">
        <v>88</v>
      </c>
      <c r="G2" s="42">
        <v>86</v>
      </c>
      <c r="H2" s="42">
        <v>71</v>
      </c>
      <c r="I2" s="44">
        <v>89</v>
      </c>
      <c r="J2" s="45">
        <f>MIN(D2:I2)</f>
        <v>71</v>
      </c>
      <c r="K2" s="45">
        <f>MAX(D2:I2)</f>
        <v>92</v>
      </c>
      <c r="L2" s="45">
        <f>AVERAGE(D2:I2)</f>
        <v>84.166666666666671</v>
      </c>
    </row>
    <row r="3" spans="1:12">
      <c r="A3" s="41">
        <v>2</v>
      </c>
      <c r="B3" s="43" t="s">
        <v>225</v>
      </c>
      <c r="C3" s="42" t="s">
        <v>90</v>
      </c>
      <c r="D3" s="42">
        <v>71</v>
      </c>
      <c r="E3" s="42">
        <v>84</v>
      </c>
      <c r="F3" s="42">
        <v>67</v>
      </c>
      <c r="G3" s="42">
        <v>76</v>
      </c>
      <c r="H3" s="42">
        <v>63</v>
      </c>
      <c r="I3" s="44">
        <v>62</v>
      </c>
      <c r="J3" s="45">
        <f t="shared" ref="J3:J51" si="0">MIN(D3:I3)</f>
        <v>62</v>
      </c>
      <c r="K3" s="45">
        <f t="shared" ref="K3:K51" si="1">MAX(D3:I3)</f>
        <v>84</v>
      </c>
      <c r="L3" s="45">
        <f t="shared" ref="L3:L51" si="2">AVERAGE(D3:I3)</f>
        <v>70.5</v>
      </c>
    </row>
    <row r="4" spans="1:12">
      <c r="A4" s="41">
        <v>3</v>
      </c>
      <c r="B4" s="43" t="s">
        <v>226</v>
      </c>
      <c r="C4" s="42" t="s">
        <v>206</v>
      </c>
      <c r="D4" s="42">
        <v>72</v>
      </c>
      <c r="E4" s="42">
        <v>86</v>
      </c>
      <c r="F4" s="42">
        <v>71</v>
      </c>
      <c r="G4" s="42">
        <v>86</v>
      </c>
      <c r="H4" s="42">
        <v>75</v>
      </c>
      <c r="I4" s="44">
        <v>89</v>
      </c>
      <c r="J4" s="45">
        <f t="shared" si="0"/>
        <v>71</v>
      </c>
      <c r="K4" s="45">
        <f t="shared" si="1"/>
        <v>89</v>
      </c>
      <c r="L4" s="45">
        <f t="shared" si="2"/>
        <v>79.833333333333329</v>
      </c>
    </row>
    <row r="5" spans="1:12">
      <c r="A5" s="41">
        <v>4</v>
      </c>
      <c r="B5" s="43" t="s">
        <v>227</v>
      </c>
      <c r="C5" s="42" t="s">
        <v>90</v>
      </c>
      <c r="D5" s="42">
        <v>65</v>
      </c>
      <c r="E5" s="42">
        <v>88</v>
      </c>
      <c r="F5" s="42">
        <v>85</v>
      </c>
      <c r="G5" s="42">
        <v>74</v>
      </c>
      <c r="H5" s="42">
        <v>91</v>
      </c>
      <c r="I5" s="44">
        <v>87</v>
      </c>
      <c r="J5" s="45">
        <f t="shared" si="0"/>
        <v>65</v>
      </c>
      <c r="K5" s="45">
        <f t="shared" si="1"/>
        <v>91</v>
      </c>
      <c r="L5" s="45">
        <f t="shared" si="2"/>
        <v>81.666666666666671</v>
      </c>
    </row>
    <row r="6" spans="1:12">
      <c r="A6" s="41">
        <v>5</v>
      </c>
      <c r="B6" s="43" t="s">
        <v>228</v>
      </c>
      <c r="C6" s="42" t="s">
        <v>91</v>
      </c>
      <c r="D6" s="42">
        <v>62</v>
      </c>
      <c r="E6" s="42">
        <v>75</v>
      </c>
      <c r="F6" s="42">
        <v>70</v>
      </c>
      <c r="G6" s="42">
        <v>80</v>
      </c>
      <c r="H6" s="42">
        <v>70</v>
      </c>
      <c r="I6" s="44">
        <v>66</v>
      </c>
      <c r="J6" s="45">
        <f t="shared" si="0"/>
        <v>62</v>
      </c>
      <c r="K6" s="45">
        <f t="shared" si="1"/>
        <v>80</v>
      </c>
      <c r="L6" s="45">
        <f t="shared" si="2"/>
        <v>70.5</v>
      </c>
    </row>
    <row r="7" spans="1:12">
      <c r="A7" s="41">
        <v>6</v>
      </c>
      <c r="B7" s="43" t="s">
        <v>229</v>
      </c>
      <c r="C7" s="42" t="s">
        <v>91</v>
      </c>
      <c r="D7" s="42">
        <v>65</v>
      </c>
      <c r="E7" s="42">
        <v>85</v>
      </c>
      <c r="F7" s="42">
        <v>76</v>
      </c>
      <c r="G7" s="42">
        <v>61</v>
      </c>
      <c r="H7" s="42">
        <v>79</v>
      </c>
      <c r="I7" s="44">
        <v>84</v>
      </c>
      <c r="J7" s="45">
        <f t="shared" si="0"/>
        <v>61</v>
      </c>
      <c r="K7" s="45">
        <f t="shared" si="1"/>
        <v>85</v>
      </c>
      <c r="L7" s="45">
        <f t="shared" si="2"/>
        <v>75</v>
      </c>
    </row>
    <row r="8" spans="1:12">
      <c r="A8" s="41">
        <v>7</v>
      </c>
      <c r="B8" s="43" t="s">
        <v>230</v>
      </c>
      <c r="C8" s="42" t="s">
        <v>91</v>
      </c>
      <c r="D8" s="42">
        <v>60</v>
      </c>
      <c r="E8" s="42">
        <v>88</v>
      </c>
      <c r="F8" s="42">
        <v>84</v>
      </c>
      <c r="G8" s="42">
        <v>90</v>
      </c>
      <c r="H8" s="42">
        <v>69</v>
      </c>
      <c r="I8" s="44">
        <v>91</v>
      </c>
      <c r="J8" s="45">
        <f t="shared" si="0"/>
        <v>60</v>
      </c>
      <c r="K8" s="45">
        <f t="shared" si="1"/>
        <v>91</v>
      </c>
      <c r="L8" s="45">
        <f t="shared" si="2"/>
        <v>80.333333333333329</v>
      </c>
    </row>
    <row r="9" spans="1:12">
      <c r="A9" s="41">
        <v>8</v>
      </c>
      <c r="B9" s="43" t="s">
        <v>231</v>
      </c>
      <c r="C9" s="42" t="s">
        <v>91</v>
      </c>
      <c r="D9" s="42">
        <v>70</v>
      </c>
      <c r="E9" s="42">
        <v>86</v>
      </c>
      <c r="F9" s="42">
        <v>84</v>
      </c>
      <c r="G9" s="42">
        <v>86</v>
      </c>
      <c r="H9" s="42">
        <v>68</v>
      </c>
      <c r="I9" s="44">
        <v>66</v>
      </c>
      <c r="J9" s="45">
        <f t="shared" si="0"/>
        <v>66</v>
      </c>
      <c r="K9" s="45">
        <f t="shared" si="1"/>
        <v>86</v>
      </c>
      <c r="L9" s="45">
        <f t="shared" si="2"/>
        <v>76.666666666666671</v>
      </c>
    </row>
    <row r="10" spans="1:12">
      <c r="A10" s="41">
        <v>9</v>
      </c>
      <c r="B10" s="43" t="s">
        <v>135</v>
      </c>
      <c r="C10" s="42" t="s">
        <v>91</v>
      </c>
      <c r="D10" s="42">
        <v>68</v>
      </c>
      <c r="E10" s="42">
        <v>77</v>
      </c>
      <c r="F10" s="42">
        <v>89</v>
      </c>
      <c r="G10" s="42">
        <v>71</v>
      </c>
      <c r="H10" s="42">
        <v>65</v>
      </c>
      <c r="I10" s="44">
        <v>63</v>
      </c>
      <c r="J10" s="45">
        <f t="shared" si="0"/>
        <v>63</v>
      </c>
      <c r="K10" s="45">
        <f t="shared" si="1"/>
        <v>89</v>
      </c>
      <c r="L10" s="45">
        <f t="shared" si="2"/>
        <v>72.166666666666671</v>
      </c>
    </row>
    <row r="11" spans="1:12">
      <c r="A11" s="41">
        <v>10</v>
      </c>
      <c r="B11" s="43" t="s">
        <v>232</v>
      </c>
      <c r="C11" s="42" t="s">
        <v>88</v>
      </c>
      <c r="D11" s="42">
        <v>67</v>
      </c>
      <c r="E11" s="42">
        <v>86</v>
      </c>
      <c r="F11" s="42">
        <v>85</v>
      </c>
      <c r="G11" s="42">
        <v>68</v>
      </c>
      <c r="H11" s="42">
        <v>70</v>
      </c>
      <c r="I11" s="44">
        <v>89</v>
      </c>
      <c r="J11" s="45">
        <f t="shared" si="0"/>
        <v>67</v>
      </c>
      <c r="K11" s="45">
        <f t="shared" si="1"/>
        <v>89</v>
      </c>
      <c r="L11" s="45">
        <f t="shared" si="2"/>
        <v>77.5</v>
      </c>
    </row>
    <row r="12" spans="1:12">
      <c r="A12" s="41">
        <v>11</v>
      </c>
      <c r="B12" s="43" t="s">
        <v>233</v>
      </c>
      <c r="C12" s="42" t="s">
        <v>88</v>
      </c>
      <c r="D12" s="42">
        <v>68</v>
      </c>
      <c r="E12" s="42">
        <v>75</v>
      </c>
      <c r="F12" s="42">
        <v>83</v>
      </c>
      <c r="G12" s="42">
        <v>93</v>
      </c>
      <c r="H12" s="42">
        <v>92</v>
      </c>
      <c r="I12" s="44">
        <v>92</v>
      </c>
      <c r="J12" s="45">
        <f t="shared" si="0"/>
        <v>68</v>
      </c>
      <c r="K12" s="45">
        <f t="shared" si="1"/>
        <v>93</v>
      </c>
      <c r="L12" s="45">
        <f t="shared" si="2"/>
        <v>83.833333333333329</v>
      </c>
    </row>
    <row r="13" spans="1:12">
      <c r="A13" s="41">
        <v>12</v>
      </c>
      <c r="B13" s="43" t="s">
        <v>234</v>
      </c>
      <c r="C13" s="42" t="s">
        <v>206</v>
      </c>
      <c r="D13" s="42">
        <v>73</v>
      </c>
      <c r="E13" s="42">
        <v>76</v>
      </c>
      <c r="F13" s="42">
        <v>79</v>
      </c>
      <c r="G13" s="42">
        <v>77</v>
      </c>
      <c r="H13" s="42">
        <v>64</v>
      </c>
      <c r="I13" s="44">
        <v>61</v>
      </c>
      <c r="J13" s="45">
        <f t="shared" si="0"/>
        <v>61</v>
      </c>
      <c r="K13" s="45">
        <f t="shared" si="1"/>
        <v>79</v>
      </c>
      <c r="L13" s="45">
        <f t="shared" si="2"/>
        <v>71.666666666666671</v>
      </c>
    </row>
    <row r="14" spans="1:12">
      <c r="A14" s="41">
        <v>13</v>
      </c>
      <c r="B14" s="43" t="s">
        <v>235</v>
      </c>
      <c r="C14" s="42" t="s">
        <v>89</v>
      </c>
      <c r="D14" s="42">
        <v>79</v>
      </c>
      <c r="E14" s="42">
        <v>79</v>
      </c>
      <c r="F14" s="42">
        <v>84</v>
      </c>
      <c r="G14" s="42">
        <v>73</v>
      </c>
      <c r="H14" s="42">
        <v>93</v>
      </c>
      <c r="I14" s="44">
        <v>86</v>
      </c>
      <c r="J14" s="45">
        <f t="shared" si="0"/>
        <v>73</v>
      </c>
      <c r="K14" s="45">
        <f t="shared" si="1"/>
        <v>93</v>
      </c>
      <c r="L14" s="45">
        <f t="shared" si="2"/>
        <v>82.333333333333329</v>
      </c>
    </row>
    <row r="15" spans="1:12">
      <c r="A15" s="41">
        <v>14</v>
      </c>
      <c r="B15" s="43" t="s">
        <v>108</v>
      </c>
      <c r="C15" s="42" t="s">
        <v>89</v>
      </c>
      <c r="D15" s="42">
        <v>70</v>
      </c>
      <c r="E15" s="42">
        <v>76</v>
      </c>
      <c r="F15" s="42">
        <v>91</v>
      </c>
      <c r="G15" s="42">
        <v>63</v>
      </c>
      <c r="H15" s="42">
        <v>75</v>
      </c>
      <c r="I15" s="44">
        <v>81</v>
      </c>
      <c r="J15" s="45">
        <f t="shared" si="0"/>
        <v>63</v>
      </c>
      <c r="K15" s="45">
        <f t="shared" si="1"/>
        <v>91</v>
      </c>
      <c r="L15" s="45">
        <f t="shared" si="2"/>
        <v>76</v>
      </c>
    </row>
    <row r="16" spans="1:12">
      <c r="A16" s="41">
        <v>15</v>
      </c>
      <c r="B16" s="43" t="s">
        <v>236</v>
      </c>
      <c r="C16" s="42" t="s">
        <v>206</v>
      </c>
      <c r="D16" s="42">
        <v>78</v>
      </c>
      <c r="E16" s="42">
        <v>69</v>
      </c>
      <c r="F16" s="42">
        <v>88</v>
      </c>
      <c r="G16" s="42">
        <v>73</v>
      </c>
      <c r="H16" s="42">
        <v>72</v>
      </c>
      <c r="I16" s="44">
        <v>80</v>
      </c>
      <c r="J16" s="45">
        <f t="shared" si="0"/>
        <v>69</v>
      </c>
      <c r="K16" s="45">
        <f t="shared" si="1"/>
        <v>88</v>
      </c>
      <c r="L16" s="45">
        <f t="shared" si="2"/>
        <v>76.666666666666671</v>
      </c>
    </row>
    <row r="17" spans="1:12">
      <c r="A17" s="41">
        <v>16</v>
      </c>
      <c r="B17" s="43" t="s">
        <v>237</v>
      </c>
      <c r="C17" s="42" t="s">
        <v>89</v>
      </c>
      <c r="D17" s="42">
        <v>55</v>
      </c>
      <c r="E17" s="42">
        <v>80</v>
      </c>
      <c r="F17" s="42">
        <v>93</v>
      </c>
      <c r="G17" s="42">
        <v>91</v>
      </c>
      <c r="H17" s="42">
        <v>65</v>
      </c>
      <c r="I17" s="44">
        <v>66</v>
      </c>
      <c r="J17" s="45">
        <f t="shared" si="0"/>
        <v>55</v>
      </c>
      <c r="K17" s="45">
        <f t="shared" si="1"/>
        <v>93</v>
      </c>
      <c r="L17" s="45">
        <f t="shared" si="2"/>
        <v>75</v>
      </c>
    </row>
    <row r="18" spans="1:12">
      <c r="A18" s="41">
        <v>17</v>
      </c>
      <c r="B18" s="43" t="s">
        <v>238</v>
      </c>
      <c r="C18" s="42" t="s">
        <v>89</v>
      </c>
      <c r="D18" s="42">
        <v>56</v>
      </c>
      <c r="E18" s="42">
        <v>84</v>
      </c>
      <c r="F18" s="42">
        <v>63</v>
      </c>
      <c r="G18" s="42">
        <v>64</v>
      </c>
      <c r="H18" s="42">
        <v>60</v>
      </c>
      <c r="I18" s="44">
        <v>60</v>
      </c>
      <c r="J18" s="45">
        <f t="shared" si="0"/>
        <v>56</v>
      </c>
      <c r="K18" s="45">
        <f t="shared" si="1"/>
        <v>84</v>
      </c>
      <c r="L18" s="45">
        <f t="shared" si="2"/>
        <v>64.5</v>
      </c>
    </row>
    <row r="19" spans="1:12">
      <c r="A19" s="41">
        <v>18</v>
      </c>
      <c r="B19" s="43" t="s">
        <v>239</v>
      </c>
      <c r="C19" s="42" t="s">
        <v>89</v>
      </c>
      <c r="D19" s="42">
        <v>69</v>
      </c>
      <c r="E19" s="42">
        <v>82</v>
      </c>
      <c r="F19" s="42">
        <v>89</v>
      </c>
      <c r="G19" s="42">
        <v>72</v>
      </c>
      <c r="H19" s="42">
        <v>79</v>
      </c>
      <c r="I19" s="44">
        <v>71</v>
      </c>
      <c r="J19" s="45">
        <f t="shared" si="0"/>
        <v>69</v>
      </c>
      <c r="K19" s="45">
        <f t="shared" si="1"/>
        <v>89</v>
      </c>
      <c r="L19" s="45">
        <f t="shared" si="2"/>
        <v>77</v>
      </c>
    </row>
    <row r="20" spans="1:12">
      <c r="A20" s="41">
        <v>19</v>
      </c>
      <c r="B20" s="43" t="s">
        <v>240</v>
      </c>
      <c r="C20" s="42" t="s">
        <v>89</v>
      </c>
      <c r="D20" s="42">
        <v>76</v>
      </c>
      <c r="E20" s="42">
        <v>74</v>
      </c>
      <c r="F20" s="42">
        <v>66</v>
      </c>
      <c r="G20" s="42">
        <v>80</v>
      </c>
      <c r="H20" s="42">
        <v>64</v>
      </c>
      <c r="I20" s="44">
        <v>82</v>
      </c>
      <c r="J20" s="45">
        <f t="shared" si="0"/>
        <v>64</v>
      </c>
      <c r="K20" s="45">
        <f t="shared" si="1"/>
        <v>82</v>
      </c>
      <c r="L20" s="45">
        <f t="shared" si="2"/>
        <v>73.666666666666671</v>
      </c>
    </row>
    <row r="21" spans="1:12">
      <c r="A21" s="41">
        <v>20</v>
      </c>
      <c r="B21" s="43" t="s">
        <v>241</v>
      </c>
      <c r="C21" s="42" t="s">
        <v>89</v>
      </c>
      <c r="D21" s="42">
        <v>74</v>
      </c>
      <c r="E21" s="42">
        <v>92</v>
      </c>
      <c r="F21" s="42">
        <v>67</v>
      </c>
      <c r="G21" s="42">
        <v>84</v>
      </c>
      <c r="H21" s="42">
        <v>69</v>
      </c>
      <c r="I21" s="44">
        <v>85</v>
      </c>
      <c r="J21" s="45">
        <f t="shared" si="0"/>
        <v>67</v>
      </c>
      <c r="K21" s="45">
        <f t="shared" si="1"/>
        <v>92</v>
      </c>
      <c r="L21" s="45">
        <f t="shared" si="2"/>
        <v>78.5</v>
      </c>
    </row>
    <row r="22" spans="1:12">
      <c r="A22" s="41">
        <v>21</v>
      </c>
      <c r="B22" s="43" t="s">
        <v>200</v>
      </c>
      <c r="C22" s="42" t="s">
        <v>89</v>
      </c>
      <c r="D22" s="42">
        <v>79</v>
      </c>
      <c r="E22" s="42">
        <v>75</v>
      </c>
      <c r="F22" s="42">
        <v>84</v>
      </c>
      <c r="G22" s="42">
        <v>92</v>
      </c>
      <c r="H22" s="42">
        <v>62</v>
      </c>
      <c r="I22" s="44">
        <v>90</v>
      </c>
      <c r="J22" s="45">
        <f t="shared" si="0"/>
        <v>62</v>
      </c>
      <c r="K22" s="45">
        <f t="shared" si="1"/>
        <v>92</v>
      </c>
      <c r="L22" s="45">
        <f t="shared" si="2"/>
        <v>80.333333333333329</v>
      </c>
    </row>
    <row r="23" spans="1:12">
      <c r="A23" s="41">
        <v>22</v>
      </c>
      <c r="B23" s="43" t="s">
        <v>242</v>
      </c>
      <c r="C23" s="42" t="s">
        <v>90</v>
      </c>
      <c r="D23" s="42">
        <v>88</v>
      </c>
      <c r="E23" s="42">
        <v>63</v>
      </c>
      <c r="F23" s="42">
        <v>69</v>
      </c>
      <c r="G23" s="42">
        <v>72</v>
      </c>
      <c r="H23" s="42">
        <v>72</v>
      </c>
      <c r="I23" s="44">
        <v>88</v>
      </c>
      <c r="J23" s="45">
        <f t="shared" si="0"/>
        <v>63</v>
      </c>
      <c r="K23" s="45">
        <f t="shared" si="1"/>
        <v>88</v>
      </c>
      <c r="L23" s="45">
        <f t="shared" si="2"/>
        <v>75.333333333333329</v>
      </c>
    </row>
    <row r="24" spans="1:12">
      <c r="A24" s="41">
        <v>23</v>
      </c>
      <c r="B24" s="43" t="s">
        <v>209</v>
      </c>
      <c r="C24" s="42" t="s">
        <v>206</v>
      </c>
      <c r="D24" s="42">
        <v>52</v>
      </c>
      <c r="E24" s="42">
        <v>71</v>
      </c>
      <c r="F24" s="42">
        <v>61</v>
      </c>
      <c r="G24" s="42">
        <v>86</v>
      </c>
      <c r="H24" s="42">
        <v>80</v>
      </c>
      <c r="I24" s="44">
        <v>65</v>
      </c>
      <c r="J24" s="45">
        <f t="shared" si="0"/>
        <v>52</v>
      </c>
      <c r="K24" s="45">
        <f t="shared" si="1"/>
        <v>86</v>
      </c>
      <c r="L24" s="45">
        <f t="shared" si="2"/>
        <v>69.166666666666671</v>
      </c>
    </row>
    <row r="25" spans="1:12">
      <c r="A25" s="41">
        <v>24</v>
      </c>
      <c r="B25" s="43" t="s">
        <v>241</v>
      </c>
      <c r="C25" s="42" t="s">
        <v>91</v>
      </c>
      <c r="D25" s="42">
        <v>55</v>
      </c>
      <c r="E25" s="42">
        <v>81</v>
      </c>
      <c r="F25" s="42">
        <v>70</v>
      </c>
      <c r="G25" s="42">
        <v>87</v>
      </c>
      <c r="H25" s="42">
        <v>76</v>
      </c>
      <c r="I25" s="44">
        <v>79</v>
      </c>
      <c r="J25" s="45">
        <f t="shared" si="0"/>
        <v>55</v>
      </c>
      <c r="K25" s="45">
        <f t="shared" si="1"/>
        <v>87</v>
      </c>
      <c r="L25" s="45">
        <f t="shared" si="2"/>
        <v>74.666666666666671</v>
      </c>
    </row>
    <row r="26" spans="1:12">
      <c r="A26" s="41">
        <v>25</v>
      </c>
      <c r="B26" s="43" t="s">
        <v>12</v>
      </c>
      <c r="C26" s="42" t="s">
        <v>89</v>
      </c>
      <c r="D26" s="42">
        <v>55</v>
      </c>
      <c r="E26" s="42">
        <v>65</v>
      </c>
      <c r="F26" s="42">
        <v>76</v>
      </c>
      <c r="G26" s="42">
        <v>82</v>
      </c>
      <c r="H26" s="42">
        <v>82</v>
      </c>
      <c r="I26" s="44">
        <v>71</v>
      </c>
      <c r="J26" s="45">
        <f t="shared" si="0"/>
        <v>55</v>
      </c>
      <c r="K26" s="45">
        <f t="shared" si="1"/>
        <v>82</v>
      </c>
      <c r="L26" s="45">
        <f t="shared" si="2"/>
        <v>71.833333333333329</v>
      </c>
    </row>
    <row r="27" spans="1:12">
      <c r="A27" s="41">
        <v>26</v>
      </c>
      <c r="B27" s="43" t="s">
        <v>243</v>
      </c>
      <c r="C27" s="42" t="s">
        <v>90</v>
      </c>
      <c r="D27" s="42">
        <v>69</v>
      </c>
      <c r="E27" s="42">
        <v>77</v>
      </c>
      <c r="F27" s="42">
        <v>78</v>
      </c>
      <c r="G27" s="42">
        <v>86</v>
      </c>
      <c r="H27" s="42">
        <v>74</v>
      </c>
      <c r="I27" s="44">
        <v>71</v>
      </c>
      <c r="J27" s="45">
        <f t="shared" si="0"/>
        <v>69</v>
      </c>
      <c r="K27" s="45">
        <f t="shared" si="1"/>
        <v>86</v>
      </c>
      <c r="L27" s="45">
        <f t="shared" si="2"/>
        <v>75.833333333333329</v>
      </c>
    </row>
    <row r="28" spans="1:12">
      <c r="A28" s="41">
        <v>27</v>
      </c>
      <c r="B28" s="43" t="s">
        <v>5</v>
      </c>
      <c r="C28" s="42" t="s">
        <v>91</v>
      </c>
      <c r="D28" s="42">
        <v>53</v>
      </c>
      <c r="E28" s="42">
        <v>73</v>
      </c>
      <c r="F28" s="42">
        <v>88</v>
      </c>
      <c r="G28" s="42">
        <v>78</v>
      </c>
      <c r="H28" s="42">
        <v>69</v>
      </c>
      <c r="I28" s="44">
        <v>89</v>
      </c>
      <c r="J28" s="45">
        <f t="shared" si="0"/>
        <v>53</v>
      </c>
      <c r="K28" s="45">
        <f t="shared" si="1"/>
        <v>89</v>
      </c>
      <c r="L28" s="45">
        <f t="shared" si="2"/>
        <v>75</v>
      </c>
    </row>
    <row r="29" spans="1:12">
      <c r="A29" s="41">
        <v>28</v>
      </c>
      <c r="B29" s="43" t="s">
        <v>244</v>
      </c>
      <c r="C29" s="42" t="s">
        <v>206</v>
      </c>
      <c r="D29" s="42">
        <v>69</v>
      </c>
      <c r="E29" s="42">
        <v>69</v>
      </c>
      <c r="F29" s="42">
        <v>93</v>
      </c>
      <c r="G29" s="42">
        <v>68</v>
      </c>
      <c r="H29" s="42">
        <v>68</v>
      </c>
      <c r="I29" s="44">
        <v>65</v>
      </c>
      <c r="J29" s="45">
        <f t="shared" si="0"/>
        <v>65</v>
      </c>
      <c r="K29" s="45">
        <f t="shared" si="1"/>
        <v>93</v>
      </c>
      <c r="L29" s="45">
        <f t="shared" si="2"/>
        <v>72</v>
      </c>
    </row>
    <row r="30" spans="1:12">
      <c r="A30" s="41">
        <v>29</v>
      </c>
      <c r="B30" s="43" t="s">
        <v>245</v>
      </c>
      <c r="C30" s="42" t="s">
        <v>88</v>
      </c>
      <c r="D30" s="42">
        <v>89</v>
      </c>
      <c r="E30" s="42">
        <v>73</v>
      </c>
      <c r="F30" s="42">
        <v>86</v>
      </c>
      <c r="G30" s="42">
        <v>93</v>
      </c>
      <c r="H30" s="42">
        <v>72</v>
      </c>
      <c r="I30" s="44">
        <v>83</v>
      </c>
      <c r="J30" s="45">
        <f t="shared" si="0"/>
        <v>72</v>
      </c>
      <c r="K30" s="45">
        <f t="shared" si="1"/>
        <v>93</v>
      </c>
      <c r="L30" s="45">
        <f t="shared" si="2"/>
        <v>82.666666666666671</v>
      </c>
    </row>
    <row r="31" spans="1:12">
      <c r="A31" s="41">
        <v>30</v>
      </c>
      <c r="B31" s="43" t="s">
        <v>246</v>
      </c>
      <c r="C31" s="42" t="s">
        <v>88</v>
      </c>
      <c r="D31" s="42">
        <v>51</v>
      </c>
      <c r="E31" s="42">
        <v>82</v>
      </c>
      <c r="F31" s="42">
        <v>72</v>
      </c>
      <c r="G31" s="42">
        <v>70</v>
      </c>
      <c r="H31" s="42">
        <v>88</v>
      </c>
      <c r="I31" s="44">
        <v>64</v>
      </c>
      <c r="J31" s="45">
        <f t="shared" si="0"/>
        <v>51</v>
      </c>
      <c r="K31" s="45">
        <f t="shared" si="1"/>
        <v>88</v>
      </c>
      <c r="L31" s="45">
        <f t="shared" si="2"/>
        <v>71.166666666666671</v>
      </c>
    </row>
    <row r="32" spans="1:12">
      <c r="A32" s="41">
        <v>31</v>
      </c>
      <c r="B32" s="43" t="s">
        <v>247</v>
      </c>
      <c r="C32" s="42" t="s">
        <v>88</v>
      </c>
      <c r="D32" s="42">
        <v>58</v>
      </c>
      <c r="E32" s="42">
        <v>84</v>
      </c>
      <c r="F32" s="42">
        <v>90</v>
      </c>
      <c r="G32" s="42">
        <v>92</v>
      </c>
      <c r="H32" s="42">
        <v>87</v>
      </c>
      <c r="I32" s="44">
        <v>84</v>
      </c>
      <c r="J32" s="45">
        <f t="shared" si="0"/>
        <v>58</v>
      </c>
      <c r="K32" s="45">
        <f t="shared" si="1"/>
        <v>92</v>
      </c>
      <c r="L32" s="45">
        <f t="shared" si="2"/>
        <v>82.5</v>
      </c>
    </row>
    <row r="33" spans="1:12">
      <c r="A33" s="41">
        <v>32</v>
      </c>
      <c r="B33" s="43" t="s">
        <v>248</v>
      </c>
      <c r="C33" s="42" t="s">
        <v>206</v>
      </c>
      <c r="D33" s="42">
        <v>53</v>
      </c>
      <c r="E33" s="42">
        <v>72</v>
      </c>
      <c r="F33" s="42">
        <v>80</v>
      </c>
      <c r="G33" s="42">
        <v>93</v>
      </c>
      <c r="H33" s="42">
        <v>64</v>
      </c>
      <c r="I33" s="44">
        <v>74</v>
      </c>
      <c r="J33" s="45">
        <f t="shared" si="0"/>
        <v>53</v>
      </c>
      <c r="K33" s="45">
        <f t="shared" si="1"/>
        <v>93</v>
      </c>
      <c r="L33" s="45">
        <f t="shared" si="2"/>
        <v>72.666666666666671</v>
      </c>
    </row>
    <row r="34" spans="1:12">
      <c r="A34" s="41">
        <v>33</v>
      </c>
      <c r="B34" s="43" t="s">
        <v>249</v>
      </c>
      <c r="C34" s="42" t="s">
        <v>89</v>
      </c>
      <c r="D34" s="42">
        <v>83</v>
      </c>
      <c r="E34" s="42">
        <v>61</v>
      </c>
      <c r="F34" s="42">
        <v>74</v>
      </c>
      <c r="G34" s="42">
        <v>81</v>
      </c>
      <c r="H34" s="42">
        <v>63</v>
      </c>
      <c r="I34" s="44">
        <v>68</v>
      </c>
      <c r="J34" s="45">
        <f t="shared" si="0"/>
        <v>61</v>
      </c>
      <c r="K34" s="45">
        <f t="shared" si="1"/>
        <v>83</v>
      </c>
      <c r="L34" s="45">
        <f t="shared" si="2"/>
        <v>71.666666666666671</v>
      </c>
    </row>
    <row r="35" spans="1:12">
      <c r="A35" s="41">
        <v>34</v>
      </c>
      <c r="B35" s="43" t="s">
        <v>250</v>
      </c>
      <c r="C35" s="42" t="s">
        <v>90</v>
      </c>
      <c r="D35" s="42">
        <v>79</v>
      </c>
      <c r="E35" s="42">
        <v>79</v>
      </c>
      <c r="F35" s="42">
        <v>84</v>
      </c>
      <c r="G35" s="42">
        <v>65</v>
      </c>
      <c r="H35" s="42">
        <v>74</v>
      </c>
      <c r="I35" s="44">
        <v>87</v>
      </c>
      <c r="J35" s="45">
        <f t="shared" si="0"/>
        <v>65</v>
      </c>
      <c r="K35" s="45">
        <f t="shared" si="1"/>
        <v>87</v>
      </c>
      <c r="L35" s="45">
        <f t="shared" si="2"/>
        <v>78</v>
      </c>
    </row>
    <row r="36" spans="1:12">
      <c r="A36" s="41">
        <v>35</v>
      </c>
      <c r="B36" s="43" t="s">
        <v>251</v>
      </c>
      <c r="C36" s="42" t="s">
        <v>91</v>
      </c>
      <c r="D36" s="42">
        <v>87</v>
      </c>
      <c r="E36" s="42">
        <v>77</v>
      </c>
      <c r="F36" s="42">
        <v>61</v>
      </c>
      <c r="G36" s="42">
        <v>63</v>
      </c>
      <c r="H36" s="42">
        <v>68</v>
      </c>
      <c r="I36" s="44">
        <v>78</v>
      </c>
      <c r="J36" s="45">
        <f t="shared" si="0"/>
        <v>61</v>
      </c>
      <c r="K36" s="45">
        <f t="shared" si="1"/>
        <v>87</v>
      </c>
      <c r="L36" s="45">
        <f t="shared" si="2"/>
        <v>72.333333333333329</v>
      </c>
    </row>
    <row r="37" spans="1:12">
      <c r="A37" s="41">
        <v>36</v>
      </c>
      <c r="B37" s="43" t="s">
        <v>252</v>
      </c>
      <c r="C37" s="42" t="s">
        <v>91</v>
      </c>
      <c r="D37" s="42">
        <v>66</v>
      </c>
      <c r="E37" s="42">
        <v>87</v>
      </c>
      <c r="F37" s="42">
        <v>65</v>
      </c>
      <c r="G37" s="42">
        <v>92</v>
      </c>
      <c r="H37" s="42">
        <v>69</v>
      </c>
      <c r="I37" s="44">
        <v>64</v>
      </c>
      <c r="J37" s="45">
        <f t="shared" si="0"/>
        <v>64</v>
      </c>
      <c r="K37" s="45">
        <f t="shared" si="1"/>
        <v>92</v>
      </c>
      <c r="L37" s="45">
        <f t="shared" si="2"/>
        <v>73.833333333333329</v>
      </c>
    </row>
    <row r="38" spans="1:12">
      <c r="A38" s="41">
        <v>37</v>
      </c>
      <c r="B38" s="43" t="s">
        <v>253</v>
      </c>
      <c r="C38" s="42" t="s">
        <v>91</v>
      </c>
      <c r="D38" s="42">
        <v>81</v>
      </c>
      <c r="E38" s="42">
        <v>71</v>
      </c>
      <c r="F38" s="42">
        <v>77</v>
      </c>
      <c r="G38" s="42">
        <v>88</v>
      </c>
      <c r="H38" s="42">
        <v>75</v>
      </c>
      <c r="I38" s="44">
        <v>66</v>
      </c>
      <c r="J38" s="45">
        <f t="shared" si="0"/>
        <v>66</v>
      </c>
      <c r="K38" s="45">
        <f t="shared" si="1"/>
        <v>88</v>
      </c>
      <c r="L38" s="45">
        <f t="shared" si="2"/>
        <v>76.333333333333329</v>
      </c>
    </row>
    <row r="39" spans="1:12">
      <c r="A39" s="41">
        <v>38</v>
      </c>
      <c r="B39" s="43" t="s">
        <v>254</v>
      </c>
      <c r="C39" s="42" t="s">
        <v>206</v>
      </c>
      <c r="D39" s="42">
        <v>57</v>
      </c>
      <c r="E39" s="42">
        <v>92</v>
      </c>
      <c r="F39" s="42">
        <v>61</v>
      </c>
      <c r="G39" s="42">
        <v>67</v>
      </c>
      <c r="H39" s="42">
        <v>60</v>
      </c>
      <c r="I39" s="44">
        <v>92</v>
      </c>
      <c r="J39" s="45">
        <f t="shared" si="0"/>
        <v>57</v>
      </c>
      <c r="K39" s="45">
        <f t="shared" si="1"/>
        <v>92</v>
      </c>
      <c r="L39" s="45">
        <f t="shared" si="2"/>
        <v>71.5</v>
      </c>
    </row>
    <row r="40" spans="1:12">
      <c r="A40" s="41">
        <v>39</v>
      </c>
      <c r="B40" s="43" t="s">
        <v>255</v>
      </c>
      <c r="C40" s="42" t="s">
        <v>91</v>
      </c>
      <c r="D40" s="42">
        <v>82</v>
      </c>
      <c r="E40" s="42">
        <v>61</v>
      </c>
      <c r="F40" s="42">
        <v>77</v>
      </c>
      <c r="G40" s="42">
        <v>91</v>
      </c>
      <c r="H40" s="42">
        <v>91</v>
      </c>
      <c r="I40" s="44">
        <v>65</v>
      </c>
      <c r="J40" s="45">
        <f t="shared" si="0"/>
        <v>61</v>
      </c>
      <c r="K40" s="45">
        <f t="shared" si="1"/>
        <v>91</v>
      </c>
      <c r="L40" s="45">
        <f t="shared" si="2"/>
        <v>77.833333333333329</v>
      </c>
    </row>
    <row r="41" spans="1:12">
      <c r="A41" s="41">
        <v>40</v>
      </c>
      <c r="B41" s="43" t="s">
        <v>256</v>
      </c>
      <c r="C41" s="42" t="s">
        <v>206</v>
      </c>
      <c r="D41" s="42">
        <v>71</v>
      </c>
      <c r="E41" s="42">
        <v>85</v>
      </c>
      <c r="F41" s="42">
        <v>91</v>
      </c>
      <c r="G41" s="42">
        <v>69</v>
      </c>
      <c r="H41" s="42">
        <v>76</v>
      </c>
      <c r="I41" s="44">
        <v>60</v>
      </c>
      <c r="J41" s="45">
        <f t="shared" si="0"/>
        <v>60</v>
      </c>
      <c r="K41" s="45">
        <f t="shared" si="1"/>
        <v>91</v>
      </c>
      <c r="L41" s="45">
        <f t="shared" si="2"/>
        <v>75.333333333333329</v>
      </c>
    </row>
    <row r="42" spans="1:12">
      <c r="A42" s="41">
        <v>41</v>
      </c>
      <c r="B42" s="43" t="s">
        <v>257</v>
      </c>
      <c r="C42" s="42" t="s">
        <v>206</v>
      </c>
      <c r="D42" s="42">
        <v>90</v>
      </c>
      <c r="E42" s="42">
        <v>62</v>
      </c>
      <c r="F42" s="42">
        <v>66</v>
      </c>
      <c r="G42" s="42">
        <v>60</v>
      </c>
      <c r="H42" s="42">
        <v>81</v>
      </c>
      <c r="I42" s="44">
        <v>64</v>
      </c>
      <c r="J42" s="45">
        <f t="shared" si="0"/>
        <v>60</v>
      </c>
      <c r="K42" s="45">
        <f t="shared" si="1"/>
        <v>90</v>
      </c>
      <c r="L42" s="45">
        <f t="shared" si="2"/>
        <v>70.5</v>
      </c>
    </row>
    <row r="43" spans="1:12">
      <c r="A43" s="41">
        <v>42</v>
      </c>
      <c r="B43" s="43" t="s">
        <v>258</v>
      </c>
      <c r="C43" s="42" t="s">
        <v>88</v>
      </c>
      <c r="D43" s="42">
        <v>60</v>
      </c>
      <c r="E43" s="42">
        <v>86</v>
      </c>
      <c r="F43" s="42">
        <v>69</v>
      </c>
      <c r="G43" s="42">
        <v>60</v>
      </c>
      <c r="H43" s="42">
        <v>73</v>
      </c>
      <c r="I43" s="44">
        <v>92</v>
      </c>
      <c r="J43" s="45">
        <f t="shared" si="0"/>
        <v>60</v>
      </c>
      <c r="K43" s="45">
        <f t="shared" si="1"/>
        <v>92</v>
      </c>
      <c r="L43" s="45">
        <f t="shared" si="2"/>
        <v>73.333333333333329</v>
      </c>
    </row>
    <row r="44" spans="1:12">
      <c r="A44" s="41">
        <v>43</v>
      </c>
      <c r="B44" s="43" t="s">
        <v>259</v>
      </c>
      <c r="C44" s="42" t="s">
        <v>88</v>
      </c>
      <c r="D44" s="42">
        <v>58</v>
      </c>
      <c r="E44" s="42">
        <v>71</v>
      </c>
      <c r="F44" s="42">
        <v>93</v>
      </c>
      <c r="G44" s="42">
        <v>78</v>
      </c>
      <c r="H44" s="42">
        <v>82</v>
      </c>
      <c r="I44" s="44">
        <v>73</v>
      </c>
      <c r="J44" s="45">
        <f t="shared" si="0"/>
        <v>58</v>
      </c>
      <c r="K44" s="45">
        <f t="shared" si="1"/>
        <v>93</v>
      </c>
      <c r="L44" s="45">
        <f t="shared" si="2"/>
        <v>75.833333333333329</v>
      </c>
    </row>
    <row r="45" spans="1:12">
      <c r="A45" s="41">
        <v>44</v>
      </c>
      <c r="B45" s="43" t="s">
        <v>260</v>
      </c>
      <c r="C45" s="42" t="s">
        <v>261</v>
      </c>
      <c r="D45" s="42">
        <v>80</v>
      </c>
      <c r="E45" s="42">
        <v>64</v>
      </c>
      <c r="F45" s="42">
        <v>61</v>
      </c>
      <c r="G45" s="42">
        <v>89</v>
      </c>
      <c r="H45" s="42">
        <v>89</v>
      </c>
      <c r="I45" s="44">
        <v>63</v>
      </c>
      <c r="J45" s="45">
        <f t="shared" si="0"/>
        <v>61</v>
      </c>
      <c r="K45" s="45">
        <f t="shared" si="1"/>
        <v>89</v>
      </c>
      <c r="L45" s="45">
        <f t="shared" si="2"/>
        <v>74.333333333333329</v>
      </c>
    </row>
    <row r="46" spans="1:12">
      <c r="A46" s="41">
        <v>45</v>
      </c>
      <c r="B46" s="43" t="s">
        <v>262</v>
      </c>
      <c r="C46" s="42" t="s">
        <v>261</v>
      </c>
      <c r="D46" s="42">
        <v>60</v>
      </c>
      <c r="E46" s="42">
        <v>76</v>
      </c>
      <c r="F46" s="42">
        <v>71</v>
      </c>
      <c r="G46" s="42">
        <v>60</v>
      </c>
      <c r="H46" s="42">
        <v>67</v>
      </c>
      <c r="I46" s="44">
        <v>70</v>
      </c>
      <c r="J46" s="45">
        <f t="shared" si="0"/>
        <v>60</v>
      </c>
      <c r="K46" s="45">
        <f t="shared" si="1"/>
        <v>76</v>
      </c>
      <c r="L46" s="45">
        <f t="shared" si="2"/>
        <v>67.333333333333329</v>
      </c>
    </row>
    <row r="47" spans="1:12">
      <c r="A47" s="41">
        <v>46</v>
      </c>
      <c r="B47" s="43" t="s">
        <v>263</v>
      </c>
      <c r="C47" s="42" t="s">
        <v>261</v>
      </c>
      <c r="D47" s="42">
        <v>61</v>
      </c>
      <c r="E47" s="42">
        <v>73</v>
      </c>
      <c r="F47" s="42">
        <v>71</v>
      </c>
      <c r="G47" s="42">
        <v>81</v>
      </c>
      <c r="H47" s="42">
        <v>75</v>
      </c>
      <c r="I47" s="44">
        <v>77</v>
      </c>
      <c r="J47" s="45">
        <f t="shared" si="0"/>
        <v>61</v>
      </c>
      <c r="K47" s="45">
        <f t="shared" si="1"/>
        <v>81</v>
      </c>
      <c r="L47" s="45">
        <f t="shared" si="2"/>
        <v>73</v>
      </c>
    </row>
    <row r="48" spans="1:12">
      <c r="A48" s="41">
        <v>47</v>
      </c>
      <c r="B48" s="43" t="s">
        <v>264</v>
      </c>
      <c r="C48" s="42" t="s">
        <v>88</v>
      </c>
      <c r="D48" s="42">
        <v>83</v>
      </c>
      <c r="E48" s="42">
        <v>81</v>
      </c>
      <c r="F48" s="42">
        <v>83</v>
      </c>
      <c r="G48" s="42">
        <v>60</v>
      </c>
      <c r="H48" s="42">
        <v>88</v>
      </c>
      <c r="I48" s="44">
        <v>89</v>
      </c>
      <c r="J48" s="45">
        <f t="shared" si="0"/>
        <v>60</v>
      </c>
      <c r="K48" s="45">
        <f t="shared" si="1"/>
        <v>89</v>
      </c>
      <c r="L48" s="45">
        <f t="shared" si="2"/>
        <v>80.666666666666671</v>
      </c>
    </row>
    <row r="49" spans="1:12">
      <c r="A49" s="41">
        <v>48</v>
      </c>
      <c r="B49" s="43" t="s">
        <v>265</v>
      </c>
      <c r="C49" s="42" t="s">
        <v>89</v>
      </c>
      <c r="D49" s="42">
        <v>87</v>
      </c>
      <c r="E49" s="42">
        <v>64</v>
      </c>
      <c r="F49" s="42">
        <v>88</v>
      </c>
      <c r="G49" s="42">
        <v>66</v>
      </c>
      <c r="H49" s="42">
        <v>82</v>
      </c>
      <c r="I49" s="44">
        <v>73</v>
      </c>
      <c r="J49" s="45">
        <f t="shared" si="0"/>
        <v>64</v>
      </c>
      <c r="K49" s="45">
        <f t="shared" si="1"/>
        <v>88</v>
      </c>
      <c r="L49" s="45">
        <f t="shared" si="2"/>
        <v>76.666666666666671</v>
      </c>
    </row>
    <row r="50" spans="1:12">
      <c r="A50" s="41">
        <v>49</v>
      </c>
      <c r="B50" s="43" t="s">
        <v>266</v>
      </c>
      <c r="C50" s="42" t="s">
        <v>88</v>
      </c>
      <c r="D50" s="42">
        <v>84</v>
      </c>
      <c r="E50" s="42">
        <v>71</v>
      </c>
      <c r="F50" s="42">
        <v>78</v>
      </c>
      <c r="G50" s="42">
        <v>65</v>
      </c>
      <c r="H50" s="42">
        <v>72</v>
      </c>
      <c r="I50" s="44">
        <v>75</v>
      </c>
      <c r="J50" s="45">
        <f t="shared" si="0"/>
        <v>65</v>
      </c>
      <c r="K50" s="45">
        <f t="shared" si="1"/>
        <v>84</v>
      </c>
      <c r="L50" s="45">
        <f t="shared" si="2"/>
        <v>74.166666666666671</v>
      </c>
    </row>
    <row r="51" spans="1:12">
      <c r="A51" s="41">
        <v>50</v>
      </c>
      <c r="B51" s="43" t="s">
        <v>267</v>
      </c>
      <c r="C51" s="42" t="s">
        <v>90</v>
      </c>
      <c r="D51" s="42">
        <v>54</v>
      </c>
      <c r="E51" s="42">
        <v>84</v>
      </c>
      <c r="F51" s="42">
        <v>70</v>
      </c>
      <c r="G51" s="42">
        <v>81</v>
      </c>
      <c r="H51" s="42">
        <v>85</v>
      </c>
      <c r="I51" s="44">
        <v>66</v>
      </c>
      <c r="J51" s="45">
        <f t="shared" si="0"/>
        <v>54</v>
      </c>
      <c r="K51" s="45">
        <f t="shared" si="1"/>
        <v>85</v>
      </c>
      <c r="L51" s="45">
        <f t="shared" si="2"/>
        <v>73.333333333333329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0D66-29DD-46CA-AD74-13781A16AD38}">
  <dimension ref="A1:D8"/>
  <sheetViews>
    <sheetView workbookViewId="0">
      <selection activeCell="F5" sqref="F5"/>
    </sheetView>
  </sheetViews>
  <sheetFormatPr defaultRowHeight="14.4"/>
  <cols>
    <col min="2" max="2" width="15.6640625" customWidth="1"/>
    <col min="3" max="3" width="9.33203125" customWidth="1"/>
    <col min="4" max="4" width="14.109375" customWidth="1"/>
  </cols>
  <sheetData>
    <row r="1" spans="1:4">
      <c r="A1" s="46" t="s">
        <v>281</v>
      </c>
      <c r="B1" s="46" t="s">
        <v>282</v>
      </c>
      <c r="C1" s="46" t="s">
        <v>283</v>
      </c>
      <c r="D1" s="46" t="s">
        <v>284</v>
      </c>
    </row>
    <row r="2" spans="1:4">
      <c r="A2" s="47">
        <v>1</v>
      </c>
      <c r="B2" s="48" t="s">
        <v>3</v>
      </c>
      <c r="C2" s="48">
        <v>85</v>
      </c>
      <c r="D2" s="51" t="str">
        <f>IF(AND(MIN(C2) &gt;= 70, MAX(C2) &lt;= 100), "Passed", "Retake")</f>
        <v>Passed</v>
      </c>
    </row>
    <row r="3" spans="1:4">
      <c r="A3" s="49">
        <v>2</v>
      </c>
      <c r="B3" s="50" t="s">
        <v>4</v>
      </c>
      <c r="C3" s="50">
        <v>63</v>
      </c>
      <c r="D3" s="51" t="str">
        <f t="shared" ref="D3:D8" si="0">IF(AND(MIN(C3) &gt;= 70, MAX(C3) &lt;= 100), "Passed", "Retake")</f>
        <v>Retake</v>
      </c>
    </row>
    <row r="4" spans="1:4">
      <c r="A4" s="49">
        <v>3</v>
      </c>
      <c r="B4" s="50" t="s">
        <v>5</v>
      </c>
      <c r="C4" s="50">
        <v>25</v>
      </c>
      <c r="D4" s="51" t="str">
        <f t="shared" si="0"/>
        <v>Retake</v>
      </c>
    </row>
    <row r="5" spans="1:4">
      <c r="A5" s="49">
        <v>4</v>
      </c>
      <c r="B5" s="50" t="s">
        <v>6</v>
      </c>
      <c r="C5" s="50">
        <v>70</v>
      </c>
      <c r="D5" s="51" t="str">
        <f t="shared" si="0"/>
        <v>Passed</v>
      </c>
    </row>
    <row r="6" spans="1:4">
      <c r="A6" s="49">
        <v>5</v>
      </c>
      <c r="B6" s="50" t="s">
        <v>7</v>
      </c>
      <c r="C6" s="50">
        <v>36</v>
      </c>
      <c r="D6" s="51" t="str">
        <f t="shared" si="0"/>
        <v>Retake</v>
      </c>
    </row>
    <row r="7" spans="1:4">
      <c r="A7" s="49">
        <v>6</v>
      </c>
      <c r="B7" s="50" t="s">
        <v>84</v>
      </c>
      <c r="C7" s="50">
        <v>25</v>
      </c>
      <c r="D7" s="51" t="str">
        <f t="shared" si="0"/>
        <v>Retake</v>
      </c>
    </row>
    <row r="8" spans="1:4">
      <c r="A8" s="49">
        <v>7</v>
      </c>
      <c r="B8" s="50" t="s">
        <v>8</v>
      </c>
      <c r="C8" s="50">
        <v>36</v>
      </c>
      <c r="D8" s="51" t="str">
        <f t="shared" si="0"/>
        <v>Retake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4BA3-DCFC-4E26-865E-83789CFCF079}">
  <dimension ref="A1:D23"/>
  <sheetViews>
    <sheetView workbookViewId="0">
      <selection activeCell="K21" sqref="K21"/>
    </sheetView>
  </sheetViews>
  <sheetFormatPr defaultRowHeight="14.4"/>
  <cols>
    <col min="4" max="4" width="17.88671875" customWidth="1"/>
  </cols>
  <sheetData>
    <row r="1" spans="1:4">
      <c r="A1" s="37" t="s">
        <v>96</v>
      </c>
      <c r="B1" s="37" t="s">
        <v>196</v>
      </c>
      <c r="C1" s="52" t="s">
        <v>285</v>
      </c>
      <c r="D1" s="52" t="s">
        <v>286</v>
      </c>
    </row>
    <row r="2" spans="1:4">
      <c r="A2" s="41">
        <v>1</v>
      </c>
      <c r="B2" s="43" t="s">
        <v>224</v>
      </c>
      <c r="C2">
        <v>99</v>
      </c>
    </row>
    <row r="3" spans="1:4">
      <c r="A3" s="41">
        <v>2</v>
      </c>
      <c r="B3" s="43" t="s">
        <v>225</v>
      </c>
      <c r="C3">
        <v>98</v>
      </c>
    </row>
    <row r="4" spans="1:4">
      <c r="A4" s="41">
        <v>3</v>
      </c>
      <c r="B4" s="43" t="s">
        <v>226</v>
      </c>
      <c r="C4">
        <v>95</v>
      </c>
    </row>
    <row r="5" spans="1:4">
      <c r="A5" s="41">
        <v>4</v>
      </c>
      <c r="B5" s="43" t="s">
        <v>227</v>
      </c>
      <c r="C5">
        <v>99</v>
      </c>
    </row>
    <row r="6" spans="1:4">
      <c r="A6" s="41">
        <v>5</v>
      </c>
      <c r="B6" s="43" t="s">
        <v>228</v>
      </c>
      <c r="C6">
        <v>96</v>
      </c>
    </row>
    <row r="7" spans="1:4">
      <c r="A7" s="41">
        <v>6</v>
      </c>
      <c r="B7" s="43" t="s">
        <v>229</v>
      </c>
      <c r="C7" s="53">
        <v>95.9</v>
      </c>
    </row>
    <row r="8" spans="1:4">
      <c r="A8" s="41">
        <v>7</v>
      </c>
      <c r="B8" s="43" t="s">
        <v>230</v>
      </c>
      <c r="C8" s="53">
        <v>99</v>
      </c>
    </row>
    <row r="9" spans="1:4">
      <c r="A9" s="41">
        <v>8</v>
      </c>
      <c r="B9" s="43" t="s">
        <v>231</v>
      </c>
      <c r="C9" s="53">
        <v>99</v>
      </c>
    </row>
    <row r="10" spans="1:4">
      <c r="A10" s="41">
        <v>9</v>
      </c>
      <c r="B10" s="43" t="s">
        <v>135</v>
      </c>
      <c r="C10" s="53">
        <v>99</v>
      </c>
    </row>
    <row r="11" spans="1:4">
      <c r="A11" s="41">
        <v>10</v>
      </c>
      <c r="B11" s="43" t="s">
        <v>232</v>
      </c>
      <c r="C11" s="53">
        <v>99</v>
      </c>
    </row>
    <row r="12" spans="1:4">
      <c r="A12" s="41">
        <v>11</v>
      </c>
      <c r="B12" s="43" t="s">
        <v>233</v>
      </c>
      <c r="C12" s="53">
        <v>99</v>
      </c>
    </row>
    <row r="13" spans="1:4">
      <c r="A13" s="41">
        <v>12</v>
      </c>
      <c r="B13" s="43" t="s">
        <v>234</v>
      </c>
      <c r="C13" s="53">
        <v>99</v>
      </c>
    </row>
    <row r="14" spans="1:4">
      <c r="A14" s="41">
        <v>13</v>
      </c>
      <c r="B14" s="43" t="s">
        <v>235</v>
      </c>
      <c r="C14" s="53">
        <v>99</v>
      </c>
    </row>
    <row r="15" spans="1:4">
      <c r="A15" s="41">
        <v>14</v>
      </c>
      <c r="B15" s="43" t="s">
        <v>108</v>
      </c>
      <c r="C15" s="53">
        <v>99</v>
      </c>
    </row>
    <row r="16" spans="1:4">
      <c r="A16" s="41">
        <v>15</v>
      </c>
      <c r="B16" s="43" t="s">
        <v>236</v>
      </c>
      <c r="C16" s="53">
        <v>98</v>
      </c>
    </row>
    <row r="17" spans="1:4">
      <c r="A17" s="41">
        <v>16</v>
      </c>
      <c r="B17" s="43" t="s">
        <v>237</v>
      </c>
      <c r="C17" s="53">
        <v>99</v>
      </c>
    </row>
    <row r="18" spans="1:4">
      <c r="A18" s="41">
        <v>17</v>
      </c>
      <c r="B18" s="43" t="s">
        <v>238</v>
      </c>
      <c r="C18" s="53">
        <v>95</v>
      </c>
    </row>
    <row r="19" spans="1:4">
      <c r="A19" s="41">
        <v>18</v>
      </c>
      <c r="B19" s="43" t="s">
        <v>239</v>
      </c>
      <c r="C19" s="53">
        <v>98</v>
      </c>
    </row>
    <row r="20" spans="1:4">
      <c r="A20" s="41">
        <v>19</v>
      </c>
      <c r="B20" s="43" t="s">
        <v>240</v>
      </c>
      <c r="C20" s="53">
        <v>99</v>
      </c>
    </row>
    <row r="21" spans="1:4">
      <c r="A21" s="41">
        <v>20</v>
      </c>
      <c r="B21" s="43" t="s">
        <v>241</v>
      </c>
      <c r="C21" s="53">
        <v>99</v>
      </c>
    </row>
    <row r="23" spans="1:4" ht="21">
      <c r="D23" s="54" t="str">
        <f>IF(MAX(C2:C21)&gt;=99,"EASY","NOTEASY")</f>
        <v>EASY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BB5-9EDE-4A8E-8225-4B22FF7A7C4A}">
  <dimension ref="A1:D41"/>
  <sheetViews>
    <sheetView zoomScale="146" zoomScaleNormal="146" workbookViewId="0">
      <selection activeCell="G5" sqref="G5"/>
    </sheetView>
  </sheetViews>
  <sheetFormatPr defaultRowHeight="14.4"/>
  <cols>
    <col min="4" max="4" width="10.88671875" customWidth="1"/>
  </cols>
  <sheetData>
    <row r="1" spans="1:4">
      <c r="A1" s="38" t="s">
        <v>96</v>
      </c>
      <c r="B1" s="38" t="s">
        <v>196</v>
      </c>
      <c r="C1" s="38" t="s">
        <v>285</v>
      </c>
      <c r="D1" s="38" t="s">
        <v>197</v>
      </c>
    </row>
    <row r="2" spans="1:4">
      <c r="A2" s="41">
        <v>1</v>
      </c>
      <c r="B2" s="39" t="s">
        <v>231</v>
      </c>
      <c r="C2" s="55">
        <v>70</v>
      </c>
      <c r="D2" s="57" t="str">
        <f>IF(C2&gt;=80,"EXCELLENT",IF(C2&gt;=60,"GOOD","FAILD"))</f>
        <v>GOOD</v>
      </c>
    </row>
    <row r="3" spans="1:4">
      <c r="A3" s="41">
        <v>2</v>
      </c>
      <c r="B3" s="40" t="s">
        <v>135</v>
      </c>
      <c r="C3" s="56">
        <v>60</v>
      </c>
      <c r="D3" s="57" t="str">
        <f t="shared" ref="D3:D41" si="0">IF(C3&gt;=80,"EXCELLENT",IF(C3&gt;=60,"GOOD","FAILD"))</f>
        <v>GOOD</v>
      </c>
    </row>
    <row r="4" spans="1:4">
      <c r="A4" s="41">
        <v>3</v>
      </c>
      <c r="B4" s="40" t="s">
        <v>232</v>
      </c>
      <c r="C4" s="56">
        <v>67</v>
      </c>
      <c r="D4" s="57" t="str">
        <f t="shared" si="0"/>
        <v>GOOD</v>
      </c>
    </row>
    <row r="5" spans="1:4">
      <c r="A5" s="41">
        <v>4</v>
      </c>
      <c r="B5" s="40" t="s">
        <v>233</v>
      </c>
      <c r="C5" s="56">
        <v>68</v>
      </c>
      <c r="D5" s="57" t="str">
        <f t="shared" si="0"/>
        <v>GOOD</v>
      </c>
    </row>
    <row r="6" spans="1:4">
      <c r="A6" s="41">
        <v>5</v>
      </c>
      <c r="B6" s="40" t="s">
        <v>234</v>
      </c>
      <c r="C6" s="56">
        <v>73</v>
      </c>
      <c r="D6" s="57" t="str">
        <f t="shared" si="0"/>
        <v>GOOD</v>
      </c>
    </row>
    <row r="7" spans="1:4">
      <c r="A7" s="41">
        <v>6</v>
      </c>
      <c r="B7" s="40" t="s">
        <v>235</v>
      </c>
      <c r="C7" s="56">
        <v>79</v>
      </c>
      <c r="D7" s="57" t="str">
        <f t="shared" si="0"/>
        <v>GOOD</v>
      </c>
    </row>
    <row r="8" spans="1:4">
      <c r="A8" s="41">
        <v>7</v>
      </c>
      <c r="B8" s="40" t="s">
        <v>108</v>
      </c>
      <c r="C8" s="56">
        <v>70</v>
      </c>
      <c r="D8" s="57" t="str">
        <f t="shared" si="0"/>
        <v>GOOD</v>
      </c>
    </row>
    <row r="9" spans="1:4">
      <c r="A9" s="41">
        <v>8</v>
      </c>
      <c r="B9" s="40" t="s">
        <v>236</v>
      </c>
      <c r="C9" s="56">
        <v>78</v>
      </c>
      <c r="D9" s="57" t="str">
        <f t="shared" si="0"/>
        <v>GOOD</v>
      </c>
    </row>
    <row r="10" spans="1:4">
      <c r="A10" s="41">
        <v>9</v>
      </c>
      <c r="B10" s="40" t="s">
        <v>237</v>
      </c>
      <c r="C10" s="56">
        <v>55</v>
      </c>
      <c r="D10" s="57" t="str">
        <f t="shared" si="0"/>
        <v>FAILD</v>
      </c>
    </row>
    <row r="11" spans="1:4">
      <c r="A11" s="41">
        <v>10</v>
      </c>
      <c r="B11" s="40" t="s">
        <v>238</v>
      </c>
      <c r="C11" s="56">
        <v>56</v>
      </c>
      <c r="D11" s="57" t="str">
        <f t="shared" si="0"/>
        <v>FAILD</v>
      </c>
    </row>
    <row r="12" spans="1:4">
      <c r="A12" s="41">
        <v>11</v>
      </c>
      <c r="B12" s="40" t="s">
        <v>239</v>
      </c>
      <c r="C12" s="56">
        <v>69</v>
      </c>
      <c r="D12" s="57" t="str">
        <f t="shared" si="0"/>
        <v>GOOD</v>
      </c>
    </row>
    <row r="13" spans="1:4">
      <c r="A13" s="41">
        <v>12</v>
      </c>
      <c r="B13" s="40" t="s">
        <v>240</v>
      </c>
      <c r="C13" s="56">
        <v>76</v>
      </c>
      <c r="D13" s="57" t="str">
        <f t="shared" si="0"/>
        <v>GOOD</v>
      </c>
    </row>
    <row r="14" spans="1:4">
      <c r="A14" s="41">
        <v>13</v>
      </c>
      <c r="B14" s="40" t="s">
        <v>241</v>
      </c>
      <c r="C14" s="56">
        <v>74</v>
      </c>
      <c r="D14" s="57" t="str">
        <f t="shared" si="0"/>
        <v>GOOD</v>
      </c>
    </row>
    <row r="15" spans="1:4">
      <c r="A15" s="41">
        <v>14</v>
      </c>
      <c r="B15" s="40" t="s">
        <v>200</v>
      </c>
      <c r="C15" s="56">
        <v>79</v>
      </c>
      <c r="D15" s="57" t="str">
        <f t="shared" si="0"/>
        <v>GOOD</v>
      </c>
    </row>
    <row r="16" spans="1:4">
      <c r="A16" s="41">
        <v>15</v>
      </c>
      <c r="B16" s="40" t="s">
        <v>242</v>
      </c>
      <c r="C16" s="56">
        <v>88</v>
      </c>
      <c r="D16" s="57" t="str">
        <f t="shared" si="0"/>
        <v>EXCELLENT</v>
      </c>
    </row>
    <row r="17" spans="1:4">
      <c r="A17" s="41">
        <v>16</v>
      </c>
      <c r="B17" s="40" t="s">
        <v>209</v>
      </c>
      <c r="C17" s="56">
        <v>52</v>
      </c>
      <c r="D17" s="57" t="str">
        <f t="shared" si="0"/>
        <v>FAILD</v>
      </c>
    </row>
    <row r="18" spans="1:4">
      <c r="A18" s="41">
        <v>17</v>
      </c>
      <c r="B18" s="40" t="s">
        <v>241</v>
      </c>
      <c r="C18" s="56">
        <v>55</v>
      </c>
      <c r="D18" s="57" t="str">
        <f t="shared" si="0"/>
        <v>FAILD</v>
      </c>
    </row>
    <row r="19" spans="1:4">
      <c r="A19" s="41">
        <v>18</v>
      </c>
      <c r="B19" s="40" t="s">
        <v>12</v>
      </c>
      <c r="C19" s="56">
        <v>55</v>
      </c>
      <c r="D19" s="57" t="str">
        <f t="shared" si="0"/>
        <v>FAILD</v>
      </c>
    </row>
    <row r="20" spans="1:4">
      <c r="A20" s="41">
        <v>19</v>
      </c>
      <c r="B20" s="40" t="s">
        <v>243</v>
      </c>
      <c r="C20" s="56">
        <v>69</v>
      </c>
      <c r="D20" s="57" t="str">
        <f t="shared" si="0"/>
        <v>GOOD</v>
      </c>
    </row>
    <row r="21" spans="1:4">
      <c r="A21" s="41">
        <v>20</v>
      </c>
      <c r="B21" s="40" t="s">
        <v>5</v>
      </c>
      <c r="C21" s="56">
        <v>53</v>
      </c>
      <c r="D21" s="57" t="str">
        <f t="shared" si="0"/>
        <v>FAILD</v>
      </c>
    </row>
    <row r="22" spans="1:4">
      <c r="A22" s="41">
        <v>21</v>
      </c>
      <c r="B22" s="40" t="s">
        <v>244</v>
      </c>
      <c r="C22" s="56">
        <v>69</v>
      </c>
      <c r="D22" s="57" t="str">
        <f t="shared" si="0"/>
        <v>GOOD</v>
      </c>
    </row>
    <row r="23" spans="1:4">
      <c r="A23" s="41">
        <v>22</v>
      </c>
      <c r="B23" s="40" t="s">
        <v>245</v>
      </c>
      <c r="C23" s="56">
        <v>89</v>
      </c>
      <c r="D23" s="57" t="str">
        <f t="shared" si="0"/>
        <v>EXCELLENT</v>
      </c>
    </row>
    <row r="24" spans="1:4">
      <c r="A24" s="41">
        <v>23</v>
      </c>
      <c r="B24" s="40" t="s">
        <v>246</v>
      </c>
      <c r="C24" s="56">
        <v>51</v>
      </c>
      <c r="D24" s="57" t="str">
        <f t="shared" si="0"/>
        <v>FAILD</v>
      </c>
    </row>
    <row r="25" spans="1:4">
      <c r="A25" s="41">
        <v>24</v>
      </c>
      <c r="B25" s="40" t="s">
        <v>247</v>
      </c>
      <c r="C25" s="56">
        <v>58</v>
      </c>
      <c r="D25" s="57" t="str">
        <f t="shared" si="0"/>
        <v>FAILD</v>
      </c>
    </row>
    <row r="26" spans="1:4">
      <c r="A26" s="41">
        <v>25</v>
      </c>
      <c r="B26" s="40" t="s">
        <v>248</v>
      </c>
      <c r="C26" s="56">
        <v>53</v>
      </c>
      <c r="D26" s="57" t="str">
        <f t="shared" si="0"/>
        <v>FAILD</v>
      </c>
    </row>
    <row r="27" spans="1:4">
      <c r="A27" s="41">
        <v>26</v>
      </c>
      <c r="B27" s="40" t="s">
        <v>249</v>
      </c>
      <c r="C27" s="56">
        <v>83</v>
      </c>
      <c r="D27" s="57" t="str">
        <f t="shared" si="0"/>
        <v>EXCELLENT</v>
      </c>
    </row>
    <row r="28" spans="1:4">
      <c r="A28" s="41">
        <v>27</v>
      </c>
      <c r="B28" s="40" t="s">
        <v>250</v>
      </c>
      <c r="C28" s="56">
        <v>79</v>
      </c>
      <c r="D28" s="57" t="str">
        <f t="shared" si="0"/>
        <v>GOOD</v>
      </c>
    </row>
    <row r="29" spans="1:4">
      <c r="A29" s="41">
        <v>28</v>
      </c>
      <c r="B29" s="40" t="s">
        <v>251</v>
      </c>
      <c r="C29" s="56">
        <v>87</v>
      </c>
      <c r="D29" s="57" t="str">
        <f t="shared" si="0"/>
        <v>EXCELLENT</v>
      </c>
    </row>
    <row r="30" spans="1:4">
      <c r="A30" s="41">
        <v>29</v>
      </c>
      <c r="B30" s="40" t="s">
        <v>252</v>
      </c>
      <c r="C30" s="56">
        <v>66</v>
      </c>
      <c r="D30" s="57" t="str">
        <f t="shared" si="0"/>
        <v>GOOD</v>
      </c>
    </row>
    <row r="31" spans="1:4">
      <c r="A31" s="41">
        <v>30</v>
      </c>
      <c r="B31" s="40" t="s">
        <v>253</v>
      </c>
      <c r="C31" s="56">
        <v>81</v>
      </c>
      <c r="D31" s="57" t="str">
        <f t="shared" si="0"/>
        <v>EXCELLENT</v>
      </c>
    </row>
    <row r="32" spans="1:4">
      <c r="A32" s="41">
        <v>31</v>
      </c>
      <c r="B32" s="40" t="s">
        <v>254</v>
      </c>
      <c r="C32" s="56">
        <v>57</v>
      </c>
      <c r="D32" s="57" t="str">
        <f t="shared" si="0"/>
        <v>FAILD</v>
      </c>
    </row>
    <row r="33" spans="1:4">
      <c r="A33" s="41">
        <v>32</v>
      </c>
      <c r="B33" s="40" t="s">
        <v>255</v>
      </c>
      <c r="C33" s="56">
        <v>82</v>
      </c>
      <c r="D33" s="57" t="str">
        <f t="shared" si="0"/>
        <v>EXCELLENT</v>
      </c>
    </row>
    <row r="34" spans="1:4">
      <c r="A34" s="41">
        <v>33</v>
      </c>
      <c r="B34" s="40" t="s">
        <v>256</v>
      </c>
      <c r="C34" s="56">
        <v>71</v>
      </c>
      <c r="D34" s="57" t="str">
        <f t="shared" si="0"/>
        <v>GOOD</v>
      </c>
    </row>
    <row r="35" spans="1:4">
      <c r="A35" s="41">
        <v>34</v>
      </c>
      <c r="B35" s="40" t="s">
        <v>257</v>
      </c>
      <c r="C35" s="56">
        <v>90</v>
      </c>
      <c r="D35" s="57" t="str">
        <f t="shared" si="0"/>
        <v>EXCELLENT</v>
      </c>
    </row>
    <row r="36" spans="1:4">
      <c r="A36" s="41">
        <v>35</v>
      </c>
      <c r="B36" s="40" t="s">
        <v>258</v>
      </c>
      <c r="C36" s="56">
        <v>60</v>
      </c>
      <c r="D36" s="57" t="str">
        <f t="shared" si="0"/>
        <v>GOOD</v>
      </c>
    </row>
    <row r="37" spans="1:4">
      <c r="A37" s="41">
        <v>36</v>
      </c>
      <c r="B37" s="40" t="s">
        <v>259</v>
      </c>
      <c r="C37" s="56">
        <v>58</v>
      </c>
      <c r="D37" s="57" t="str">
        <f t="shared" si="0"/>
        <v>FAILD</v>
      </c>
    </row>
    <row r="38" spans="1:4">
      <c r="A38" s="41">
        <v>37</v>
      </c>
      <c r="B38" s="40" t="s">
        <v>260</v>
      </c>
      <c r="C38" s="56">
        <v>80</v>
      </c>
      <c r="D38" s="57" t="str">
        <f t="shared" si="0"/>
        <v>EXCELLENT</v>
      </c>
    </row>
    <row r="39" spans="1:4">
      <c r="A39" s="41">
        <v>38</v>
      </c>
      <c r="B39" s="40" t="s">
        <v>262</v>
      </c>
      <c r="C39" s="56">
        <v>60</v>
      </c>
      <c r="D39" s="57" t="str">
        <f t="shared" si="0"/>
        <v>GOOD</v>
      </c>
    </row>
    <row r="40" spans="1:4">
      <c r="A40" s="41">
        <v>39</v>
      </c>
      <c r="B40" s="40" t="s">
        <v>263</v>
      </c>
      <c r="C40" s="56">
        <v>61</v>
      </c>
      <c r="D40" s="57" t="str">
        <f t="shared" si="0"/>
        <v>GOOD</v>
      </c>
    </row>
    <row r="41" spans="1:4">
      <c r="A41" s="41">
        <v>40</v>
      </c>
      <c r="B41" s="40" t="s">
        <v>264</v>
      </c>
      <c r="C41" s="56">
        <v>83</v>
      </c>
      <c r="D41" s="57" t="str">
        <f t="shared" si="0"/>
        <v>EXCELLENT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9F6D-ACBA-43A6-8F87-66F9A9DAF30D}">
  <dimension ref="A1:M35"/>
  <sheetViews>
    <sheetView zoomScale="56" workbookViewId="0">
      <selection activeCell="Q10" sqref="Q10"/>
    </sheetView>
  </sheetViews>
  <sheetFormatPr defaultRowHeight="14.4"/>
  <cols>
    <col min="1" max="1" width="14.5546875" customWidth="1"/>
    <col min="2" max="2" width="10" customWidth="1"/>
    <col min="3" max="7" width="9" bestFit="1" customWidth="1"/>
    <col min="8" max="8" width="10.33203125" bestFit="1" customWidth="1"/>
    <col min="9" max="9" width="12.6640625" customWidth="1"/>
    <col min="10" max="10" width="10.5546875" customWidth="1"/>
    <col min="11" max="11" width="12.21875" customWidth="1"/>
    <col min="12" max="12" width="12.109375" customWidth="1"/>
    <col min="13" max="13" width="9" bestFit="1" customWidth="1"/>
  </cols>
  <sheetData>
    <row r="1" spans="2:13" ht="18">
      <c r="B1" s="113" t="s">
        <v>287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2:13" ht="18">
      <c r="B2" s="77" t="s">
        <v>298</v>
      </c>
      <c r="C2" s="77" t="s">
        <v>299</v>
      </c>
      <c r="D2" s="77" t="s">
        <v>288</v>
      </c>
      <c r="E2" s="77" t="s">
        <v>289</v>
      </c>
      <c r="F2" s="77" t="s">
        <v>290</v>
      </c>
      <c r="G2" s="77" t="s">
        <v>291</v>
      </c>
      <c r="H2" s="77" t="s">
        <v>292</v>
      </c>
      <c r="I2" s="77" t="s">
        <v>293</v>
      </c>
      <c r="J2" s="77" t="s">
        <v>294</v>
      </c>
      <c r="K2" s="77" t="s">
        <v>295</v>
      </c>
      <c r="L2" s="77" t="s">
        <v>296</v>
      </c>
      <c r="M2" s="77" t="s">
        <v>297</v>
      </c>
    </row>
    <row r="3" spans="2:13" ht="18">
      <c r="B3" s="78">
        <v>1000</v>
      </c>
      <c r="C3" s="78">
        <v>1850</v>
      </c>
      <c r="D3" s="78">
        <v>2950</v>
      </c>
      <c r="E3" s="78">
        <v>1000</v>
      </c>
      <c r="F3" s="78">
        <v>3350</v>
      </c>
      <c r="G3" s="78">
        <v>2150</v>
      </c>
      <c r="H3" s="78">
        <v>3250</v>
      </c>
      <c r="I3" s="78">
        <v>1000</v>
      </c>
      <c r="J3" s="78">
        <v>3650</v>
      </c>
      <c r="K3" s="78">
        <v>3075</v>
      </c>
      <c r="L3" s="78">
        <v>3300</v>
      </c>
      <c r="M3" s="78">
        <v>3525</v>
      </c>
    </row>
    <row r="4" spans="2:13" ht="18">
      <c r="B4" s="78">
        <v>1500</v>
      </c>
      <c r="C4" s="78">
        <v>1950</v>
      </c>
      <c r="D4" s="78">
        <v>3050</v>
      </c>
      <c r="E4" s="78">
        <v>1500</v>
      </c>
      <c r="F4" s="78">
        <v>3450</v>
      </c>
      <c r="G4" s="78">
        <v>2250</v>
      </c>
      <c r="H4" s="78">
        <v>3350</v>
      </c>
      <c r="I4" s="78">
        <v>1750</v>
      </c>
      <c r="J4" s="78">
        <v>3750</v>
      </c>
      <c r="K4" s="78">
        <v>3500</v>
      </c>
      <c r="L4" s="78">
        <v>3790</v>
      </c>
      <c r="M4" s="78">
        <v>4080</v>
      </c>
    </row>
    <row r="5" spans="2:13" ht="18">
      <c r="B5" s="78">
        <v>2500</v>
      </c>
      <c r="C5" s="78">
        <v>2050</v>
      </c>
      <c r="D5" s="78">
        <v>3150</v>
      </c>
      <c r="E5" s="78">
        <v>2500</v>
      </c>
      <c r="F5" s="78">
        <v>3550</v>
      </c>
      <c r="G5" s="78">
        <v>2350</v>
      </c>
      <c r="H5" s="78">
        <v>3450</v>
      </c>
      <c r="I5" s="78">
        <v>1850</v>
      </c>
      <c r="J5" s="78">
        <v>3850</v>
      </c>
      <c r="K5" s="78">
        <v>3600</v>
      </c>
      <c r="L5" s="78">
        <v>3890</v>
      </c>
      <c r="M5" s="78">
        <v>4180</v>
      </c>
    </row>
    <row r="6" spans="2:13" ht="18">
      <c r="B6" s="78">
        <v>1000</v>
      </c>
      <c r="C6" s="78">
        <v>2150</v>
      </c>
      <c r="D6" s="78">
        <v>3250</v>
      </c>
      <c r="E6" s="78">
        <v>1000</v>
      </c>
      <c r="F6" s="78">
        <v>3650</v>
      </c>
      <c r="G6" s="78">
        <v>2450</v>
      </c>
      <c r="H6" s="78">
        <v>3550</v>
      </c>
      <c r="I6" s="78">
        <v>1950</v>
      </c>
      <c r="J6" s="78">
        <v>3950</v>
      </c>
      <c r="K6" s="78">
        <v>3700</v>
      </c>
      <c r="L6" s="78">
        <v>3990</v>
      </c>
      <c r="M6" s="78">
        <v>4280</v>
      </c>
    </row>
    <row r="7" spans="2:13" ht="18">
      <c r="B7" s="78">
        <v>1750</v>
      </c>
      <c r="C7" s="78">
        <v>2250</v>
      </c>
      <c r="D7" s="78">
        <v>3350</v>
      </c>
      <c r="E7" s="78">
        <v>1750</v>
      </c>
      <c r="F7" s="78">
        <v>3750</v>
      </c>
      <c r="G7" s="78">
        <v>2550</v>
      </c>
      <c r="H7" s="78">
        <v>3650</v>
      </c>
      <c r="I7" s="78">
        <v>2050</v>
      </c>
      <c r="J7" s="78">
        <v>4050</v>
      </c>
      <c r="K7" s="78">
        <v>3800</v>
      </c>
      <c r="L7" s="78">
        <v>4090</v>
      </c>
      <c r="M7" s="78">
        <v>4380</v>
      </c>
    </row>
    <row r="8" spans="2:13" ht="18">
      <c r="B8" s="78">
        <v>1850</v>
      </c>
      <c r="C8" s="78">
        <v>2350</v>
      </c>
      <c r="D8" s="78">
        <v>3450</v>
      </c>
      <c r="E8" s="78">
        <v>1850</v>
      </c>
      <c r="F8" s="78">
        <v>3850</v>
      </c>
      <c r="G8" s="78">
        <v>2650</v>
      </c>
      <c r="H8" s="78">
        <v>3750</v>
      </c>
      <c r="I8" s="78">
        <v>2150</v>
      </c>
      <c r="J8" s="78">
        <v>4150</v>
      </c>
      <c r="K8" s="78">
        <v>3900</v>
      </c>
      <c r="L8" s="78">
        <v>4190</v>
      </c>
      <c r="M8" s="78">
        <v>4480</v>
      </c>
    </row>
    <row r="9" spans="2:13" ht="18">
      <c r="B9" s="78">
        <v>1950</v>
      </c>
      <c r="C9" s="78">
        <v>2450</v>
      </c>
      <c r="D9" s="78">
        <v>3550</v>
      </c>
      <c r="E9" s="78">
        <v>1950</v>
      </c>
      <c r="F9" s="78">
        <v>3950</v>
      </c>
      <c r="G9" s="78">
        <v>2750</v>
      </c>
      <c r="H9" s="78">
        <v>3850</v>
      </c>
      <c r="I9" s="78">
        <v>2250</v>
      </c>
      <c r="J9" s="78">
        <v>4250</v>
      </c>
      <c r="K9" s="78">
        <v>4000</v>
      </c>
      <c r="L9" s="78">
        <v>4290</v>
      </c>
      <c r="M9" s="78">
        <v>4580</v>
      </c>
    </row>
    <row r="10" spans="2:13" ht="18">
      <c r="B10" s="78">
        <v>2050</v>
      </c>
      <c r="C10" s="78">
        <v>2550</v>
      </c>
      <c r="D10" s="78">
        <v>3650</v>
      </c>
      <c r="E10" s="78">
        <v>2050</v>
      </c>
      <c r="F10" s="78">
        <v>4050</v>
      </c>
      <c r="G10" s="78">
        <v>2850</v>
      </c>
      <c r="H10" s="78">
        <v>3950</v>
      </c>
      <c r="I10" s="78">
        <v>2350</v>
      </c>
      <c r="J10" s="78">
        <v>1000</v>
      </c>
      <c r="K10" s="78">
        <v>750</v>
      </c>
      <c r="L10" s="78">
        <v>35</v>
      </c>
      <c r="M10" s="78">
        <v>-680</v>
      </c>
    </row>
    <row r="11" spans="2:13" ht="18">
      <c r="B11" s="78">
        <v>2150</v>
      </c>
      <c r="C11" s="78">
        <v>2650</v>
      </c>
      <c r="D11" s="78">
        <v>3750</v>
      </c>
      <c r="E11" s="78">
        <v>2150</v>
      </c>
      <c r="F11" s="78">
        <v>4150</v>
      </c>
      <c r="G11" s="78">
        <v>2950</v>
      </c>
      <c r="H11" s="78">
        <v>4050</v>
      </c>
      <c r="I11" s="78">
        <v>2450</v>
      </c>
      <c r="J11" s="78">
        <v>1500</v>
      </c>
      <c r="K11" s="78">
        <v>1250</v>
      </c>
      <c r="L11" s="78">
        <v>655</v>
      </c>
      <c r="M11" s="78">
        <v>60</v>
      </c>
    </row>
    <row r="12" spans="2:13" ht="18">
      <c r="B12" s="78">
        <v>2250</v>
      </c>
      <c r="C12" s="78">
        <v>2750</v>
      </c>
      <c r="D12" s="78">
        <v>3850</v>
      </c>
      <c r="E12" s="78">
        <v>2250</v>
      </c>
      <c r="F12" s="78">
        <v>4250</v>
      </c>
      <c r="G12" s="78">
        <v>3050</v>
      </c>
      <c r="H12" s="78">
        <v>4150</v>
      </c>
      <c r="I12" s="78">
        <v>2550</v>
      </c>
      <c r="J12" s="78">
        <v>2500</v>
      </c>
      <c r="K12" s="78">
        <v>2250</v>
      </c>
      <c r="L12" s="78">
        <v>1925</v>
      </c>
      <c r="M12" s="78">
        <v>1600</v>
      </c>
    </row>
    <row r="13" spans="2:13" ht="18">
      <c r="B13" s="78">
        <v>2350</v>
      </c>
      <c r="C13" s="78">
        <v>2850</v>
      </c>
      <c r="D13" s="78">
        <v>3950</v>
      </c>
      <c r="E13" s="78">
        <v>2350</v>
      </c>
      <c r="F13" s="78">
        <v>1000</v>
      </c>
      <c r="G13" s="78">
        <v>3150</v>
      </c>
      <c r="H13" s="78">
        <v>4250</v>
      </c>
      <c r="I13" s="78">
        <v>2650</v>
      </c>
      <c r="J13" s="78">
        <v>1000</v>
      </c>
      <c r="K13" s="78">
        <v>750</v>
      </c>
      <c r="L13" s="78">
        <v>-55</v>
      </c>
      <c r="M13" s="78">
        <v>-860</v>
      </c>
    </row>
    <row r="14" spans="2:13" ht="18">
      <c r="B14" s="78">
        <v>2450</v>
      </c>
      <c r="C14" s="78">
        <v>2950</v>
      </c>
      <c r="D14" s="78">
        <v>4050</v>
      </c>
      <c r="E14" s="78">
        <v>2450</v>
      </c>
      <c r="F14" s="78">
        <v>1500</v>
      </c>
      <c r="G14" s="78">
        <v>3250</v>
      </c>
      <c r="H14" s="78">
        <v>1000</v>
      </c>
      <c r="I14" s="78">
        <v>2750</v>
      </c>
      <c r="J14" s="78">
        <v>1750</v>
      </c>
      <c r="K14" s="78">
        <v>1500</v>
      </c>
      <c r="L14" s="78">
        <v>1225</v>
      </c>
      <c r="M14" s="78">
        <v>950</v>
      </c>
    </row>
    <row r="15" spans="2:13" ht="18">
      <c r="B15" s="78">
        <v>2550</v>
      </c>
      <c r="C15" s="78">
        <v>3050</v>
      </c>
      <c r="D15" s="78">
        <v>4150</v>
      </c>
      <c r="E15" s="78">
        <v>2550</v>
      </c>
      <c r="F15" s="78">
        <v>2500</v>
      </c>
      <c r="G15" s="78">
        <v>3350</v>
      </c>
      <c r="H15" s="78">
        <v>1500</v>
      </c>
      <c r="I15" s="78">
        <v>2850</v>
      </c>
      <c r="J15" s="78">
        <v>1850</v>
      </c>
      <c r="K15" s="78">
        <v>1600</v>
      </c>
      <c r="L15" s="78">
        <v>1285</v>
      </c>
      <c r="M15" s="78">
        <v>970</v>
      </c>
    </row>
    <row r="16" spans="2:13" ht="18">
      <c r="B16" s="78">
        <v>2650</v>
      </c>
      <c r="C16" s="78">
        <v>3150</v>
      </c>
      <c r="D16" s="78">
        <v>4250</v>
      </c>
      <c r="E16" s="78">
        <v>2650</v>
      </c>
      <c r="F16" s="78">
        <v>1000</v>
      </c>
      <c r="G16" s="78">
        <v>3450</v>
      </c>
      <c r="H16" s="78">
        <v>2500</v>
      </c>
      <c r="I16" s="78">
        <v>2950</v>
      </c>
      <c r="J16" s="78">
        <v>1950</v>
      </c>
      <c r="K16" s="78">
        <v>1700</v>
      </c>
      <c r="L16" s="78">
        <v>1295</v>
      </c>
      <c r="M16" s="78">
        <v>890</v>
      </c>
    </row>
    <row r="17" spans="2:13" ht="18">
      <c r="B17" s="78">
        <v>2750</v>
      </c>
      <c r="C17" s="78">
        <v>3250</v>
      </c>
      <c r="D17" s="78">
        <v>1000</v>
      </c>
      <c r="E17" s="78">
        <v>2750</v>
      </c>
      <c r="F17" s="78">
        <v>1750</v>
      </c>
      <c r="G17" s="78">
        <v>3550</v>
      </c>
      <c r="H17" s="78">
        <v>1000</v>
      </c>
      <c r="I17" s="78">
        <v>3050</v>
      </c>
      <c r="J17" s="78">
        <v>2050</v>
      </c>
      <c r="K17" s="78">
        <v>1800</v>
      </c>
      <c r="L17" s="78">
        <v>1555</v>
      </c>
      <c r="M17" s="78">
        <v>1310</v>
      </c>
    </row>
    <row r="18" spans="2:13" ht="18">
      <c r="B18" s="78">
        <v>2850</v>
      </c>
      <c r="C18" s="78">
        <v>3350</v>
      </c>
      <c r="D18" s="78">
        <v>1500</v>
      </c>
      <c r="E18" s="78">
        <v>2850</v>
      </c>
      <c r="F18" s="78">
        <v>1850</v>
      </c>
      <c r="G18" s="78">
        <v>3650</v>
      </c>
      <c r="H18" s="78">
        <v>1750</v>
      </c>
      <c r="I18" s="78">
        <v>3150</v>
      </c>
      <c r="J18" s="78">
        <v>2150</v>
      </c>
      <c r="K18" s="78">
        <v>1900</v>
      </c>
      <c r="L18" s="78">
        <v>1590</v>
      </c>
      <c r="M18" s="78">
        <v>1280</v>
      </c>
    </row>
    <row r="19" spans="2:13" ht="18">
      <c r="B19" s="78">
        <v>2950</v>
      </c>
      <c r="C19" s="78">
        <v>3450</v>
      </c>
      <c r="D19" s="78">
        <v>2500</v>
      </c>
      <c r="E19" s="78">
        <v>2950</v>
      </c>
      <c r="F19" s="78">
        <v>1950</v>
      </c>
      <c r="G19" s="78">
        <v>3750</v>
      </c>
      <c r="H19" s="78">
        <v>1850</v>
      </c>
      <c r="I19" s="78">
        <v>3250</v>
      </c>
      <c r="J19" s="78">
        <v>2250</v>
      </c>
      <c r="K19" s="78">
        <v>2000</v>
      </c>
      <c r="L19" s="78">
        <v>1690</v>
      </c>
      <c r="M19" s="78">
        <v>1380</v>
      </c>
    </row>
    <row r="20" spans="2:13" ht="18">
      <c r="B20" s="78">
        <v>3050</v>
      </c>
      <c r="C20" s="78">
        <v>3550</v>
      </c>
      <c r="D20" s="78">
        <v>1000</v>
      </c>
      <c r="E20" s="78">
        <v>3050</v>
      </c>
      <c r="F20" s="78">
        <v>2050</v>
      </c>
      <c r="G20" s="78">
        <v>3850</v>
      </c>
      <c r="H20" s="78">
        <v>1950</v>
      </c>
      <c r="I20" s="78">
        <v>3350</v>
      </c>
      <c r="J20" s="78">
        <v>2350</v>
      </c>
      <c r="K20" s="78">
        <v>2100</v>
      </c>
      <c r="L20" s="78">
        <v>1790</v>
      </c>
      <c r="M20" s="78">
        <v>1480</v>
      </c>
    </row>
    <row r="21" spans="2:13" ht="18">
      <c r="B21" s="78">
        <v>3150</v>
      </c>
      <c r="C21" s="78">
        <v>3650</v>
      </c>
      <c r="D21" s="78">
        <v>1750</v>
      </c>
      <c r="E21" s="78">
        <v>3150</v>
      </c>
      <c r="F21" s="78">
        <v>2150</v>
      </c>
      <c r="G21" s="78">
        <v>3950</v>
      </c>
      <c r="H21" s="78">
        <v>2050</v>
      </c>
      <c r="I21" s="78">
        <v>3450</v>
      </c>
      <c r="J21" s="78">
        <v>2450</v>
      </c>
      <c r="K21" s="78">
        <v>2200</v>
      </c>
      <c r="L21" s="78">
        <v>1890</v>
      </c>
      <c r="M21" s="78">
        <v>1580</v>
      </c>
    </row>
    <row r="22" spans="2:13" ht="18">
      <c r="B22" s="78">
        <v>3250</v>
      </c>
      <c r="C22" s="78">
        <v>3750</v>
      </c>
      <c r="D22" s="78">
        <v>1850</v>
      </c>
      <c r="E22" s="78">
        <v>3250</v>
      </c>
      <c r="F22" s="78">
        <v>2250</v>
      </c>
      <c r="G22" s="78">
        <v>4050</v>
      </c>
      <c r="H22" s="78">
        <v>2150</v>
      </c>
      <c r="I22" s="78">
        <v>3550</v>
      </c>
      <c r="J22" s="78">
        <v>2550</v>
      </c>
      <c r="K22" s="78">
        <v>2300</v>
      </c>
      <c r="L22" s="78">
        <v>1990</v>
      </c>
      <c r="M22" s="78">
        <v>1680</v>
      </c>
    </row>
    <row r="23" spans="2:13" ht="18">
      <c r="B23" s="78">
        <v>3350</v>
      </c>
      <c r="C23" s="78">
        <v>3850</v>
      </c>
      <c r="D23" s="78">
        <v>1950</v>
      </c>
      <c r="E23" s="78">
        <v>3350</v>
      </c>
      <c r="F23" s="78">
        <v>2350</v>
      </c>
      <c r="G23" s="78">
        <v>4150</v>
      </c>
      <c r="H23" s="78">
        <v>2250</v>
      </c>
      <c r="I23" s="78">
        <v>3650</v>
      </c>
      <c r="J23" s="78">
        <v>2650</v>
      </c>
      <c r="K23" s="78">
        <v>2400</v>
      </c>
      <c r="L23" s="78">
        <v>2090</v>
      </c>
      <c r="M23" s="78">
        <v>1780</v>
      </c>
    </row>
    <row r="24" spans="2:13" ht="18">
      <c r="B24" s="78">
        <v>3450</v>
      </c>
      <c r="C24" s="78">
        <v>3950</v>
      </c>
      <c r="D24" s="78">
        <v>2050</v>
      </c>
      <c r="E24" s="78">
        <v>3450</v>
      </c>
      <c r="F24" s="78">
        <v>2450</v>
      </c>
      <c r="G24" s="78">
        <v>4250</v>
      </c>
      <c r="H24" s="78">
        <v>2350</v>
      </c>
      <c r="I24" s="78">
        <v>3750</v>
      </c>
      <c r="J24" s="78">
        <v>2750</v>
      </c>
      <c r="K24" s="78">
        <v>2500</v>
      </c>
      <c r="L24" s="78">
        <v>2190</v>
      </c>
      <c r="M24" s="78">
        <v>1880</v>
      </c>
    </row>
    <row r="25" spans="2:13" ht="18">
      <c r="B25" s="78">
        <v>3550</v>
      </c>
      <c r="C25" s="78">
        <v>4050</v>
      </c>
      <c r="D25" s="78">
        <v>2150</v>
      </c>
      <c r="E25" s="78">
        <v>3550</v>
      </c>
      <c r="F25" s="78">
        <v>2550</v>
      </c>
      <c r="G25" s="78">
        <v>4350</v>
      </c>
      <c r="H25" s="78">
        <v>2450</v>
      </c>
      <c r="I25" s="78">
        <v>3850</v>
      </c>
      <c r="J25" s="78">
        <v>2850</v>
      </c>
      <c r="K25" s="78">
        <v>2600</v>
      </c>
      <c r="L25" s="78">
        <v>2290</v>
      </c>
      <c r="M25" s="78">
        <v>1980</v>
      </c>
    </row>
    <row r="26" spans="2:13" ht="18">
      <c r="B26" s="78">
        <v>3650</v>
      </c>
      <c r="C26" s="78">
        <v>4150</v>
      </c>
      <c r="D26" s="78">
        <v>2250</v>
      </c>
      <c r="E26" s="78">
        <v>3650</v>
      </c>
      <c r="F26" s="78">
        <v>2650</v>
      </c>
      <c r="G26" s="78">
        <v>4450</v>
      </c>
      <c r="H26" s="78">
        <v>2550</v>
      </c>
      <c r="I26" s="78">
        <v>3950</v>
      </c>
      <c r="J26" s="78">
        <v>2950</v>
      </c>
      <c r="K26" s="78">
        <v>2700</v>
      </c>
      <c r="L26" s="78">
        <v>2390</v>
      </c>
      <c r="M26" s="78">
        <v>2080</v>
      </c>
    </row>
    <row r="27" spans="2:13" ht="18">
      <c r="B27" s="78">
        <v>3750</v>
      </c>
      <c r="C27" s="78">
        <v>4250</v>
      </c>
      <c r="D27" s="78">
        <v>2350</v>
      </c>
      <c r="E27" s="78">
        <v>3750</v>
      </c>
      <c r="F27" s="78">
        <v>2750</v>
      </c>
      <c r="G27" s="78">
        <v>4550</v>
      </c>
      <c r="H27" s="78">
        <v>2650</v>
      </c>
      <c r="I27" s="78">
        <v>4050</v>
      </c>
      <c r="J27" s="78">
        <v>3050</v>
      </c>
      <c r="K27" s="78">
        <v>2800</v>
      </c>
      <c r="L27" s="78">
        <v>2490</v>
      </c>
      <c r="M27" s="78">
        <v>2180</v>
      </c>
    </row>
    <row r="28" spans="2:13" ht="18">
      <c r="B28" s="78">
        <v>3850</v>
      </c>
      <c r="C28" s="78">
        <v>4350</v>
      </c>
      <c r="D28" s="78">
        <v>2450</v>
      </c>
      <c r="E28" s="78">
        <v>3850</v>
      </c>
      <c r="F28" s="78">
        <v>2850</v>
      </c>
      <c r="G28" s="78">
        <v>4650</v>
      </c>
      <c r="H28" s="78">
        <v>2750</v>
      </c>
      <c r="I28" s="78">
        <v>4150</v>
      </c>
      <c r="J28" s="78">
        <v>3150</v>
      </c>
      <c r="K28" s="78">
        <v>2900</v>
      </c>
      <c r="L28" s="78">
        <v>2590</v>
      </c>
      <c r="M28" s="78">
        <v>2280</v>
      </c>
    </row>
    <row r="29" spans="2:13" ht="18">
      <c r="B29" s="78">
        <v>3950</v>
      </c>
      <c r="C29" s="78">
        <v>4450</v>
      </c>
      <c r="D29" s="78">
        <v>2550</v>
      </c>
      <c r="E29" s="78">
        <v>3950</v>
      </c>
      <c r="F29" s="78">
        <v>2950</v>
      </c>
      <c r="G29" s="78">
        <v>4750</v>
      </c>
      <c r="H29" s="78">
        <v>2850</v>
      </c>
      <c r="I29" s="78">
        <v>4250</v>
      </c>
      <c r="J29" s="78">
        <v>3250</v>
      </c>
      <c r="K29" s="78">
        <v>3000</v>
      </c>
      <c r="L29" s="78">
        <v>2690</v>
      </c>
      <c r="M29" s="78">
        <v>2380</v>
      </c>
    </row>
    <row r="30" spans="2:13" ht="18">
      <c r="B30" s="78">
        <v>4050</v>
      </c>
      <c r="C30" s="78">
        <v>4550</v>
      </c>
      <c r="D30" s="78">
        <v>2650</v>
      </c>
      <c r="E30" s="78">
        <v>4050</v>
      </c>
      <c r="F30" s="78">
        <v>3050</v>
      </c>
      <c r="G30" s="78">
        <v>4850</v>
      </c>
      <c r="H30" s="78">
        <v>1915.8119658119699</v>
      </c>
      <c r="I30" s="78">
        <v>4398.1481481481396</v>
      </c>
      <c r="J30" s="78">
        <v>2332.9059829059802</v>
      </c>
      <c r="K30" s="78">
        <v>2106.98005698005</v>
      </c>
      <c r="L30" s="78">
        <v>1600.08547008547</v>
      </c>
      <c r="M30" s="78">
        <v>1093.19088319087</v>
      </c>
    </row>
    <row r="31" spans="2:13" ht="18">
      <c r="B31" s="78">
        <v>4150</v>
      </c>
      <c r="C31" s="78">
        <v>4650</v>
      </c>
      <c r="D31" s="78">
        <v>2750</v>
      </c>
      <c r="E31" s="78">
        <v>4150</v>
      </c>
      <c r="F31" s="78">
        <v>3150</v>
      </c>
      <c r="G31" s="78">
        <v>4950</v>
      </c>
      <c r="H31" s="78">
        <v>1854.6398046398101</v>
      </c>
      <c r="I31" s="78">
        <v>4503.3068783068702</v>
      </c>
      <c r="J31" s="78">
        <v>2304.70085470085</v>
      </c>
      <c r="K31" s="78">
        <v>2081.3542938542801</v>
      </c>
      <c r="L31" s="78">
        <v>1552.63125763125</v>
      </c>
      <c r="M31" s="78">
        <v>1023.90822140821</v>
      </c>
    </row>
    <row r="32" spans="2:13" ht="18">
      <c r="B32" s="79">
        <v>4250</v>
      </c>
      <c r="C32" s="79">
        <v>4750</v>
      </c>
      <c r="D32" s="79">
        <v>2850</v>
      </c>
      <c r="E32" s="79">
        <v>4250</v>
      </c>
      <c r="F32" s="79">
        <v>3250</v>
      </c>
      <c r="G32" s="79">
        <v>5050</v>
      </c>
      <c r="H32" s="79">
        <v>1793.4676434676501</v>
      </c>
      <c r="I32" s="79">
        <v>4608.4656084655999</v>
      </c>
      <c r="J32" s="79">
        <v>2276.4957264957302</v>
      </c>
      <c r="K32" s="79">
        <v>2055.7285307285301</v>
      </c>
      <c r="L32" s="79">
        <v>1505.1770451770401</v>
      </c>
      <c r="M32" s="79">
        <v>954.62555962555598</v>
      </c>
    </row>
    <row r="33" spans="1:13" ht="18">
      <c r="A33" s="58" t="s">
        <v>300</v>
      </c>
      <c r="B33" s="80">
        <f>SUM(B3:B32)</f>
        <v>84000</v>
      </c>
      <c r="C33" s="80">
        <f t="shared" ref="C33:M33" si="0">SUM(C3:C32)</f>
        <v>99000</v>
      </c>
      <c r="D33" s="80">
        <f t="shared" si="0"/>
        <v>84000</v>
      </c>
      <c r="E33" s="80">
        <f t="shared" si="0"/>
        <v>84000</v>
      </c>
      <c r="F33" s="80">
        <f t="shared" si="0"/>
        <v>84000</v>
      </c>
      <c r="G33" s="80">
        <f t="shared" si="0"/>
        <v>108000</v>
      </c>
      <c r="H33" s="80">
        <f t="shared" si="0"/>
        <v>80413.91941391943</v>
      </c>
      <c r="I33" s="80">
        <f t="shared" si="0"/>
        <v>92509.920634920622</v>
      </c>
      <c r="J33" s="80">
        <f t="shared" si="0"/>
        <v>80564.102564102563</v>
      </c>
      <c r="K33" s="80">
        <f t="shared" si="0"/>
        <v>72819.062881562859</v>
      </c>
      <c r="L33" s="80">
        <f t="shared" si="0"/>
        <v>65797.89377289376</v>
      </c>
      <c r="M33" s="80">
        <f t="shared" si="0"/>
        <v>58776.724664224639</v>
      </c>
    </row>
    <row r="35" spans="1:13">
      <c r="A35" s="59" t="s">
        <v>301</v>
      </c>
      <c r="B35" s="59">
        <f>SUM(B33:M33)</f>
        <v>993881.62393162388</v>
      </c>
    </row>
  </sheetData>
  <mergeCells count="1">
    <mergeCell ref="B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E31B-6BDA-412A-8C59-BCD54EE1DD94}">
  <dimension ref="D7:K17"/>
  <sheetViews>
    <sheetView workbookViewId="0">
      <selection activeCell="J8" sqref="J8"/>
    </sheetView>
  </sheetViews>
  <sheetFormatPr defaultRowHeight="14.4"/>
  <cols>
    <col min="4" max="4" width="19.21875" customWidth="1"/>
    <col min="5" max="5" width="10.33203125" customWidth="1"/>
    <col min="6" max="6" width="16.88671875" customWidth="1"/>
    <col min="7" max="7" width="15.88671875" customWidth="1"/>
    <col min="10" max="10" width="17.33203125" customWidth="1"/>
    <col min="11" max="11" width="13" customWidth="1"/>
  </cols>
  <sheetData>
    <row r="7" spans="4:11" ht="18">
      <c r="D7" s="60" t="s">
        <v>302</v>
      </c>
      <c r="E7" s="60" t="s">
        <v>303</v>
      </c>
      <c r="F7" s="60" t="s">
        <v>304</v>
      </c>
      <c r="G7" s="60" t="s">
        <v>305</v>
      </c>
      <c r="J7" s="60" t="s">
        <v>302</v>
      </c>
      <c r="K7" s="60" t="s">
        <v>305</v>
      </c>
    </row>
    <row r="8" spans="4:11" ht="18">
      <c r="D8" s="61" t="s">
        <v>306</v>
      </c>
      <c r="E8" s="61" t="s">
        <v>307</v>
      </c>
      <c r="F8" s="61" t="s">
        <v>308</v>
      </c>
      <c r="G8" s="61">
        <v>23</v>
      </c>
      <c r="J8" s="61" t="s">
        <v>306</v>
      </c>
      <c r="K8" s="61">
        <f>SUMIF(D8:D17,J8,G8:G17)</f>
        <v>23</v>
      </c>
    </row>
    <row r="9" spans="4:11" ht="18">
      <c r="D9" s="61" t="s">
        <v>309</v>
      </c>
      <c r="E9" s="61" t="s">
        <v>310</v>
      </c>
      <c r="F9" s="61" t="s">
        <v>311</v>
      </c>
      <c r="G9" s="61">
        <v>20</v>
      </c>
    </row>
    <row r="10" spans="4:11" ht="18">
      <c r="D10" s="61" t="s">
        <v>312</v>
      </c>
      <c r="E10" s="61" t="s">
        <v>313</v>
      </c>
      <c r="F10" s="61" t="s">
        <v>128</v>
      </c>
      <c r="G10" s="61">
        <v>30</v>
      </c>
    </row>
    <row r="11" spans="4:11" ht="18">
      <c r="D11" s="61" t="s">
        <v>314</v>
      </c>
      <c r="E11" s="61" t="s">
        <v>307</v>
      </c>
      <c r="F11" s="61" t="s">
        <v>315</v>
      </c>
      <c r="G11" s="61">
        <v>40</v>
      </c>
    </row>
    <row r="12" spans="4:11" ht="18">
      <c r="D12" s="61" t="s">
        <v>316</v>
      </c>
      <c r="E12" s="61" t="s">
        <v>310</v>
      </c>
      <c r="F12" s="61" t="s">
        <v>6</v>
      </c>
      <c r="G12" s="61">
        <v>34</v>
      </c>
    </row>
    <row r="13" spans="4:11" ht="18">
      <c r="D13" s="61" t="s">
        <v>317</v>
      </c>
      <c r="E13" s="61" t="s">
        <v>313</v>
      </c>
      <c r="F13" s="61" t="s">
        <v>221</v>
      </c>
      <c r="G13" s="61">
        <v>54</v>
      </c>
    </row>
    <row r="14" spans="4:11" ht="18">
      <c r="D14" s="61" t="s">
        <v>318</v>
      </c>
      <c r="E14" s="61" t="s">
        <v>307</v>
      </c>
      <c r="F14" s="61" t="s">
        <v>319</v>
      </c>
      <c r="G14" s="61">
        <v>30</v>
      </c>
    </row>
    <row r="15" spans="4:11" ht="18">
      <c r="D15" s="61" t="s">
        <v>320</v>
      </c>
      <c r="E15" s="61" t="s">
        <v>310</v>
      </c>
      <c r="F15" s="61" t="s">
        <v>321</v>
      </c>
      <c r="G15" s="61">
        <v>10</v>
      </c>
    </row>
    <row r="16" spans="4:11" ht="18">
      <c r="D16" s="61" t="s">
        <v>322</v>
      </c>
      <c r="E16" s="61" t="s">
        <v>313</v>
      </c>
      <c r="F16" s="61" t="s">
        <v>323</v>
      </c>
      <c r="G16" s="61">
        <v>20</v>
      </c>
    </row>
    <row r="17" spans="4:7" ht="18">
      <c r="D17" s="61" t="s">
        <v>316</v>
      </c>
      <c r="E17" s="61" t="s">
        <v>307</v>
      </c>
      <c r="F17" s="61" t="s">
        <v>200</v>
      </c>
      <c r="G17" s="61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5AB7-5AC7-47D5-BCA3-442376C582E2}">
  <dimension ref="S4:AA14"/>
  <sheetViews>
    <sheetView topLeftCell="P1" workbookViewId="0">
      <selection activeCell="AC10" sqref="AC10"/>
    </sheetView>
  </sheetViews>
  <sheetFormatPr defaultRowHeight="14.4"/>
  <cols>
    <col min="19" max="19" width="12.5546875" customWidth="1"/>
    <col min="20" max="20" width="15.21875" customWidth="1"/>
    <col min="21" max="21" width="17" customWidth="1"/>
    <col min="22" max="22" width="16.33203125" customWidth="1"/>
    <col min="25" max="25" width="11.5546875" customWidth="1"/>
    <col min="26" max="26" width="11.109375" customWidth="1"/>
    <col min="27" max="27" width="10.21875" customWidth="1"/>
  </cols>
  <sheetData>
    <row r="4" spans="19:27" ht="18">
      <c r="S4" s="60" t="s">
        <v>302</v>
      </c>
      <c r="T4" s="60" t="s">
        <v>303</v>
      </c>
      <c r="U4" s="60" t="s">
        <v>304</v>
      </c>
      <c r="V4" s="60" t="s">
        <v>305</v>
      </c>
      <c r="Y4" s="60" t="s">
        <v>302</v>
      </c>
      <c r="Z4" s="60" t="s">
        <v>303</v>
      </c>
      <c r="AA4" s="60" t="s">
        <v>305</v>
      </c>
    </row>
    <row r="5" spans="19:27" ht="18">
      <c r="S5" s="61" t="s">
        <v>324</v>
      </c>
      <c r="T5" s="61" t="s">
        <v>307</v>
      </c>
      <c r="U5" s="61" t="s">
        <v>308</v>
      </c>
      <c r="V5" s="61">
        <v>23</v>
      </c>
      <c r="Y5" s="61" t="s">
        <v>324</v>
      </c>
      <c r="Z5" s="61" t="s">
        <v>313</v>
      </c>
      <c r="AA5" s="61">
        <f>SUMIFS(V5:V14,S5:S14,Y5,T5:T14,Z5)</f>
        <v>54</v>
      </c>
    </row>
    <row r="6" spans="19:27" ht="18">
      <c r="S6" s="61" t="s">
        <v>318</v>
      </c>
      <c r="T6" s="61" t="s">
        <v>310</v>
      </c>
      <c r="U6" s="61" t="s">
        <v>325</v>
      </c>
      <c r="V6" s="61">
        <v>20</v>
      </c>
    </row>
    <row r="7" spans="19:27" ht="18">
      <c r="S7" s="61" t="s">
        <v>326</v>
      </c>
      <c r="T7" s="61" t="s">
        <v>313</v>
      </c>
      <c r="U7" s="61" t="s">
        <v>128</v>
      </c>
      <c r="V7" s="61">
        <v>30</v>
      </c>
    </row>
    <row r="8" spans="19:27" ht="18">
      <c r="S8" s="61" t="s">
        <v>316</v>
      </c>
      <c r="T8" s="61" t="s">
        <v>307</v>
      </c>
      <c r="U8" s="61" t="s">
        <v>308</v>
      </c>
      <c r="V8" s="61">
        <v>40</v>
      </c>
    </row>
    <row r="9" spans="19:27" ht="18">
      <c r="S9" s="61" t="s">
        <v>316</v>
      </c>
      <c r="T9" s="61" t="s">
        <v>310</v>
      </c>
      <c r="U9" s="61" t="s">
        <v>325</v>
      </c>
      <c r="V9" s="61">
        <v>34</v>
      </c>
    </row>
    <row r="10" spans="19:27" ht="18">
      <c r="S10" s="61" t="s">
        <v>324</v>
      </c>
      <c r="T10" s="61" t="s">
        <v>313</v>
      </c>
      <c r="U10" s="61" t="s">
        <v>128</v>
      </c>
      <c r="V10" s="61">
        <v>54</v>
      </c>
    </row>
    <row r="11" spans="19:27" ht="18">
      <c r="S11" s="61" t="s">
        <v>318</v>
      </c>
      <c r="T11" s="61" t="s">
        <v>307</v>
      </c>
      <c r="U11" s="61" t="s">
        <v>308</v>
      </c>
      <c r="V11" s="61">
        <v>30</v>
      </c>
    </row>
    <row r="12" spans="19:27" ht="18">
      <c r="S12" s="61" t="s">
        <v>326</v>
      </c>
      <c r="T12" s="61" t="s">
        <v>310</v>
      </c>
      <c r="U12" s="61" t="s">
        <v>325</v>
      </c>
      <c r="V12" s="61">
        <v>10</v>
      </c>
    </row>
    <row r="13" spans="19:27" ht="18">
      <c r="S13" s="61" t="s">
        <v>316</v>
      </c>
      <c r="T13" s="61" t="s">
        <v>313</v>
      </c>
      <c r="U13" s="61" t="s">
        <v>128</v>
      </c>
      <c r="V13" s="61">
        <v>20</v>
      </c>
    </row>
    <row r="14" spans="19:27" ht="18">
      <c r="S14" s="61" t="s">
        <v>316</v>
      </c>
      <c r="T14" s="61" t="s">
        <v>307</v>
      </c>
      <c r="U14" s="61" t="s">
        <v>308</v>
      </c>
      <c r="V14" s="61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84DD-8ED7-4814-B825-B5C38466CF8A}">
  <dimension ref="E3:K14"/>
  <sheetViews>
    <sheetView topLeftCell="C1" workbookViewId="0">
      <selection activeCell="K7" sqref="K7"/>
    </sheetView>
  </sheetViews>
  <sheetFormatPr defaultRowHeight="14.4"/>
  <cols>
    <col min="5" max="5" width="10.33203125" bestFit="1" customWidth="1"/>
    <col min="6" max="6" width="13.5546875" customWidth="1"/>
    <col min="7" max="7" width="10.77734375" customWidth="1"/>
    <col min="8" max="8" width="11.21875" customWidth="1"/>
    <col min="10" max="10" width="13.33203125" bestFit="1" customWidth="1"/>
    <col min="11" max="11" width="11.6640625" customWidth="1"/>
  </cols>
  <sheetData>
    <row r="3" spans="5:11">
      <c r="E3" s="65" t="s">
        <v>327</v>
      </c>
      <c r="F3" s="65" t="s">
        <v>328</v>
      </c>
      <c r="G3" s="65" t="s">
        <v>329</v>
      </c>
      <c r="H3" s="65" t="s">
        <v>330</v>
      </c>
    </row>
    <row r="4" spans="5:11">
      <c r="E4" s="62">
        <v>44969</v>
      </c>
      <c r="F4" s="63">
        <v>1.26</v>
      </c>
      <c r="G4" s="64">
        <v>1000</v>
      </c>
      <c r="H4" s="64">
        <f>G4*1.26</f>
        <v>1260</v>
      </c>
    </row>
    <row r="5" spans="5:11">
      <c r="E5" s="62">
        <v>44970</v>
      </c>
      <c r="F5" s="63">
        <v>1.24</v>
      </c>
      <c r="G5" s="64">
        <v>2020</v>
      </c>
      <c r="H5" s="64">
        <f t="shared" ref="H5:H14" si="0">G5*1.26</f>
        <v>2545.1999999999998</v>
      </c>
    </row>
    <row r="6" spans="5:11" ht="18">
      <c r="E6" s="62">
        <v>44971</v>
      </c>
      <c r="F6" s="63">
        <v>1.27</v>
      </c>
      <c r="G6" s="64">
        <v>1500</v>
      </c>
      <c r="H6" s="64">
        <f t="shared" si="0"/>
        <v>1890</v>
      </c>
      <c r="J6" s="66" t="s">
        <v>327</v>
      </c>
      <c r="K6" s="66" t="s">
        <v>331</v>
      </c>
    </row>
    <row r="7" spans="5:11" ht="18">
      <c r="E7" s="62">
        <v>44972</v>
      </c>
      <c r="F7" s="63">
        <v>1.2666666666666699</v>
      </c>
      <c r="G7" s="64">
        <v>2000</v>
      </c>
      <c r="H7" s="64">
        <f t="shared" si="0"/>
        <v>2520</v>
      </c>
      <c r="J7" s="67">
        <v>44970</v>
      </c>
      <c r="K7" s="69">
        <f>VLOOKUP(J7,E4:H14,4,1)</f>
        <v>2545.1999999999998</v>
      </c>
    </row>
    <row r="8" spans="5:11">
      <c r="E8" s="62">
        <v>44973</v>
      </c>
      <c r="F8" s="63">
        <v>1.2716666666666701</v>
      </c>
      <c r="G8" s="64">
        <v>2250</v>
      </c>
      <c r="H8" s="64">
        <f t="shared" si="0"/>
        <v>2835</v>
      </c>
    </row>
    <row r="9" spans="5:11">
      <c r="E9" s="62">
        <v>44974</v>
      </c>
      <c r="F9" s="63">
        <v>1.2766666666666699</v>
      </c>
      <c r="G9" s="64">
        <v>2500</v>
      </c>
      <c r="H9" s="64">
        <f t="shared" si="0"/>
        <v>3150</v>
      </c>
    </row>
    <row r="10" spans="5:11">
      <c r="E10" s="62">
        <v>44975</v>
      </c>
      <c r="F10" s="63">
        <v>1.2816666666666701</v>
      </c>
      <c r="G10" s="64">
        <v>2750</v>
      </c>
      <c r="H10" s="64">
        <f t="shared" si="0"/>
        <v>3465</v>
      </c>
    </row>
    <row r="11" spans="5:11">
      <c r="E11" s="62">
        <v>44976</v>
      </c>
      <c r="F11" s="63">
        <v>1.28666666666667</v>
      </c>
      <c r="G11" s="64">
        <v>3000</v>
      </c>
      <c r="H11" s="64">
        <f t="shared" si="0"/>
        <v>3780</v>
      </c>
    </row>
    <row r="12" spans="5:11">
      <c r="E12" s="62">
        <v>44977</v>
      </c>
      <c r="F12" s="63">
        <v>1.2916666666666701</v>
      </c>
      <c r="G12" s="64">
        <v>3250</v>
      </c>
      <c r="H12" s="64">
        <f t="shared" si="0"/>
        <v>4095</v>
      </c>
    </row>
    <row r="13" spans="5:11">
      <c r="E13" s="62">
        <v>44978</v>
      </c>
      <c r="F13" s="63">
        <v>1.29666666666667</v>
      </c>
      <c r="G13" s="64">
        <v>3500</v>
      </c>
      <c r="H13" s="64">
        <f t="shared" si="0"/>
        <v>4410</v>
      </c>
    </row>
    <row r="14" spans="5:11">
      <c r="E14" s="62">
        <v>44979</v>
      </c>
      <c r="F14" s="63">
        <v>1.3016666666666701</v>
      </c>
      <c r="G14" s="64">
        <v>3750</v>
      </c>
      <c r="H14" s="64">
        <f t="shared" si="0"/>
        <v>4725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EBF0-DBA0-4540-9DA5-AB6068195FBE}">
  <dimension ref="C3:H13"/>
  <sheetViews>
    <sheetView workbookViewId="0">
      <selection activeCell="G7" sqref="G7"/>
    </sheetView>
  </sheetViews>
  <sheetFormatPr defaultRowHeight="14.4"/>
  <cols>
    <col min="4" max="4" width="11.88671875" customWidth="1"/>
    <col min="5" max="5" width="18.44140625" customWidth="1"/>
    <col min="7" max="7" width="10.5546875" customWidth="1"/>
    <col min="8" max="8" width="15.6640625" customWidth="1"/>
    <col min="9" max="9" width="8.88671875" customWidth="1"/>
  </cols>
  <sheetData>
    <row r="3" spans="3:8" ht="18">
      <c r="C3" s="70" t="s">
        <v>332</v>
      </c>
      <c r="D3" s="70" t="s">
        <v>333</v>
      </c>
      <c r="E3" s="70" t="s">
        <v>334</v>
      </c>
      <c r="G3" s="70" t="s">
        <v>333</v>
      </c>
      <c r="H3" s="70" t="s">
        <v>334</v>
      </c>
    </row>
    <row r="4" spans="3:8" ht="18">
      <c r="C4" s="69">
        <v>1</v>
      </c>
      <c r="D4" s="68" t="s">
        <v>335</v>
      </c>
      <c r="E4" s="68" t="s">
        <v>340</v>
      </c>
      <c r="G4" s="72" t="s">
        <v>335</v>
      </c>
      <c r="H4" s="72" t="str">
        <f>VLOOKUP(G4,D4:E13,2,0)</f>
        <v>Clerk</v>
      </c>
    </row>
    <row r="5" spans="3:8" ht="18">
      <c r="C5" s="69">
        <v>2</v>
      </c>
      <c r="D5" s="68" t="s">
        <v>336</v>
      </c>
      <c r="E5" s="68" t="s">
        <v>341</v>
      </c>
    </row>
    <row r="6" spans="3:8" ht="18">
      <c r="C6" s="69">
        <v>3</v>
      </c>
      <c r="D6" s="68" t="s">
        <v>337</v>
      </c>
      <c r="E6" s="68" t="s">
        <v>341</v>
      </c>
    </row>
    <row r="7" spans="3:8" ht="18">
      <c r="C7" s="69">
        <v>4</v>
      </c>
      <c r="D7" s="68" t="s">
        <v>20</v>
      </c>
      <c r="E7" s="68" t="s">
        <v>342</v>
      </c>
    </row>
    <row r="8" spans="3:8" ht="18">
      <c r="C8" s="69">
        <v>5</v>
      </c>
      <c r="D8" s="68" t="s">
        <v>117</v>
      </c>
      <c r="E8" s="68" t="s">
        <v>340</v>
      </c>
    </row>
    <row r="9" spans="3:8" ht="18">
      <c r="C9" s="69">
        <v>6</v>
      </c>
      <c r="D9" s="68" t="s">
        <v>110</v>
      </c>
      <c r="E9" s="68" t="s">
        <v>341</v>
      </c>
    </row>
    <row r="10" spans="3:8" ht="18">
      <c r="C10" s="69">
        <v>7</v>
      </c>
      <c r="D10" s="68" t="s">
        <v>209</v>
      </c>
      <c r="E10" s="68" t="s">
        <v>341</v>
      </c>
    </row>
    <row r="11" spans="3:8" ht="18">
      <c r="C11" s="69">
        <v>8</v>
      </c>
      <c r="D11" s="68" t="s">
        <v>132</v>
      </c>
      <c r="E11" s="68" t="s">
        <v>341</v>
      </c>
    </row>
    <row r="12" spans="3:8" ht="18">
      <c r="C12" s="69">
        <v>9</v>
      </c>
      <c r="D12" s="68" t="s">
        <v>338</v>
      </c>
      <c r="E12" s="68" t="s">
        <v>341</v>
      </c>
    </row>
    <row r="13" spans="3:8" ht="18">
      <c r="C13" s="69">
        <v>10</v>
      </c>
      <c r="D13" s="68" t="s">
        <v>339</v>
      </c>
      <c r="E13" s="68" t="s">
        <v>341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E676-B199-45F4-9262-A8A85CBB90EF}">
  <dimension ref="C5:M15"/>
  <sheetViews>
    <sheetView workbookViewId="0">
      <selection activeCell="K12" sqref="K12"/>
    </sheetView>
  </sheetViews>
  <sheetFormatPr defaultRowHeight="14.4"/>
  <cols>
    <col min="3" max="3" width="12.44140625" customWidth="1"/>
    <col min="4" max="4" width="16.6640625" customWidth="1"/>
    <col min="5" max="5" width="13.44140625" customWidth="1"/>
    <col min="6" max="6" width="16" customWidth="1"/>
    <col min="7" max="7" width="12" customWidth="1"/>
    <col min="9" max="9" width="12.77734375" customWidth="1"/>
    <col min="10" max="10" width="17" customWidth="1"/>
    <col min="11" max="11" width="11.33203125" customWidth="1"/>
    <col min="12" max="12" width="14.5546875" customWidth="1"/>
    <col min="13" max="13" width="12.21875" customWidth="1"/>
  </cols>
  <sheetData>
    <row r="5" spans="3:13" ht="18">
      <c r="C5" s="73" t="s">
        <v>343</v>
      </c>
      <c r="D5" s="74" t="s">
        <v>302</v>
      </c>
      <c r="E5" s="74" t="s">
        <v>344</v>
      </c>
      <c r="F5" s="74" t="s">
        <v>304</v>
      </c>
      <c r="G5" s="74" t="s">
        <v>305</v>
      </c>
      <c r="I5" s="73" t="s">
        <v>343</v>
      </c>
      <c r="J5" s="74" t="s">
        <v>302</v>
      </c>
      <c r="K5" s="74" t="s">
        <v>344</v>
      </c>
      <c r="L5" s="74" t="s">
        <v>304</v>
      </c>
      <c r="M5" s="74" t="s">
        <v>305</v>
      </c>
    </row>
    <row r="6" spans="3:13" ht="18">
      <c r="C6" s="75">
        <v>101</v>
      </c>
      <c r="D6" s="76" t="s">
        <v>345</v>
      </c>
      <c r="E6" s="76" t="s">
        <v>346</v>
      </c>
      <c r="F6" s="76" t="s">
        <v>308</v>
      </c>
      <c r="G6" s="76">
        <v>23</v>
      </c>
      <c r="I6" s="71">
        <v>105</v>
      </c>
      <c r="J6" s="71" t="str">
        <f>VLOOKUP($I$6,C6:G15,COLUMNS($I$5:$J$5),0)</f>
        <v>Mic Holder</v>
      </c>
      <c r="K6" s="71" t="str">
        <f>VLOOKUP($I$6,C6:G15,COLUMNS($I$5:$K$5),0)</f>
        <v>AP0105</v>
      </c>
      <c r="L6" s="71" t="str">
        <f>VLOOKUP($I$6,C6:G15,COLUMNS($I$5:$L$5),0)</f>
        <v>Rahul</v>
      </c>
      <c r="M6" s="71">
        <f>VLOOKUP($I$6,C6:G15,COLUMNS($I$5:$M$5),0)</f>
        <v>34</v>
      </c>
    </row>
    <row r="7" spans="3:13" ht="18">
      <c r="C7" s="75">
        <v>102</v>
      </c>
      <c r="D7" s="76" t="s">
        <v>347</v>
      </c>
      <c r="E7" s="76" t="s">
        <v>348</v>
      </c>
      <c r="F7" s="76" t="s">
        <v>311</v>
      </c>
      <c r="G7" s="76">
        <v>20</v>
      </c>
    </row>
    <row r="8" spans="3:13" ht="18">
      <c r="C8" s="75">
        <v>103</v>
      </c>
      <c r="D8" s="76" t="s">
        <v>349</v>
      </c>
      <c r="E8" s="76" t="s">
        <v>350</v>
      </c>
      <c r="F8" s="76" t="s">
        <v>128</v>
      </c>
      <c r="G8" s="76">
        <v>30</v>
      </c>
    </row>
    <row r="9" spans="3:13" ht="18">
      <c r="C9" s="75">
        <v>104</v>
      </c>
      <c r="D9" s="76" t="s">
        <v>351</v>
      </c>
      <c r="E9" s="76" t="s">
        <v>352</v>
      </c>
      <c r="F9" s="76" t="s">
        <v>315</v>
      </c>
      <c r="G9" s="76">
        <v>40</v>
      </c>
    </row>
    <row r="10" spans="3:13" ht="18">
      <c r="C10" s="75">
        <v>105</v>
      </c>
      <c r="D10" s="76" t="s">
        <v>353</v>
      </c>
      <c r="E10" s="76" t="s">
        <v>354</v>
      </c>
      <c r="F10" s="76" t="s">
        <v>6</v>
      </c>
      <c r="G10" s="76">
        <v>34</v>
      </c>
    </row>
    <row r="11" spans="3:13" ht="18">
      <c r="C11" s="75">
        <v>106</v>
      </c>
      <c r="D11" s="76" t="s">
        <v>324</v>
      </c>
      <c r="E11" s="76" t="s">
        <v>355</v>
      </c>
      <c r="F11" s="76" t="s">
        <v>221</v>
      </c>
      <c r="G11" s="76">
        <v>54</v>
      </c>
    </row>
    <row r="12" spans="3:13" ht="18">
      <c r="C12" s="75">
        <v>107</v>
      </c>
      <c r="D12" s="76" t="s">
        <v>318</v>
      </c>
      <c r="E12" s="76" t="s">
        <v>356</v>
      </c>
      <c r="F12" s="76" t="s">
        <v>319</v>
      </c>
      <c r="G12" s="76">
        <v>30</v>
      </c>
    </row>
    <row r="13" spans="3:13" ht="18">
      <c r="C13" s="75">
        <v>108</v>
      </c>
      <c r="D13" s="76" t="s">
        <v>326</v>
      </c>
      <c r="E13" s="76" t="s">
        <v>357</v>
      </c>
      <c r="F13" s="76" t="s">
        <v>321</v>
      </c>
      <c r="G13" s="76">
        <v>10</v>
      </c>
    </row>
    <row r="14" spans="3:13" ht="18">
      <c r="C14" s="75">
        <v>109</v>
      </c>
      <c r="D14" s="76" t="s">
        <v>316</v>
      </c>
      <c r="E14" s="76" t="s">
        <v>358</v>
      </c>
      <c r="F14" s="76" t="s">
        <v>323</v>
      </c>
      <c r="G14" s="76">
        <v>20</v>
      </c>
    </row>
    <row r="15" spans="3:13" ht="18">
      <c r="C15" s="75">
        <v>110</v>
      </c>
      <c r="D15" s="76" t="s">
        <v>359</v>
      </c>
      <c r="E15" s="76" t="s">
        <v>360</v>
      </c>
      <c r="F15" s="76" t="s">
        <v>200</v>
      </c>
      <c r="G15" s="7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BD04-ED9B-4AFE-A198-A1513F17FA28}">
  <dimension ref="A1:D24"/>
  <sheetViews>
    <sheetView topLeftCell="D1" workbookViewId="0">
      <selection sqref="A1:D20"/>
    </sheetView>
  </sheetViews>
  <sheetFormatPr defaultRowHeight="14.4"/>
  <cols>
    <col min="1" max="1" width="25" customWidth="1"/>
    <col min="2" max="2" width="11" customWidth="1"/>
    <col min="3" max="3" width="12.5546875" customWidth="1"/>
    <col min="4" max="4" width="11.33203125" customWidth="1"/>
  </cols>
  <sheetData>
    <row r="1" spans="1:4">
      <c r="A1" s="6" t="s">
        <v>59</v>
      </c>
      <c r="B1" s="6" t="s">
        <v>60</v>
      </c>
      <c r="C1" s="6" t="s">
        <v>61</v>
      </c>
      <c r="D1" s="6" t="s">
        <v>62</v>
      </c>
    </row>
    <row r="2" spans="1:4">
      <c r="A2" s="7" t="s">
        <v>23</v>
      </c>
      <c r="B2" s="8">
        <v>44562</v>
      </c>
      <c r="C2" s="9" t="s">
        <v>24</v>
      </c>
      <c r="D2" s="10">
        <v>111.7</v>
      </c>
    </row>
    <row r="3" spans="1:4">
      <c r="A3" s="7" t="s">
        <v>25</v>
      </c>
      <c r="B3" s="8">
        <v>44562</v>
      </c>
      <c r="C3" s="9" t="s">
        <v>26</v>
      </c>
      <c r="D3" s="10">
        <v>110.5</v>
      </c>
    </row>
    <row r="4" spans="1:4">
      <c r="A4" s="7" t="s">
        <v>27</v>
      </c>
      <c r="B4" s="8"/>
      <c r="C4" s="9" t="s">
        <v>28</v>
      </c>
      <c r="D4" s="10">
        <v>108.4</v>
      </c>
    </row>
    <row r="5" spans="1:4">
      <c r="A5" s="7" t="s">
        <v>29</v>
      </c>
      <c r="B5" s="8">
        <v>44562</v>
      </c>
      <c r="C5" s="9" t="s">
        <v>28</v>
      </c>
      <c r="D5" s="10">
        <v>108.4</v>
      </c>
    </row>
    <row r="6" spans="1:4">
      <c r="A6" s="7" t="s">
        <v>30</v>
      </c>
      <c r="B6" s="8">
        <v>44562</v>
      </c>
      <c r="C6" s="9" t="s">
        <v>31</v>
      </c>
      <c r="D6" s="10">
        <v>108.1</v>
      </c>
    </row>
    <row r="7" spans="1:4">
      <c r="A7" s="7" t="s">
        <v>32</v>
      </c>
      <c r="B7" s="8">
        <v>44562</v>
      </c>
      <c r="C7" s="9" t="s">
        <v>33</v>
      </c>
      <c r="D7" s="10">
        <v>107.3</v>
      </c>
    </row>
    <row r="8" spans="1:4">
      <c r="A8" s="7" t="s">
        <v>34</v>
      </c>
      <c r="B8" s="8">
        <v>44562</v>
      </c>
      <c r="C8" s="9" t="s">
        <v>35</v>
      </c>
      <c r="D8" s="10">
        <v>107.1</v>
      </c>
    </row>
    <row r="9" spans="1:4">
      <c r="A9" s="7" t="s">
        <v>36</v>
      </c>
      <c r="B9" s="8">
        <v>44562</v>
      </c>
      <c r="C9" s="9" t="s">
        <v>37</v>
      </c>
      <c r="D9" s="10">
        <v>105.9</v>
      </c>
    </row>
    <row r="10" spans="1:4">
      <c r="A10" s="7" t="s">
        <v>38</v>
      </c>
      <c r="B10" s="8">
        <v>44562</v>
      </c>
      <c r="C10" s="9" t="s">
        <v>39</v>
      </c>
      <c r="D10" s="10">
        <v>105.7</v>
      </c>
    </row>
    <row r="11" spans="1:4">
      <c r="A11" s="7" t="s">
        <v>40</v>
      </c>
      <c r="B11" s="8">
        <v>44562</v>
      </c>
      <c r="C11" s="9"/>
      <c r="D11" s="10">
        <v>100</v>
      </c>
    </row>
    <row r="12" spans="1:4">
      <c r="A12" s="7" t="s">
        <v>41</v>
      </c>
      <c r="B12" s="8"/>
      <c r="C12" s="9" t="s">
        <v>42</v>
      </c>
      <c r="D12" s="10"/>
    </row>
    <row r="13" spans="1:4">
      <c r="A13" s="7" t="s">
        <v>43</v>
      </c>
      <c r="B13" s="8">
        <v>44562</v>
      </c>
      <c r="C13" s="9" t="s">
        <v>44</v>
      </c>
      <c r="D13" s="10">
        <v>99.6</v>
      </c>
    </row>
    <row r="14" spans="1:4">
      <c r="A14" s="7" t="s">
        <v>45</v>
      </c>
      <c r="B14" s="8">
        <v>44562</v>
      </c>
      <c r="C14" s="9" t="s">
        <v>46</v>
      </c>
      <c r="D14" s="10">
        <v>99.3</v>
      </c>
    </row>
    <row r="15" spans="1:4">
      <c r="A15" s="7" t="s">
        <v>47</v>
      </c>
      <c r="B15" s="8">
        <v>44562</v>
      </c>
      <c r="C15" s="9" t="s">
        <v>48</v>
      </c>
      <c r="D15" s="10"/>
    </row>
    <row r="16" spans="1:4">
      <c r="A16" s="7" t="s">
        <v>49</v>
      </c>
      <c r="B16" s="8">
        <v>44562</v>
      </c>
      <c r="C16" s="9" t="s">
        <v>50</v>
      </c>
      <c r="D16" s="10">
        <v>97.8</v>
      </c>
    </row>
    <row r="17" spans="1:4">
      <c r="A17" s="7" t="s">
        <v>51</v>
      </c>
      <c r="B17" s="8">
        <v>44562</v>
      </c>
      <c r="C17" s="9" t="s">
        <v>52</v>
      </c>
      <c r="D17" s="10">
        <v>97.2</v>
      </c>
    </row>
    <row r="18" spans="1:4">
      <c r="A18" s="7" t="s">
        <v>53</v>
      </c>
      <c r="B18" s="8">
        <v>44562</v>
      </c>
      <c r="C18" s="9" t="s">
        <v>54</v>
      </c>
      <c r="D18" s="10">
        <v>96</v>
      </c>
    </row>
    <row r="19" spans="1:4">
      <c r="A19" s="7" t="s">
        <v>55</v>
      </c>
      <c r="B19" s="8">
        <v>44562</v>
      </c>
      <c r="C19" s="9" t="s">
        <v>56</v>
      </c>
      <c r="D19" s="10">
        <v>95.9</v>
      </c>
    </row>
    <row r="20" spans="1:4">
      <c r="A20" s="7" t="s">
        <v>57</v>
      </c>
      <c r="B20" s="8">
        <v>44562</v>
      </c>
      <c r="C20" s="9" t="s">
        <v>58</v>
      </c>
      <c r="D20" s="10">
        <v>95.4</v>
      </c>
    </row>
    <row r="23" spans="1:4">
      <c r="A23" s="11" t="s">
        <v>63</v>
      </c>
      <c r="B23">
        <f>COUNTA(B2:B20)</f>
        <v>17</v>
      </c>
      <c r="C23">
        <f t="shared" ref="C23:D23" si="0">COUNTA(C2:C20)</f>
        <v>18</v>
      </c>
      <c r="D23">
        <f t="shared" si="0"/>
        <v>17</v>
      </c>
    </row>
    <row r="24" spans="1:4">
      <c r="A24" s="11" t="s">
        <v>64</v>
      </c>
      <c r="B24">
        <f>COUNT(B2:B20)</f>
        <v>17</v>
      </c>
      <c r="C24">
        <f t="shared" ref="C24:D24" si="1">COUNT(C2:C20)</f>
        <v>0</v>
      </c>
      <c r="D24">
        <f t="shared" si="1"/>
        <v>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148C-DBFE-416F-B852-F74D39429C80}">
  <dimension ref="A1:M44"/>
  <sheetViews>
    <sheetView workbookViewId="0">
      <selection activeCell="M6" sqref="M6"/>
    </sheetView>
  </sheetViews>
  <sheetFormatPr defaultRowHeight="14.4"/>
  <cols>
    <col min="1" max="1" width="9" bestFit="1" customWidth="1"/>
    <col min="2" max="2" width="8.77734375" bestFit="1" customWidth="1"/>
    <col min="3" max="3" width="9" bestFit="1" customWidth="1"/>
    <col min="4" max="4" width="8.109375" bestFit="1" customWidth="1"/>
    <col min="5" max="5" width="8.5546875" bestFit="1" customWidth="1"/>
    <col min="6" max="9" width="8.109375" bestFit="1" customWidth="1"/>
    <col min="10" max="10" width="8.6640625" bestFit="1" customWidth="1"/>
    <col min="11" max="11" width="17.6640625" bestFit="1" customWidth="1"/>
    <col min="12" max="12" width="10.33203125" bestFit="1" customWidth="1"/>
    <col min="13" max="13" width="8.44140625" bestFit="1" customWidth="1"/>
  </cols>
  <sheetData>
    <row r="1" spans="1:13">
      <c r="A1" t="s">
        <v>96</v>
      </c>
      <c r="B1" t="s">
        <v>196</v>
      </c>
      <c r="C1" t="s">
        <v>197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361</v>
      </c>
      <c r="M1" t="s">
        <v>366</v>
      </c>
    </row>
    <row r="2" spans="1:13">
      <c r="A2">
        <v>1</v>
      </c>
      <c r="B2" t="s">
        <v>231</v>
      </c>
      <c r="C2" t="s">
        <v>91</v>
      </c>
      <c r="D2">
        <v>70</v>
      </c>
      <c r="E2">
        <v>86</v>
      </c>
      <c r="F2">
        <v>84</v>
      </c>
      <c r="G2">
        <v>86</v>
      </c>
      <c r="H2">
        <v>68</v>
      </c>
      <c r="I2">
        <v>66</v>
      </c>
      <c r="J2">
        <v>460</v>
      </c>
      <c r="K2">
        <v>77</v>
      </c>
      <c r="L2" s="81">
        <v>42047</v>
      </c>
      <c r="M2" t="s">
        <v>362</v>
      </c>
    </row>
    <row r="3" spans="1:13">
      <c r="A3">
        <v>2</v>
      </c>
      <c r="B3" t="s">
        <v>135</v>
      </c>
      <c r="C3" t="s">
        <v>91</v>
      </c>
      <c r="D3">
        <v>68</v>
      </c>
      <c r="E3">
        <v>77</v>
      </c>
      <c r="F3">
        <v>89</v>
      </c>
      <c r="G3">
        <v>71</v>
      </c>
      <c r="H3">
        <v>65</v>
      </c>
      <c r="I3">
        <v>63</v>
      </c>
      <c r="J3">
        <v>433</v>
      </c>
      <c r="K3">
        <v>72</v>
      </c>
      <c r="L3" s="81">
        <v>42047</v>
      </c>
      <c r="M3" t="s">
        <v>363</v>
      </c>
    </row>
    <row r="4" spans="1:13">
      <c r="A4">
        <v>3</v>
      </c>
      <c r="B4" t="s">
        <v>232</v>
      </c>
      <c r="C4" t="s">
        <v>88</v>
      </c>
      <c r="D4">
        <v>67</v>
      </c>
      <c r="E4">
        <v>86</v>
      </c>
      <c r="F4">
        <v>85</v>
      </c>
      <c r="G4">
        <v>68</v>
      </c>
      <c r="H4">
        <v>70</v>
      </c>
      <c r="I4">
        <v>89</v>
      </c>
      <c r="J4">
        <v>465</v>
      </c>
      <c r="K4">
        <v>78</v>
      </c>
      <c r="L4" s="81">
        <v>42047</v>
      </c>
      <c r="M4" t="s">
        <v>364</v>
      </c>
    </row>
    <row r="5" spans="1:13">
      <c r="A5">
        <v>4</v>
      </c>
      <c r="B5" t="s">
        <v>233</v>
      </c>
      <c r="C5" t="s">
        <v>88</v>
      </c>
      <c r="D5">
        <v>68</v>
      </c>
      <c r="E5">
        <v>75</v>
      </c>
      <c r="F5">
        <v>83</v>
      </c>
      <c r="G5">
        <v>93</v>
      </c>
      <c r="H5">
        <v>92</v>
      </c>
      <c r="I5">
        <v>92</v>
      </c>
      <c r="J5">
        <v>503</v>
      </c>
      <c r="K5">
        <v>84</v>
      </c>
      <c r="L5" s="81">
        <v>42047</v>
      </c>
      <c r="M5" t="s">
        <v>365</v>
      </c>
    </row>
    <row r="6" spans="1:13">
      <c r="A6">
        <v>5</v>
      </c>
      <c r="B6" t="s">
        <v>234</v>
      </c>
      <c r="C6" t="s">
        <v>206</v>
      </c>
      <c r="D6">
        <v>73</v>
      </c>
      <c r="E6">
        <v>76</v>
      </c>
      <c r="F6">
        <v>79</v>
      </c>
      <c r="G6">
        <v>77</v>
      </c>
      <c r="H6">
        <v>64</v>
      </c>
      <c r="I6">
        <v>61</v>
      </c>
      <c r="J6">
        <v>430</v>
      </c>
      <c r="K6">
        <v>72</v>
      </c>
      <c r="L6" s="81">
        <v>42047</v>
      </c>
      <c r="M6" t="s">
        <v>362</v>
      </c>
    </row>
    <row r="7" spans="1:13">
      <c r="A7">
        <v>6</v>
      </c>
      <c r="B7" t="s">
        <v>235</v>
      </c>
      <c r="C7" t="s">
        <v>89</v>
      </c>
      <c r="D7">
        <v>79</v>
      </c>
      <c r="E7">
        <v>79</v>
      </c>
      <c r="F7">
        <v>84</v>
      </c>
      <c r="G7">
        <v>73</v>
      </c>
      <c r="H7">
        <v>93</v>
      </c>
      <c r="I7">
        <v>86</v>
      </c>
      <c r="J7">
        <v>494</v>
      </c>
      <c r="K7">
        <v>82</v>
      </c>
      <c r="L7" s="81">
        <v>42047</v>
      </c>
      <c r="M7" t="s">
        <v>363</v>
      </c>
    </row>
    <row r="8" spans="1:13">
      <c r="A8">
        <v>7</v>
      </c>
      <c r="B8" t="s">
        <v>108</v>
      </c>
      <c r="C8" t="s">
        <v>89</v>
      </c>
      <c r="D8">
        <v>70</v>
      </c>
      <c r="E8">
        <v>76</v>
      </c>
      <c r="F8">
        <v>91</v>
      </c>
      <c r="G8">
        <v>63</v>
      </c>
      <c r="H8">
        <v>75</v>
      </c>
      <c r="I8">
        <v>81</v>
      </c>
      <c r="J8">
        <v>456</v>
      </c>
      <c r="K8">
        <v>76</v>
      </c>
      <c r="L8" s="81">
        <v>42047</v>
      </c>
      <c r="M8" t="s">
        <v>364</v>
      </c>
    </row>
    <row r="9" spans="1:13">
      <c r="A9">
        <v>8</v>
      </c>
      <c r="B9" t="s">
        <v>236</v>
      </c>
      <c r="C9" t="s">
        <v>206</v>
      </c>
      <c r="D9">
        <v>78</v>
      </c>
      <c r="E9">
        <v>69</v>
      </c>
      <c r="F9">
        <v>88</v>
      </c>
      <c r="G9">
        <v>73</v>
      </c>
      <c r="H9">
        <v>72</v>
      </c>
      <c r="I9">
        <v>80</v>
      </c>
      <c r="J9">
        <v>460</v>
      </c>
      <c r="K9">
        <v>77</v>
      </c>
      <c r="L9" s="81">
        <v>42047</v>
      </c>
      <c r="M9" t="s">
        <v>365</v>
      </c>
    </row>
    <row r="10" spans="1:13">
      <c r="A10">
        <v>9</v>
      </c>
      <c r="B10" t="s">
        <v>237</v>
      </c>
      <c r="C10" t="s">
        <v>89</v>
      </c>
      <c r="D10">
        <v>55</v>
      </c>
      <c r="E10">
        <v>80</v>
      </c>
      <c r="F10">
        <v>93</v>
      </c>
      <c r="G10">
        <v>91</v>
      </c>
      <c r="H10">
        <v>65</v>
      </c>
      <c r="I10">
        <v>66</v>
      </c>
      <c r="J10">
        <v>450</v>
      </c>
      <c r="K10">
        <v>75</v>
      </c>
      <c r="L10" s="81">
        <v>42047</v>
      </c>
      <c r="M10" t="s">
        <v>362</v>
      </c>
    </row>
    <row r="11" spans="1:13">
      <c r="A11">
        <v>10</v>
      </c>
      <c r="B11" t="s">
        <v>238</v>
      </c>
      <c r="C11" t="s">
        <v>89</v>
      </c>
      <c r="D11">
        <v>56</v>
      </c>
      <c r="E11">
        <v>84</v>
      </c>
      <c r="F11">
        <v>63</v>
      </c>
      <c r="G11">
        <v>64</v>
      </c>
      <c r="H11">
        <v>60</v>
      </c>
      <c r="I11">
        <v>60</v>
      </c>
      <c r="J11">
        <v>387</v>
      </c>
      <c r="K11">
        <v>64</v>
      </c>
      <c r="L11" s="81">
        <v>42047</v>
      </c>
      <c r="M11" t="s">
        <v>363</v>
      </c>
    </row>
    <row r="12" spans="1:13">
      <c r="A12">
        <v>11</v>
      </c>
      <c r="B12" t="s">
        <v>239</v>
      </c>
      <c r="C12" t="s">
        <v>89</v>
      </c>
      <c r="D12">
        <v>69</v>
      </c>
      <c r="E12">
        <v>82</v>
      </c>
      <c r="F12">
        <v>89</v>
      </c>
      <c r="G12">
        <v>72</v>
      </c>
      <c r="H12">
        <v>79</v>
      </c>
      <c r="I12">
        <v>71</v>
      </c>
      <c r="J12">
        <v>462</v>
      </c>
      <c r="K12">
        <v>77</v>
      </c>
      <c r="L12" s="81">
        <v>42047</v>
      </c>
      <c r="M12" t="s">
        <v>364</v>
      </c>
    </row>
    <row r="13" spans="1:13">
      <c r="A13">
        <v>12</v>
      </c>
      <c r="B13" t="s">
        <v>240</v>
      </c>
      <c r="C13" t="s">
        <v>89</v>
      </c>
      <c r="D13">
        <v>76</v>
      </c>
      <c r="E13">
        <v>74</v>
      </c>
      <c r="F13">
        <v>66</v>
      </c>
      <c r="G13">
        <v>80</v>
      </c>
      <c r="H13">
        <v>64</v>
      </c>
      <c r="I13">
        <v>82</v>
      </c>
      <c r="J13">
        <v>442</v>
      </c>
      <c r="K13">
        <v>74</v>
      </c>
      <c r="L13" s="81">
        <v>42047</v>
      </c>
      <c r="M13" t="s">
        <v>365</v>
      </c>
    </row>
    <row r="14" spans="1:13">
      <c r="A14">
        <v>13</v>
      </c>
      <c r="B14" t="s">
        <v>241</v>
      </c>
      <c r="C14" t="s">
        <v>89</v>
      </c>
      <c r="D14">
        <v>74</v>
      </c>
      <c r="E14">
        <v>92</v>
      </c>
      <c r="F14">
        <v>67</v>
      </c>
      <c r="G14">
        <v>84</v>
      </c>
      <c r="H14">
        <v>69</v>
      </c>
      <c r="I14">
        <v>85</v>
      </c>
      <c r="J14">
        <v>471</v>
      </c>
      <c r="K14">
        <v>78</v>
      </c>
      <c r="L14" s="81">
        <v>42047</v>
      </c>
      <c r="M14" t="s">
        <v>362</v>
      </c>
    </row>
    <row r="15" spans="1:13">
      <c r="A15">
        <v>14</v>
      </c>
      <c r="B15" t="s">
        <v>200</v>
      </c>
      <c r="C15" t="s">
        <v>89</v>
      </c>
      <c r="D15">
        <v>79</v>
      </c>
      <c r="E15">
        <v>75</v>
      </c>
      <c r="F15">
        <v>84</v>
      </c>
      <c r="G15">
        <v>92</v>
      </c>
      <c r="H15">
        <v>62</v>
      </c>
      <c r="I15">
        <v>90</v>
      </c>
      <c r="J15">
        <v>482</v>
      </c>
      <c r="K15">
        <v>80</v>
      </c>
      <c r="L15" s="81">
        <v>42047</v>
      </c>
      <c r="M15" t="s">
        <v>363</v>
      </c>
    </row>
    <row r="16" spans="1:13">
      <c r="A16">
        <v>15</v>
      </c>
      <c r="B16" t="s">
        <v>242</v>
      </c>
      <c r="C16" t="s">
        <v>90</v>
      </c>
      <c r="D16">
        <v>88</v>
      </c>
      <c r="E16">
        <v>63</v>
      </c>
      <c r="F16">
        <v>69</v>
      </c>
      <c r="G16">
        <v>72</v>
      </c>
      <c r="H16">
        <v>72</v>
      </c>
      <c r="I16">
        <v>88</v>
      </c>
      <c r="J16">
        <v>452</v>
      </c>
      <c r="K16">
        <v>75</v>
      </c>
      <c r="L16" s="81">
        <v>42047</v>
      </c>
      <c r="M16" t="s">
        <v>364</v>
      </c>
    </row>
    <row r="17" spans="1:13">
      <c r="A17">
        <v>16</v>
      </c>
      <c r="B17" t="s">
        <v>209</v>
      </c>
      <c r="C17" t="s">
        <v>206</v>
      </c>
      <c r="D17">
        <v>52</v>
      </c>
      <c r="E17">
        <v>71</v>
      </c>
      <c r="F17">
        <v>61</v>
      </c>
      <c r="G17">
        <v>86</v>
      </c>
      <c r="H17">
        <v>80</v>
      </c>
      <c r="I17">
        <v>65</v>
      </c>
      <c r="J17">
        <v>415</v>
      </c>
      <c r="K17">
        <v>69</v>
      </c>
      <c r="L17" s="81">
        <v>42047</v>
      </c>
      <c r="M17" t="s">
        <v>365</v>
      </c>
    </row>
    <row r="18" spans="1:13">
      <c r="A18">
        <v>17</v>
      </c>
      <c r="B18" t="s">
        <v>241</v>
      </c>
      <c r="C18" t="s">
        <v>91</v>
      </c>
      <c r="D18">
        <v>55</v>
      </c>
      <c r="E18">
        <v>81</v>
      </c>
      <c r="F18">
        <v>70</v>
      </c>
      <c r="G18">
        <v>87</v>
      </c>
      <c r="H18">
        <v>76</v>
      </c>
      <c r="I18">
        <v>79</v>
      </c>
      <c r="J18">
        <v>448</v>
      </c>
      <c r="K18">
        <v>75</v>
      </c>
      <c r="L18" s="81">
        <v>42047</v>
      </c>
      <c r="M18" t="s">
        <v>362</v>
      </c>
    </row>
    <row r="19" spans="1:13">
      <c r="A19">
        <v>18</v>
      </c>
      <c r="B19" t="s">
        <v>12</v>
      </c>
      <c r="C19" t="s">
        <v>89</v>
      </c>
      <c r="D19">
        <v>55</v>
      </c>
      <c r="E19">
        <v>65</v>
      </c>
      <c r="F19">
        <v>76</v>
      </c>
      <c r="G19">
        <v>82</v>
      </c>
      <c r="H19">
        <v>82</v>
      </c>
      <c r="I19">
        <v>71</v>
      </c>
      <c r="J19">
        <v>431</v>
      </c>
      <c r="K19">
        <v>72</v>
      </c>
      <c r="L19" s="81">
        <v>42047</v>
      </c>
      <c r="M19" t="s">
        <v>363</v>
      </c>
    </row>
    <row r="20" spans="1:13">
      <c r="A20">
        <v>19</v>
      </c>
      <c r="B20" t="s">
        <v>243</v>
      </c>
      <c r="C20" t="s">
        <v>90</v>
      </c>
      <c r="D20">
        <v>69</v>
      </c>
      <c r="E20">
        <v>77</v>
      </c>
      <c r="F20">
        <v>78</v>
      </c>
      <c r="G20">
        <v>86</v>
      </c>
      <c r="H20">
        <v>74</v>
      </c>
      <c r="I20">
        <v>71</v>
      </c>
      <c r="J20">
        <v>455</v>
      </c>
      <c r="K20">
        <v>76</v>
      </c>
      <c r="L20" s="81">
        <v>42047</v>
      </c>
      <c r="M20" t="s">
        <v>364</v>
      </c>
    </row>
    <row r="21" spans="1:13">
      <c r="A21">
        <v>20</v>
      </c>
      <c r="B21" t="s">
        <v>5</v>
      </c>
      <c r="C21" t="s">
        <v>91</v>
      </c>
      <c r="D21">
        <v>53</v>
      </c>
      <c r="E21">
        <v>73</v>
      </c>
      <c r="F21">
        <v>88</v>
      </c>
      <c r="G21">
        <v>78</v>
      </c>
      <c r="H21">
        <v>69</v>
      </c>
      <c r="I21">
        <v>89</v>
      </c>
      <c r="J21">
        <v>450</v>
      </c>
      <c r="K21">
        <v>75</v>
      </c>
      <c r="L21" s="81">
        <v>42047</v>
      </c>
      <c r="M21" t="s">
        <v>365</v>
      </c>
    </row>
    <row r="22" spans="1:13">
      <c r="A22">
        <v>21</v>
      </c>
      <c r="B22" t="s">
        <v>244</v>
      </c>
      <c r="C22" t="s">
        <v>206</v>
      </c>
      <c r="D22">
        <v>69</v>
      </c>
      <c r="E22">
        <v>69</v>
      </c>
      <c r="F22">
        <v>93</v>
      </c>
      <c r="G22">
        <v>68</v>
      </c>
      <c r="H22">
        <v>68</v>
      </c>
      <c r="I22">
        <v>65</v>
      </c>
      <c r="J22">
        <v>432</v>
      </c>
      <c r="K22">
        <v>72</v>
      </c>
      <c r="L22" s="81">
        <v>42047</v>
      </c>
      <c r="M22" t="s">
        <v>362</v>
      </c>
    </row>
    <row r="23" spans="1:13">
      <c r="A23">
        <v>22</v>
      </c>
      <c r="B23" t="s">
        <v>245</v>
      </c>
      <c r="C23" t="s">
        <v>88</v>
      </c>
      <c r="D23">
        <v>89</v>
      </c>
      <c r="E23">
        <v>73</v>
      </c>
      <c r="F23">
        <v>86</v>
      </c>
      <c r="G23">
        <v>93</v>
      </c>
      <c r="H23">
        <v>72</v>
      </c>
      <c r="I23">
        <v>83</v>
      </c>
      <c r="J23">
        <v>496</v>
      </c>
      <c r="K23">
        <v>83</v>
      </c>
      <c r="L23" s="81">
        <v>42047</v>
      </c>
      <c r="M23" t="s">
        <v>363</v>
      </c>
    </row>
    <row r="24" spans="1:13">
      <c r="A24">
        <v>23</v>
      </c>
      <c r="B24" t="s">
        <v>246</v>
      </c>
      <c r="C24" t="s">
        <v>88</v>
      </c>
      <c r="D24">
        <v>51</v>
      </c>
      <c r="E24">
        <v>82</v>
      </c>
      <c r="F24">
        <v>72</v>
      </c>
      <c r="G24">
        <v>70</v>
      </c>
      <c r="H24">
        <v>88</v>
      </c>
      <c r="I24">
        <v>64</v>
      </c>
      <c r="J24">
        <v>427</v>
      </c>
      <c r="K24">
        <v>71</v>
      </c>
      <c r="L24" s="81">
        <v>42047</v>
      </c>
      <c r="M24" t="s">
        <v>364</v>
      </c>
    </row>
    <row r="25" spans="1:13">
      <c r="A25">
        <v>24</v>
      </c>
      <c r="B25" t="s">
        <v>247</v>
      </c>
      <c r="C25" t="s">
        <v>88</v>
      </c>
      <c r="D25">
        <v>58</v>
      </c>
      <c r="E25">
        <v>84</v>
      </c>
      <c r="F25">
        <v>90</v>
      </c>
      <c r="G25">
        <v>92</v>
      </c>
      <c r="H25">
        <v>87</v>
      </c>
      <c r="I25">
        <v>84</v>
      </c>
      <c r="J25">
        <v>495</v>
      </c>
      <c r="K25">
        <v>82</v>
      </c>
      <c r="L25" s="81">
        <v>42047</v>
      </c>
      <c r="M25" t="s">
        <v>365</v>
      </c>
    </row>
    <row r="26" spans="1:13">
      <c r="A26">
        <v>25</v>
      </c>
      <c r="B26" t="s">
        <v>248</v>
      </c>
      <c r="C26" t="s">
        <v>206</v>
      </c>
      <c r="D26">
        <v>53</v>
      </c>
      <c r="E26">
        <v>72</v>
      </c>
      <c r="F26">
        <v>80</v>
      </c>
      <c r="G26">
        <v>93</v>
      </c>
      <c r="H26">
        <v>64</v>
      </c>
      <c r="I26">
        <v>74</v>
      </c>
      <c r="J26">
        <v>436</v>
      </c>
      <c r="K26">
        <v>73</v>
      </c>
      <c r="L26" s="81">
        <v>42047</v>
      </c>
      <c r="M26" t="s">
        <v>362</v>
      </c>
    </row>
    <row r="27" spans="1:13">
      <c r="A27">
        <v>26</v>
      </c>
      <c r="B27" t="s">
        <v>249</v>
      </c>
      <c r="C27" t="s">
        <v>89</v>
      </c>
      <c r="D27">
        <v>83</v>
      </c>
      <c r="E27">
        <v>61</v>
      </c>
      <c r="F27">
        <v>74</v>
      </c>
      <c r="G27">
        <v>81</v>
      </c>
      <c r="H27">
        <v>63</v>
      </c>
      <c r="I27">
        <v>68</v>
      </c>
      <c r="J27">
        <v>430</v>
      </c>
      <c r="K27">
        <v>72</v>
      </c>
      <c r="L27" s="81">
        <v>42047</v>
      </c>
      <c r="M27" t="s">
        <v>363</v>
      </c>
    </row>
    <row r="28" spans="1:13">
      <c r="A28">
        <v>27</v>
      </c>
      <c r="B28" t="s">
        <v>250</v>
      </c>
      <c r="C28" t="s">
        <v>90</v>
      </c>
      <c r="D28">
        <v>79</v>
      </c>
      <c r="E28">
        <v>79</v>
      </c>
      <c r="F28">
        <v>84</v>
      </c>
      <c r="G28">
        <v>65</v>
      </c>
      <c r="H28">
        <v>74</v>
      </c>
      <c r="I28">
        <v>87</v>
      </c>
      <c r="J28">
        <v>468</v>
      </c>
      <c r="K28">
        <v>78</v>
      </c>
      <c r="L28" s="81">
        <v>42047</v>
      </c>
      <c r="M28" t="s">
        <v>364</v>
      </c>
    </row>
    <row r="29" spans="1:13">
      <c r="A29">
        <v>28</v>
      </c>
      <c r="B29" t="s">
        <v>251</v>
      </c>
      <c r="C29" t="s">
        <v>91</v>
      </c>
      <c r="D29">
        <v>87</v>
      </c>
      <c r="E29">
        <v>77</v>
      </c>
      <c r="F29">
        <v>61</v>
      </c>
      <c r="G29">
        <v>63</v>
      </c>
      <c r="H29">
        <v>68</v>
      </c>
      <c r="I29">
        <v>78</v>
      </c>
      <c r="J29">
        <v>434</v>
      </c>
      <c r="K29">
        <v>72</v>
      </c>
      <c r="L29" s="81">
        <v>42047</v>
      </c>
      <c r="M29" t="s">
        <v>365</v>
      </c>
    </row>
    <row r="30" spans="1:13">
      <c r="A30">
        <v>29</v>
      </c>
      <c r="B30" t="s">
        <v>252</v>
      </c>
      <c r="C30" t="s">
        <v>91</v>
      </c>
      <c r="D30">
        <v>66</v>
      </c>
      <c r="E30">
        <v>87</v>
      </c>
      <c r="F30">
        <v>65</v>
      </c>
      <c r="G30">
        <v>92</v>
      </c>
      <c r="H30">
        <v>69</v>
      </c>
      <c r="I30">
        <v>64</v>
      </c>
      <c r="J30">
        <v>443</v>
      </c>
      <c r="K30">
        <v>74</v>
      </c>
      <c r="L30" s="81">
        <v>42047</v>
      </c>
      <c r="M30" t="s">
        <v>362</v>
      </c>
    </row>
    <row r="31" spans="1:13">
      <c r="A31">
        <v>30</v>
      </c>
      <c r="B31" t="s">
        <v>253</v>
      </c>
      <c r="C31" t="s">
        <v>91</v>
      </c>
      <c r="D31">
        <v>81</v>
      </c>
      <c r="E31">
        <v>71</v>
      </c>
      <c r="F31">
        <v>77</v>
      </c>
      <c r="G31">
        <v>88</v>
      </c>
      <c r="H31">
        <v>75</v>
      </c>
      <c r="I31">
        <v>66</v>
      </c>
      <c r="J31">
        <v>458</v>
      </c>
      <c r="K31">
        <v>76</v>
      </c>
      <c r="L31" s="81">
        <v>42047</v>
      </c>
      <c r="M31" t="s">
        <v>363</v>
      </c>
    </row>
    <row r="32" spans="1:13">
      <c r="A32">
        <v>31</v>
      </c>
      <c r="B32" t="s">
        <v>254</v>
      </c>
      <c r="C32" t="s">
        <v>206</v>
      </c>
      <c r="D32">
        <v>57</v>
      </c>
      <c r="E32">
        <v>92</v>
      </c>
      <c r="F32">
        <v>61</v>
      </c>
      <c r="G32">
        <v>67</v>
      </c>
      <c r="H32">
        <v>60</v>
      </c>
      <c r="I32">
        <v>92</v>
      </c>
      <c r="J32">
        <v>429</v>
      </c>
      <c r="K32">
        <v>72</v>
      </c>
      <c r="L32" s="81">
        <v>42047</v>
      </c>
      <c r="M32" t="s">
        <v>364</v>
      </c>
    </row>
    <row r="33" spans="1:13">
      <c r="A33">
        <v>32</v>
      </c>
      <c r="B33" t="s">
        <v>255</v>
      </c>
      <c r="C33" t="s">
        <v>91</v>
      </c>
      <c r="D33">
        <v>82</v>
      </c>
      <c r="E33">
        <v>61</v>
      </c>
      <c r="F33">
        <v>77</v>
      </c>
      <c r="G33">
        <v>91</v>
      </c>
      <c r="H33">
        <v>91</v>
      </c>
      <c r="I33">
        <v>65</v>
      </c>
      <c r="J33">
        <v>467</v>
      </c>
      <c r="K33">
        <v>78</v>
      </c>
      <c r="L33" s="81">
        <v>42047</v>
      </c>
      <c r="M33" t="s">
        <v>365</v>
      </c>
    </row>
    <row r="34" spans="1:13">
      <c r="A34">
        <v>33</v>
      </c>
      <c r="B34" t="s">
        <v>256</v>
      </c>
      <c r="C34" t="s">
        <v>206</v>
      </c>
      <c r="D34">
        <v>71</v>
      </c>
      <c r="E34">
        <v>85</v>
      </c>
      <c r="F34">
        <v>91</v>
      </c>
      <c r="G34">
        <v>69</v>
      </c>
      <c r="H34">
        <v>76</v>
      </c>
      <c r="I34">
        <v>60</v>
      </c>
      <c r="J34">
        <v>452</v>
      </c>
      <c r="K34">
        <v>75</v>
      </c>
      <c r="L34" s="81">
        <v>42047</v>
      </c>
      <c r="M34" t="s">
        <v>362</v>
      </c>
    </row>
    <row r="35" spans="1:13">
      <c r="A35">
        <v>34</v>
      </c>
      <c r="B35" t="s">
        <v>257</v>
      </c>
      <c r="C35" t="s">
        <v>206</v>
      </c>
      <c r="D35">
        <v>90</v>
      </c>
      <c r="E35">
        <v>62</v>
      </c>
      <c r="F35">
        <v>66</v>
      </c>
      <c r="G35">
        <v>60</v>
      </c>
      <c r="H35">
        <v>81</v>
      </c>
      <c r="I35">
        <v>64</v>
      </c>
      <c r="J35">
        <v>423</v>
      </c>
      <c r="K35">
        <v>70</v>
      </c>
      <c r="L35" s="81">
        <v>42047</v>
      </c>
      <c r="M35" t="s">
        <v>363</v>
      </c>
    </row>
    <row r="36" spans="1:13">
      <c r="A36">
        <v>35</v>
      </c>
      <c r="B36" t="s">
        <v>258</v>
      </c>
      <c r="C36" t="s">
        <v>88</v>
      </c>
      <c r="D36">
        <v>60</v>
      </c>
      <c r="E36">
        <v>86</v>
      </c>
      <c r="F36">
        <v>69</v>
      </c>
      <c r="G36">
        <v>60</v>
      </c>
      <c r="H36">
        <v>73</v>
      </c>
      <c r="I36">
        <v>92</v>
      </c>
      <c r="J36">
        <v>440</v>
      </c>
      <c r="K36">
        <v>73</v>
      </c>
      <c r="L36" s="81">
        <v>42047</v>
      </c>
      <c r="M36" t="s">
        <v>364</v>
      </c>
    </row>
    <row r="37" spans="1:13">
      <c r="A37">
        <v>36</v>
      </c>
      <c r="B37" t="s">
        <v>259</v>
      </c>
      <c r="C37" t="s">
        <v>88</v>
      </c>
      <c r="D37">
        <v>58</v>
      </c>
      <c r="E37">
        <v>71</v>
      </c>
      <c r="F37">
        <v>93</v>
      </c>
      <c r="G37">
        <v>78</v>
      </c>
      <c r="H37">
        <v>82</v>
      </c>
      <c r="I37">
        <v>73</v>
      </c>
      <c r="J37">
        <v>455</v>
      </c>
      <c r="K37">
        <v>76</v>
      </c>
      <c r="L37" s="81">
        <v>42047</v>
      </c>
      <c r="M37" t="s">
        <v>365</v>
      </c>
    </row>
    <row r="38" spans="1:13">
      <c r="A38">
        <v>37</v>
      </c>
      <c r="B38" t="s">
        <v>260</v>
      </c>
      <c r="C38" t="s">
        <v>261</v>
      </c>
      <c r="D38">
        <v>80</v>
      </c>
      <c r="E38">
        <v>64</v>
      </c>
      <c r="F38">
        <v>61</v>
      </c>
      <c r="G38">
        <v>89</v>
      </c>
      <c r="H38">
        <v>89</v>
      </c>
      <c r="I38">
        <v>63</v>
      </c>
      <c r="J38">
        <v>446</v>
      </c>
      <c r="K38">
        <v>74</v>
      </c>
      <c r="L38" s="81">
        <v>42047</v>
      </c>
      <c r="M38" t="s">
        <v>362</v>
      </c>
    </row>
    <row r="39" spans="1:13">
      <c r="A39">
        <v>38</v>
      </c>
      <c r="B39" t="s">
        <v>262</v>
      </c>
      <c r="C39" t="s">
        <v>261</v>
      </c>
      <c r="D39">
        <v>60</v>
      </c>
      <c r="E39">
        <v>76</v>
      </c>
      <c r="F39">
        <v>71</v>
      </c>
      <c r="G39">
        <v>60</v>
      </c>
      <c r="H39">
        <v>67</v>
      </c>
      <c r="I39">
        <v>70</v>
      </c>
      <c r="J39">
        <v>404</v>
      </c>
      <c r="K39">
        <v>67</v>
      </c>
      <c r="L39" s="81">
        <v>42047</v>
      </c>
      <c r="M39" t="s">
        <v>363</v>
      </c>
    </row>
    <row r="40" spans="1:13">
      <c r="A40">
        <v>39</v>
      </c>
      <c r="B40" t="s">
        <v>263</v>
      </c>
      <c r="C40" t="s">
        <v>261</v>
      </c>
      <c r="D40">
        <v>61</v>
      </c>
      <c r="E40">
        <v>73</v>
      </c>
      <c r="F40">
        <v>71</v>
      </c>
      <c r="G40">
        <v>81</v>
      </c>
      <c r="H40">
        <v>75</v>
      </c>
      <c r="I40">
        <v>77</v>
      </c>
      <c r="J40">
        <v>438</v>
      </c>
      <c r="K40">
        <v>73</v>
      </c>
      <c r="L40" s="81">
        <v>42047</v>
      </c>
      <c r="M40" t="s">
        <v>364</v>
      </c>
    </row>
    <row r="41" spans="1:13">
      <c r="A41">
        <v>40</v>
      </c>
      <c r="B41" t="s">
        <v>264</v>
      </c>
      <c r="C41" t="s">
        <v>88</v>
      </c>
      <c r="D41">
        <v>83</v>
      </c>
      <c r="E41">
        <v>81</v>
      </c>
      <c r="F41">
        <v>83</v>
      </c>
      <c r="G41">
        <v>60</v>
      </c>
      <c r="H41">
        <v>88</v>
      </c>
      <c r="I41">
        <v>89</v>
      </c>
      <c r="J41">
        <v>484</v>
      </c>
      <c r="K41">
        <v>81</v>
      </c>
      <c r="L41" s="81">
        <v>42047</v>
      </c>
      <c r="M41" t="s">
        <v>365</v>
      </c>
    </row>
    <row r="42" spans="1:13">
      <c r="A42">
        <v>41</v>
      </c>
      <c r="B42" t="s">
        <v>265</v>
      </c>
      <c r="C42" t="s">
        <v>89</v>
      </c>
      <c r="D42">
        <v>87</v>
      </c>
      <c r="E42">
        <v>64</v>
      </c>
      <c r="F42">
        <v>88</v>
      </c>
      <c r="G42">
        <v>66</v>
      </c>
      <c r="H42">
        <v>82</v>
      </c>
      <c r="I42">
        <v>73</v>
      </c>
      <c r="J42">
        <v>460</v>
      </c>
      <c r="K42">
        <v>77</v>
      </c>
      <c r="L42" s="81">
        <v>42047</v>
      </c>
      <c r="M42" t="s">
        <v>362</v>
      </c>
    </row>
    <row r="43" spans="1:13">
      <c r="A43">
        <v>42</v>
      </c>
      <c r="B43" t="s">
        <v>266</v>
      </c>
      <c r="C43" t="s">
        <v>88</v>
      </c>
      <c r="D43">
        <v>84</v>
      </c>
      <c r="E43">
        <v>71</v>
      </c>
      <c r="F43">
        <v>78</v>
      </c>
      <c r="G43">
        <v>65</v>
      </c>
      <c r="H43">
        <v>72</v>
      </c>
      <c r="I43">
        <v>75</v>
      </c>
      <c r="J43">
        <v>445</v>
      </c>
      <c r="K43">
        <v>74</v>
      </c>
      <c r="L43" s="81">
        <v>42047</v>
      </c>
      <c r="M43" t="s">
        <v>363</v>
      </c>
    </row>
    <row r="44" spans="1:13">
      <c r="A44">
        <v>43</v>
      </c>
      <c r="B44" t="s">
        <v>267</v>
      </c>
      <c r="C44" t="s">
        <v>90</v>
      </c>
      <c r="D44">
        <v>54</v>
      </c>
      <c r="E44">
        <v>84</v>
      </c>
      <c r="F44">
        <v>70</v>
      </c>
      <c r="G44">
        <v>81</v>
      </c>
      <c r="H44">
        <v>85</v>
      </c>
      <c r="I44">
        <v>66</v>
      </c>
      <c r="J44">
        <v>440</v>
      </c>
      <c r="K44">
        <v>73</v>
      </c>
      <c r="L44" s="81">
        <v>42047</v>
      </c>
      <c r="M44" t="s">
        <v>364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AE8-EFD1-4A0B-8898-2DB48D2D5C78}">
  <dimension ref="A1:D16"/>
  <sheetViews>
    <sheetView workbookViewId="0">
      <selection sqref="A1:D16"/>
    </sheetView>
  </sheetViews>
  <sheetFormatPr defaultRowHeight="14.4"/>
  <cols>
    <col min="1" max="1" width="23.77734375" bestFit="1" customWidth="1"/>
    <col min="2" max="2" width="10.33203125" bestFit="1" customWidth="1"/>
    <col min="3" max="3" width="5.6640625" bestFit="1" customWidth="1"/>
    <col min="4" max="4" width="8.44140625" bestFit="1" customWidth="1"/>
  </cols>
  <sheetData>
    <row r="1" spans="1:4">
      <c r="A1" t="s">
        <v>59</v>
      </c>
      <c r="B1" t="s">
        <v>60</v>
      </c>
      <c r="C1" t="s">
        <v>61</v>
      </c>
      <c r="D1" t="s">
        <v>62</v>
      </c>
    </row>
    <row r="2" spans="1:4">
      <c r="A2" t="s">
        <v>23</v>
      </c>
      <c r="B2" s="81">
        <v>44562</v>
      </c>
      <c r="C2" t="s">
        <v>24</v>
      </c>
      <c r="D2">
        <v>112</v>
      </c>
    </row>
    <row r="3" spans="1:4">
      <c r="A3" t="s">
        <v>25</v>
      </c>
      <c r="B3" s="81">
        <v>44562</v>
      </c>
      <c r="C3" t="s">
        <v>26</v>
      </c>
      <c r="D3">
        <v>110</v>
      </c>
    </row>
    <row r="4" spans="1:4">
      <c r="A4" t="s">
        <v>29</v>
      </c>
      <c r="B4" s="81">
        <v>44562</v>
      </c>
      <c r="C4" t="s">
        <v>28</v>
      </c>
      <c r="D4">
        <v>108</v>
      </c>
    </row>
    <row r="5" spans="1:4">
      <c r="A5" t="s">
        <v>30</v>
      </c>
      <c r="B5" s="81">
        <v>44562</v>
      </c>
      <c r="C5" t="s">
        <v>31</v>
      </c>
      <c r="D5">
        <v>108</v>
      </c>
    </row>
    <row r="6" spans="1:4">
      <c r="A6" t="s">
        <v>32</v>
      </c>
      <c r="B6" s="81">
        <v>44562</v>
      </c>
      <c r="C6" t="s">
        <v>33</v>
      </c>
      <c r="D6">
        <v>107</v>
      </c>
    </row>
    <row r="7" spans="1:4">
      <c r="A7" t="s">
        <v>34</v>
      </c>
      <c r="B7" s="81">
        <v>44562</v>
      </c>
      <c r="C7" t="s">
        <v>35</v>
      </c>
      <c r="D7">
        <v>107</v>
      </c>
    </row>
    <row r="8" spans="1:4">
      <c r="A8" t="s">
        <v>36</v>
      </c>
      <c r="B8" s="81">
        <v>44562</v>
      </c>
      <c r="C8" t="s">
        <v>37</v>
      </c>
      <c r="D8">
        <v>106</v>
      </c>
    </row>
    <row r="9" spans="1:4">
      <c r="A9" t="s">
        <v>38</v>
      </c>
      <c r="B9" s="81">
        <v>44562</v>
      </c>
      <c r="C9" t="s">
        <v>39</v>
      </c>
      <c r="D9">
        <v>106</v>
      </c>
    </row>
    <row r="10" spans="1:4">
      <c r="A10" t="s">
        <v>43</v>
      </c>
      <c r="B10" s="81">
        <v>44562</v>
      </c>
      <c r="C10" t="s">
        <v>44</v>
      </c>
      <c r="D10">
        <v>100</v>
      </c>
    </row>
    <row r="11" spans="1:4">
      <c r="A11" t="s">
        <v>45</v>
      </c>
      <c r="B11" s="81">
        <v>44562</v>
      </c>
      <c r="C11" t="s">
        <v>46</v>
      </c>
      <c r="D11">
        <v>99</v>
      </c>
    </row>
    <row r="12" spans="1:4">
      <c r="A12" t="s">
        <v>49</v>
      </c>
      <c r="B12" s="81">
        <v>44562</v>
      </c>
      <c r="C12" t="s">
        <v>50</v>
      </c>
      <c r="D12">
        <v>98</v>
      </c>
    </row>
    <row r="13" spans="1:4">
      <c r="A13" t="s">
        <v>51</v>
      </c>
      <c r="B13" s="81">
        <v>44562</v>
      </c>
      <c r="C13" t="s">
        <v>52</v>
      </c>
      <c r="D13">
        <v>97</v>
      </c>
    </row>
    <row r="14" spans="1:4">
      <c r="A14" t="s">
        <v>53</v>
      </c>
      <c r="B14" s="81">
        <v>44562</v>
      </c>
      <c r="C14" t="s">
        <v>54</v>
      </c>
      <c r="D14">
        <v>96</v>
      </c>
    </row>
    <row r="15" spans="1:4">
      <c r="A15" t="s">
        <v>55</v>
      </c>
      <c r="B15" s="81">
        <v>44562</v>
      </c>
      <c r="C15" t="s">
        <v>56</v>
      </c>
      <c r="D15">
        <v>96</v>
      </c>
    </row>
    <row r="16" spans="1:4">
      <c r="A16" t="s">
        <v>57</v>
      </c>
      <c r="B16" s="81">
        <v>44562</v>
      </c>
      <c r="C16" t="s">
        <v>58</v>
      </c>
      <c r="D16">
        <v>95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0F49-D176-4A0C-8377-37D7D8FD718D}">
  <dimension ref="A1:D20"/>
  <sheetViews>
    <sheetView topLeftCell="D1" workbookViewId="0">
      <selection activeCell="M10" sqref="M10"/>
    </sheetView>
  </sheetViews>
  <sheetFormatPr defaultRowHeight="14.4"/>
  <cols>
    <col min="1" max="1" width="24.77734375" customWidth="1"/>
  </cols>
  <sheetData>
    <row r="1" spans="1:4">
      <c r="A1" s="84" t="s">
        <v>59</v>
      </c>
      <c r="B1" s="85" t="s">
        <v>60</v>
      </c>
      <c r="C1" s="85" t="s">
        <v>61</v>
      </c>
      <c r="D1" s="86" t="s">
        <v>62</v>
      </c>
    </row>
    <row r="2" spans="1:4">
      <c r="A2" s="82" t="s">
        <v>23</v>
      </c>
      <c r="B2" s="8">
        <v>44562</v>
      </c>
      <c r="C2" s="9" t="s">
        <v>24</v>
      </c>
      <c r="D2" s="83">
        <v>111.7</v>
      </c>
    </row>
    <row r="3" spans="1:4">
      <c r="A3" s="82" t="s">
        <v>25</v>
      </c>
      <c r="B3" s="8">
        <v>44562</v>
      </c>
      <c r="C3" s="9" t="s">
        <v>26</v>
      </c>
      <c r="D3" s="83">
        <v>110.5</v>
      </c>
    </row>
    <row r="4" spans="1:4">
      <c r="A4" s="82" t="s">
        <v>27</v>
      </c>
      <c r="B4" s="8"/>
      <c r="C4" s="9" t="s">
        <v>28</v>
      </c>
      <c r="D4" s="83">
        <v>108.4</v>
      </c>
    </row>
    <row r="5" spans="1:4">
      <c r="A5" s="82" t="s">
        <v>29</v>
      </c>
      <c r="B5" s="8">
        <v>44562</v>
      </c>
      <c r="C5" s="9" t="s">
        <v>28</v>
      </c>
      <c r="D5" s="83">
        <v>108.4</v>
      </c>
    </row>
    <row r="6" spans="1:4">
      <c r="A6" s="82" t="s">
        <v>30</v>
      </c>
      <c r="B6" s="8">
        <v>44562</v>
      </c>
      <c r="C6" s="9" t="s">
        <v>31</v>
      </c>
      <c r="D6" s="83">
        <v>108.1</v>
      </c>
    </row>
    <row r="7" spans="1:4">
      <c r="A7" s="82" t="s">
        <v>32</v>
      </c>
      <c r="B7" s="8">
        <v>44562</v>
      </c>
      <c r="C7" s="9" t="s">
        <v>33</v>
      </c>
      <c r="D7" s="83">
        <v>107.3</v>
      </c>
    </row>
    <row r="8" spans="1:4">
      <c r="A8" s="82" t="s">
        <v>34</v>
      </c>
      <c r="B8" s="8">
        <v>44562</v>
      </c>
      <c r="C8" s="9" t="s">
        <v>35</v>
      </c>
      <c r="D8" s="83">
        <v>107.1</v>
      </c>
    </row>
    <row r="9" spans="1:4">
      <c r="A9" s="82" t="s">
        <v>36</v>
      </c>
      <c r="B9" s="8">
        <v>44562</v>
      </c>
      <c r="C9" s="9" t="s">
        <v>37</v>
      </c>
      <c r="D9" s="83">
        <v>105.9</v>
      </c>
    </row>
    <row r="10" spans="1:4">
      <c r="A10" s="82" t="s">
        <v>38</v>
      </c>
      <c r="B10" s="8">
        <v>44562</v>
      </c>
      <c r="C10" s="9" t="s">
        <v>39</v>
      </c>
      <c r="D10" s="83">
        <v>105.7</v>
      </c>
    </row>
    <row r="11" spans="1:4">
      <c r="A11" s="82" t="s">
        <v>40</v>
      </c>
      <c r="B11" s="8">
        <v>44562</v>
      </c>
      <c r="C11" s="9"/>
      <c r="D11" s="83">
        <v>100</v>
      </c>
    </row>
    <row r="12" spans="1:4">
      <c r="A12" s="82" t="s">
        <v>41</v>
      </c>
      <c r="B12" s="8"/>
      <c r="C12" s="9" t="s">
        <v>42</v>
      </c>
      <c r="D12" s="83"/>
    </row>
    <row r="13" spans="1:4">
      <c r="A13" s="82" t="s">
        <v>43</v>
      </c>
      <c r="B13" s="8">
        <v>44562</v>
      </c>
      <c r="C13" s="9" t="s">
        <v>44</v>
      </c>
      <c r="D13" s="83">
        <v>99.6</v>
      </c>
    </row>
    <row r="14" spans="1:4">
      <c r="A14" s="82" t="s">
        <v>45</v>
      </c>
      <c r="B14" s="8">
        <v>44562</v>
      </c>
      <c r="C14" s="9" t="s">
        <v>46</v>
      </c>
      <c r="D14" s="83">
        <v>99.3</v>
      </c>
    </row>
    <row r="15" spans="1:4">
      <c r="A15" s="82" t="s">
        <v>47</v>
      </c>
      <c r="B15" s="8">
        <v>44562</v>
      </c>
      <c r="C15" s="9" t="s">
        <v>48</v>
      </c>
      <c r="D15" s="83"/>
    </row>
    <row r="16" spans="1:4">
      <c r="A16" s="82" t="s">
        <v>49</v>
      </c>
      <c r="B16" s="8">
        <v>44562</v>
      </c>
      <c r="C16" s="9" t="s">
        <v>50</v>
      </c>
      <c r="D16" s="83">
        <v>97.8</v>
      </c>
    </row>
    <row r="17" spans="1:4">
      <c r="A17" s="82" t="s">
        <v>51</v>
      </c>
      <c r="B17" s="8">
        <v>44562</v>
      </c>
      <c r="C17" s="9" t="s">
        <v>52</v>
      </c>
      <c r="D17" s="83">
        <v>97.2</v>
      </c>
    </row>
    <row r="18" spans="1:4">
      <c r="A18" s="82" t="s">
        <v>53</v>
      </c>
      <c r="B18" s="8">
        <v>44562</v>
      </c>
      <c r="C18" s="9" t="s">
        <v>54</v>
      </c>
      <c r="D18" s="83">
        <v>96</v>
      </c>
    </row>
    <row r="19" spans="1:4">
      <c r="A19" s="82" t="s">
        <v>55</v>
      </c>
      <c r="B19" s="8">
        <v>44562</v>
      </c>
      <c r="C19" s="9" t="s">
        <v>56</v>
      </c>
      <c r="D19" s="83">
        <v>95.9</v>
      </c>
    </row>
    <row r="20" spans="1:4">
      <c r="A20" s="87" t="s">
        <v>57</v>
      </c>
      <c r="B20" s="88">
        <v>44562</v>
      </c>
      <c r="C20" s="89" t="s">
        <v>58</v>
      </c>
      <c r="D20" s="90">
        <v>95.4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D0D6-F8F3-42F4-89FA-B35BA2265F65}">
  <dimension ref="A1:I9"/>
  <sheetViews>
    <sheetView tabSelected="1" workbookViewId="0">
      <selection activeCell="I15" sqref="I15"/>
    </sheetView>
  </sheetViews>
  <sheetFormatPr defaultRowHeight="14.4"/>
  <cols>
    <col min="1" max="1" width="16" customWidth="1"/>
    <col min="2" max="2" width="10" customWidth="1"/>
    <col min="3" max="3" width="11.5546875" customWidth="1"/>
    <col min="4" max="4" width="13.6640625" customWidth="1"/>
    <col min="5" max="5" width="12.5546875" customWidth="1"/>
    <col min="6" max="6" width="12.44140625" customWidth="1"/>
    <col min="7" max="7" width="16.5546875" customWidth="1"/>
    <col min="9" max="9" width="9.88671875" customWidth="1"/>
  </cols>
  <sheetData>
    <row r="1" spans="1:9" ht="15.6">
      <c r="A1" s="98" t="s">
        <v>65</v>
      </c>
      <c r="B1" s="98" t="s">
        <v>66</v>
      </c>
      <c r="C1" s="98" t="s">
        <v>67</v>
      </c>
      <c r="D1" s="98" t="s">
        <v>68</v>
      </c>
      <c r="E1" s="98" t="s">
        <v>69</v>
      </c>
      <c r="F1" s="98" t="s">
        <v>70</v>
      </c>
      <c r="G1" s="98" t="s">
        <v>71</v>
      </c>
      <c r="H1" s="98" t="s">
        <v>72</v>
      </c>
      <c r="I1" s="99" t="s">
        <v>73</v>
      </c>
    </row>
    <row r="2" spans="1:9" ht="15.6">
      <c r="A2" s="92"/>
      <c r="B2" s="92"/>
      <c r="C2" s="92"/>
      <c r="D2" s="92"/>
      <c r="E2" s="92"/>
      <c r="F2" s="92"/>
      <c r="G2" s="92"/>
      <c r="H2" s="92"/>
      <c r="I2" s="96"/>
    </row>
    <row r="3" spans="1:9" ht="16.2">
      <c r="A3" s="93" t="s">
        <v>74</v>
      </c>
      <c r="B3" s="94">
        <v>9832.7000000000007</v>
      </c>
      <c r="C3" s="94">
        <v>9741.41</v>
      </c>
      <c r="D3" s="94">
        <v>18455.650000000001</v>
      </c>
      <c r="E3" s="94">
        <v>7224.3</v>
      </c>
      <c r="F3" s="94">
        <v>389.51</v>
      </c>
      <c r="G3" s="95">
        <f t="shared" ref="G3:G9" si="0">SUM(B3:F3)</f>
        <v>45643.570000000007</v>
      </c>
      <c r="H3" s="95">
        <f t="shared" ref="H3:H9" si="1">COUNT(B3:G3)</f>
        <v>6</v>
      </c>
      <c r="I3" s="97">
        <f t="shared" ref="I3:I9" si="2">COUNTA(B3:G3)</f>
        <v>6</v>
      </c>
    </row>
    <row r="4" spans="1:9" ht="16.2">
      <c r="A4" s="93" t="s">
        <v>75</v>
      </c>
      <c r="B4" s="94">
        <v>7263.96</v>
      </c>
      <c r="C4" s="94">
        <v>5998.79</v>
      </c>
      <c r="D4" s="94">
        <v>8350.7900000000009</v>
      </c>
      <c r="E4" s="94">
        <v>-121.3</v>
      </c>
      <c r="F4" s="94">
        <v>2556.42</v>
      </c>
      <c r="G4" s="95">
        <f t="shared" si="0"/>
        <v>24048.660000000003</v>
      </c>
      <c r="H4" s="95">
        <f t="shared" si="1"/>
        <v>6</v>
      </c>
      <c r="I4" s="97">
        <f t="shared" si="2"/>
        <v>6</v>
      </c>
    </row>
    <row r="5" spans="1:9" ht="16.2">
      <c r="A5" s="93" t="s">
        <v>76</v>
      </c>
      <c r="B5" s="94">
        <v>-1752.71</v>
      </c>
      <c r="C5" s="94">
        <v>4525.87</v>
      </c>
      <c r="D5" s="94">
        <v>-591.89</v>
      </c>
      <c r="E5" s="94">
        <v>-6833.74</v>
      </c>
      <c r="F5" s="94">
        <v>1585.19</v>
      </c>
      <c r="G5" s="95">
        <f t="shared" si="0"/>
        <v>-3067.2799999999993</v>
      </c>
      <c r="H5" s="95">
        <f t="shared" si="1"/>
        <v>6</v>
      </c>
      <c r="I5" s="97">
        <f t="shared" si="2"/>
        <v>6</v>
      </c>
    </row>
    <row r="6" spans="1:9" ht="16.2">
      <c r="A6" s="93" t="s">
        <v>77</v>
      </c>
      <c r="B6" s="94">
        <v>-7441.39</v>
      </c>
      <c r="C6" s="94">
        <v>-8360.36</v>
      </c>
      <c r="D6" s="94">
        <v>-7851.77</v>
      </c>
      <c r="E6" s="94">
        <v>7418.62</v>
      </c>
      <c r="F6" s="94">
        <v>-4605.59</v>
      </c>
      <c r="G6" s="95">
        <f t="shared" si="0"/>
        <v>-20840.490000000002</v>
      </c>
      <c r="H6" s="95">
        <f t="shared" si="1"/>
        <v>6</v>
      </c>
      <c r="I6" s="97">
        <f t="shared" si="2"/>
        <v>6</v>
      </c>
    </row>
    <row r="7" spans="1:9" ht="16.2">
      <c r="A7" s="93" t="s">
        <v>78</v>
      </c>
      <c r="B7" s="94">
        <v>-1915.74</v>
      </c>
      <c r="C7" s="94">
        <v>2193.2800000000002</v>
      </c>
      <c r="D7" s="94">
        <v>-92.87</v>
      </c>
      <c r="E7" s="94">
        <v>463.58</v>
      </c>
      <c r="F7" s="94">
        <v>-463.98</v>
      </c>
      <c r="G7" s="95">
        <f t="shared" si="0"/>
        <v>184.27000000000021</v>
      </c>
      <c r="H7" s="95">
        <f t="shared" si="1"/>
        <v>6</v>
      </c>
      <c r="I7" s="97">
        <f t="shared" si="2"/>
        <v>6</v>
      </c>
    </row>
    <row r="8" spans="1:9" ht="16.2">
      <c r="A8" s="93" t="s">
        <v>79</v>
      </c>
      <c r="B8" s="94">
        <v>5718.23</v>
      </c>
      <c r="C8" s="94">
        <v>3524.95</v>
      </c>
      <c r="D8" s="94">
        <v>3187.28</v>
      </c>
      <c r="E8" s="94">
        <v>2723.7</v>
      </c>
      <c r="F8" s="94">
        <v>3187.75</v>
      </c>
      <c r="G8" s="95">
        <f t="shared" si="0"/>
        <v>18341.91</v>
      </c>
      <c r="H8" s="95">
        <f t="shared" si="1"/>
        <v>6</v>
      </c>
      <c r="I8" s="97">
        <f t="shared" si="2"/>
        <v>6</v>
      </c>
    </row>
    <row r="9" spans="1:9" ht="16.2">
      <c r="A9" s="100" t="s">
        <v>80</v>
      </c>
      <c r="B9" s="101">
        <v>3802.49</v>
      </c>
      <c r="C9" s="101">
        <v>5718.23</v>
      </c>
      <c r="D9" s="101">
        <v>3094.41</v>
      </c>
      <c r="E9" s="102"/>
      <c r="F9" s="102"/>
      <c r="G9" s="102">
        <f t="shared" si="0"/>
        <v>12615.13</v>
      </c>
      <c r="H9" s="102">
        <f t="shared" si="1"/>
        <v>4</v>
      </c>
      <c r="I9" s="103">
        <f t="shared" si="2"/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81BC-7E87-4234-BCD2-A91F36DD6EDF}">
  <dimension ref="D6:L14"/>
  <sheetViews>
    <sheetView topLeftCell="DN1" workbookViewId="0">
      <selection activeCell="D6" sqref="D6:L14"/>
    </sheetView>
  </sheetViews>
  <sheetFormatPr defaultRowHeight="14.4"/>
  <cols>
    <col min="4" max="4" width="32.88671875" customWidth="1"/>
    <col min="5" max="5" width="13.44140625" customWidth="1"/>
    <col min="6" max="6" width="12.77734375" customWidth="1"/>
    <col min="7" max="7" width="12.88671875" customWidth="1"/>
    <col min="8" max="8" width="12.21875" customWidth="1"/>
    <col min="9" max="9" width="14.109375" customWidth="1"/>
    <col min="10" max="10" width="13.109375" customWidth="1"/>
    <col min="12" max="12" width="11.88671875" customWidth="1"/>
  </cols>
  <sheetData>
    <row r="6" spans="4:12" ht="15.6">
      <c r="D6" s="91" t="s">
        <v>65</v>
      </c>
      <c r="E6" s="91" t="s">
        <v>66</v>
      </c>
      <c r="F6" s="91" t="s">
        <v>67</v>
      </c>
      <c r="G6" s="91" t="s">
        <v>68</v>
      </c>
      <c r="H6" s="91" t="s">
        <v>69</v>
      </c>
      <c r="I6" s="91" t="s">
        <v>70</v>
      </c>
      <c r="J6" s="91" t="s">
        <v>71</v>
      </c>
      <c r="K6" s="91" t="s">
        <v>72</v>
      </c>
      <c r="L6" s="91" t="s">
        <v>73</v>
      </c>
    </row>
    <row r="7" spans="4:12" ht="15.6">
      <c r="D7" s="92"/>
      <c r="E7" s="92"/>
      <c r="F7" s="92"/>
      <c r="G7" s="92"/>
      <c r="H7" s="92"/>
      <c r="I7" s="92"/>
      <c r="J7" s="92"/>
      <c r="K7" s="92"/>
      <c r="L7" s="92"/>
    </row>
    <row r="8" spans="4:12" ht="16.2">
      <c r="D8" s="93" t="s">
        <v>74</v>
      </c>
      <c r="E8" s="94">
        <v>9832.7000000000007</v>
      </c>
      <c r="F8" s="94">
        <v>9741.41</v>
      </c>
      <c r="G8" s="94">
        <v>18455.650000000001</v>
      </c>
      <c r="H8" s="94">
        <v>7224.3</v>
      </c>
      <c r="I8" s="94">
        <v>389.51</v>
      </c>
      <c r="J8" s="95">
        <f t="shared" ref="J8:J14" si="0">SUM(E8:I8)</f>
        <v>45643.570000000007</v>
      </c>
      <c r="K8" s="95">
        <f t="shared" ref="K8:K14" si="1">COUNT(E8:J8)</f>
        <v>6</v>
      </c>
      <c r="L8" s="95">
        <f t="shared" ref="L8:L14" si="2">COUNTA(E8:J8)</f>
        <v>6</v>
      </c>
    </row>
    <row r="9" spans="4:12" ht="16.2">
      <c r="D9" s="93" t="s">
        <v>75</v>
      </c>
      <c r="E9" s="94">
        <v>7263.96</v>
      </c>
      <c r="F9" s="94">
        <v>5998.79</v>
      </c>
      <c r="G9" s="94">
        <v>8350.7900000000009</v>
      </c>
      <c r="H9" s="94">
        <v>-121.3</v>
      </c>
      <c r="I9" s="94">
        <v>2556.42</v>
      </c>
      <c r="J9" s="95">
        <f t="shared" si="0"/>
        <v>24048.660000000003</v>
      </c>
      <c r="K9" s="95">
        <f t="shared" si="1"/>
        <v>6</v>
      </c>
      <c r="L9" s="95">
        <f t="shared" si="2"/>
        <v>6</v>
      </c>
    </row>
    <row r="10" spans="4:12" ht="16.2">
      <c r="D10" s="93" t="s">
        <v>76</v>
      </c>
      <c r="E10" s="94">
        <v>-1752.71</v>
      </c>
      <c r="F10" s="94">
        <v>4525.87</v>
      </c>
      <c r="G10" s="94">
        <v>-591.89</v>
      </c>
      <c r="H10" s="94">
        <v>-6833.74</v>
      </c>
      <c r="I10" s="94">
        <v>1585.19</v>
      </c>
      <c r="J10" s="95">
        <f t="shared" si="0"/>
        <v>-3067.2799999999993</v>
      </c>
      <c r="K10" s="95">
        <f t="shared" si="1"/>
        <v>6</v>
      </c>
      <c r="L10" s="95">
        <f t="shared" si="2"/>
        <v>6</v>
      </c>
    </row>
    <row r="11" spans="4:12" ht="16.2">
      <c r="D11" s="93" t="s">
        <v>77</v>
      </c>
      <c r="E11" s="94">
        <v>-7441.39</v>
      </c>
      <c r="F11" s="94">
        <v>-8360.36</v>
      </c>
      <c r="G11" s="94">
        <v>-7851.77</v>
      </c>
      <c r="H11" s="94">
        <v>7418.62</v>
      </c>
      <c r="I11" s="94">
        <v>-4605.59</v>
      </c>
      <c r="J11" s="95">
        <f t="shared" si="0"/>
        <v>-20840.490000000002</v>
      </c>
      <c r="K11" s="95">
        <f t="shared" si="1"/>
        <v>6</v>
      </c>
      <c r="L11" s="95">
        <f t="shared" si="2"/>
        <v>6</v>
      </c>
    </row>
    <row r="12" spans="4:12" ht="16.2">
      <c r="D12" s="93" t="s">
        <v>78</v>
      </c>
      <c r="E12" s="94">
        <v>-1915.74</v>
      </c>
      <c r="F12" s="94">
        <v>2193.2800000000002</v>
      </c>
      <c r="G12" s="94">
        <v>-92.87</v>
      </c>
      <c r="H12" s="94">
        <v>463.58</v>
      </c>
      <c r="I12" s="94">
        <v>-463.98</v>
      </c>
      <c r="J12" s="95">
        <f t="shared" si="0"/>
        <v>184.27000000000021</v>
      </c>
      <c r="K12" s="95">
        <f t="shared" si="1"/>
        <v>6</v>
      </c>
      <c r="L12" s="95">
        <f t="shared" si="2"/>
        <v>6</v>
      </c>
    </row>
    <row r="13" spans="4:12" ht="16.2">
      <c r="D13" s="93" t="s">
        <v>79</v>
      </c>
      <c r="E13" s="94">
        <v>5718.23</v>
      </c>
      <c r="F13" s="94">
        <v>3524.95</v>
      </c>
      <c r="G13" s="94">
        <v>3187.28</v>
      </c>
      <c r="H13" s="94">
        <v>2723.7</v>
      </c>
      <c r="I13" s="94">
        <v>3187.75</v>
      </c>
      <c r="J13" s="95">
        <f t="shared" si="0"/>
        <v>18341.91</v>
      </c>
      <c r="K13" s="95">
        <f t="shared" si="1"/>
        <v>6</v>
      </c>
      <c r="L13" s="95">
        <f t="shared" si="2"/>
        <v>6</v>
      </c>
    </row>
    <row r="14" spans="4:12" ht="16.2">
      <c r="D14" s="93" t="s">
        <v>80</v>
      </c>
      <c r="E14" s="94">
        <v>3802.49</v>
      </c>
      <c r="F14" s="94">
        <v>5718.23</v>
      </c>
      <c r="G14" s="94">
        <v>3094.41</v>
      </c>
      <c r="H14" s="95"/>
      <c r="I14" s="95"/>
      <c r="J14" s="95">
        <f t="shared" si="0"/>
        <v>12615.13</v>
      </c>
      <c r="K14" s="95">
        <f t="shared" si="1"/>
        <v>4</v>
      </c>
      <c r="L14" s="95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B730-BACC-4F3A-9819-8945C99EFBE2}">
  <dimension ref="B3:H22"/>
  <sheetViews>
    <sheetView topLeftCell="B1" workbookViewId="0">
      <selection activeCell="B3" sqref="B3"/>
    </sheetView>
  </sheetViews>
  <sheetFormatPr defaultRowHeight="14.4"/>
  <cols>
    <col min="2" max="2" width="23" customWidth="1"/>
    <col min="3" max="3" width="14" customWidth="1"/>
    <col min="8" max="8" width="11.5546875" customWidth="1"/>
  </cols>
  <sheetData>
    <row r="3" spans="2:8">
      <c r="B3" s="6" t="s">
        <v>59</v>
      </c>
      <c r="C3" s="6" t="s">
        <v>60</v>
      </c>
      <c r="D3" s="6" t="s">
        <v>61</v>
      </c>
      <c r="E3" s="6" t="s">
        <v>62</v>
      </c>
      <c r="F3" s="6" t="s">
        <v>72</v>
      </c>
      <c r="G3" s="6" t="s">
        <v>63</v>
      </c>
      <c r="H3" s="6" t="s">
        <v>81</v>
      </c>
    </row>
    <row r="4" spans="2:8">
      <c r="B4" s="7" t="s">
        <v>23</v>
      </c>
      <c r="C4" s="8">
        <v>44562</v>
      </c>
      <c r="D4" s="9" t="s">
        <v>24</v>
      </c>
      <c r="E4" s="10">
        <v>111.7</v>
      </c>
      <c r="F4" s="12">
        <f>COUNT(B4:E4)</f>
        <v>2</v>
      </c>
      <c r="G4" s="12">
        <f>COUNTA(B4:E4)</f>
        <v>4</v>
      </c>
      <c r="H4" s="12">
        <f>COUNTBLANK(B4:E4)</f>
        <v>0</v>
      </c>
    </row>
    <row r="5" spans="2:8">
      <c r="B5" s="7" t="s">
        <v>25</v>
      </c>
      <c r="C5" s="8">
        <v>44562</v>
      </c>
      <c r="D5" s="9" t="s">
        <v>26</v>
      </c>
      <c r="E5" s="10">
        <v>110.5</v>
      </c>
      <c r="F5" s="12">
        <f t="shared" ref="F5:F22" si="0">COUNT(B5:E5)</f>
        <v>2</v>
      </c>
      <c r="G5" s="12">
        <f t="shared" ref="G5:G22" si="1">COUNTA(B5:E5)</f>
        <v>4</v>
      </c>
      <c r="H5" s="12">
        <f t="shared" ref="H5:H22" si="2">COUNTBLANK(B5:E5)</f>
        <v>0</v>
      </c>
    </row>
    <row r="6" spans="2:8">
      <c r="B6" s="7" t="s">
        <v>27</v>
      </c>
      <c r="C6" s="8"/>
      <c r="D6" s="9" t="s">
        <v>28</v>
      </c>
      <c r="E6" s="10">
        <v>108.4</v>
      </c>
      <c r="F6" s="12">
        <f t="shared" si="0"/>
        <v>1</v>
      </c>
      <c r="G6" s="12">
        <f t="shared" si="1"/>
        <v>3</v>
      </c>
      <c r="H6" s="12">
        <f t="shared" si="2"/>
        <v>1</v>
      </c>
    </row>
    <row r="7" spans="2:8">
      <c r="B7" s="7" t="s">
        <v>29</v>
      </c>
      <c r="C7" s="8">
        <v>44562</v>
      </c>
      <c r="D7" s="9" t="s">
        <v>28</v>
      </c>
      <c r="E7" s="10">
        <v>108.4</v>
      </c>
      <c r="F7" s="12">
        <f t="shared" si="0"/>
        <v>2</v>
      </c>
      <c r="G7" s="12">
        <f t="shared" si="1"/>
        <v>4</v>
      </c>
      <c r="H7" s="12">
        <f t="shared" si="2"/>
        <v>0</v>
      </c>
    </row>
    <row r="8" spans="2:8">
      <c r="B8" s="7" t="s">
        <v>30</v>
      </c>
      <c r="C8" s="8">
        <v>44562</v>
      </c>
      <c r="D8" s="9" t="s">
        <v>31</v>
      </c>
      <c r="E8" s="10">
        <v>108.1</v>
      </c>
      <c r="F8" s="12">
        <f t="shared" si="0"/>
        <v>2</v>
      </c>
      <c r="G8" s="12">
        <f t="shared" si="1"/>
        <v>4</v>
      </c>
      <c r="H8" s="12">
        <f t="shared" si="2"/>
        <v>0</v>
      </c>
    </row>
    <row r="9" spans="2:8">
      <c r="B9" s="7" t="s">
        <v>32</v>
      </c>
      <c r="C9" s="8">
        <v>44562</v>
      </c>
      <c r="D9" s="9" t="s">
        <v>33</v>
      </c>
      <c r="E9" s="10">
        <v>107.3</v>
      </c>
      <c r="F9" s="12">
        <f t="shared" si="0"/>
        <v>2</v>
      </c>
      <c r="G9" s="12">
        <f t="shared" si="1"/>
        <v>4</v>
      </c>
      <c r="H9" s="12">
        <f t="shared" si="2"/>
        <v>0</v>
      </c>
    </row>
    <row r="10" spans="2:8">
      <c r="B10" s="7" t="s">
        <v>34</v>
      </c>
      <c r="C10" s="8">
        <v>44562</v>
      </c>
      <c r="D10" s="9" t="s">
        <v>35</v>
      </c>
      <c r="E10" s="10">
        <v>107.1</v>
      </c>
      <c r="F10" s="12">
        <f t="shared" si="0"/>
        <v>2</v>
      </c>
      <c r="G10" s="12">
        <f t="shared" si="1"/>
        <v>4</v>
      </c>
      <c r="H10" s="12">
        <f t="shared" si="2"/>
        <v>0</v>
      </c>
    </row>
    <row r="11" spans="2:8">
      <c r="B11" s="7" t="s">
        <v>36</v>
      </c>
      <c r="C11" s="8">
        <v>44562</v>
      </c>
      <c r="D11" s="9" t="s">
        <v>37</v>
      </c>
      <c r="E11" s="10">
        <v>105.9</v>
      </c>
      <c r="F11" s="12">
        <f t="shared" si="0"/>
        <v>2</v>
      </c>
      <c r="G11" s="12">
        <f t="shared" si="1"/>
        <v>4</v>
      </c>
      <c r="H11" s="12">
        <f t="shared" si="2"/>
        <v>0</v>
      </c>
    </row>
    <row r="12" spans="2:8">
      <c r="B12" s="7" t="s">
        <v>38</v>
      </c>
      <c r="C12" s="8">
        <v>44562</v>
      </c>
      <c r="D12" s="9" t="s">
        <v>39</v>
      </c>
      <c r="E12" s="10">
        <v>105.7</v>
      </c>
      <c r="F12" s="12">
        <f t="shared" si="0"/>
        <v>2</v>
      </c>
      <c r="G12" s="12">
        <f t="shared" si="1"/>
        <v>4</v>
      </c>
      <c r="H12" s="12">
        <f t="shared" si="2"/>
        <v>0</v>
      </c>
    </row>
    <row r="13" spans="2:8">
      <c r="B13" s="7" t="s">
        <v>40</v>
      </c>
      <c r="C13" s="8">
        <v>44562</v>
      </c>
      <c r="D13" s="9"/>
      <c r="E13" s="10">
        <v>100</v>
      </c>
      <c r="F13" s="12">
        <f t="shared" si="0"/>
        <v>2</v>
      </c>
      <c r="G13" s="12">
        <f t="shared" si="1"/>
        <v>3</v>
      </c>
      <c r="H13" s="12">
        <f t="shared" si="2"/>
        <v>1</v>
      </c>
    </row>
    <row r="14" spans="2:8">
      <c r="B14" s="7" t="s">
        <v>41</v>
      </c>
      <c r="C14" s="8"/>
      <c r="D14" s="9" t="s">
        <v>42</v>
      </c>
      <c r="E14" s="10"/>
      <c r="F14" s="12">
        <f t="shared" si="0"/>
        <v>0</v>
      </c>
      <c r="G14" s="12">
        <f t="shared" si="1"/>
        <v>2</v>
      </c>
      <c r="H14" s="12">
        <f t="shared" si="2"/>
        <v>2</v>
      </c>
    </row>
    <row r="15" spans="2:8">
      <c r="B15" s="7" t="s">
        <v>43</v>
      </c>
      <c r="C15" s="8">
        <v>44562</v>
      </c>
      <c r="D15" s="9" t="s">
        <v>44</v>
      </c>
      <c r="E15" s="10">
        <v>99.6</v>
      </c>
      <c r="F15" s="12">
        <f t="shared" si="0"/>
        <v>2</v>
      </c>
      <c r="G15" s="12">
        <f t="shared" si="1"/>
        <v>4</v>
      </c>
      <c r="H15" s="12">
        <f t="shared" si="2"/>
        <v>0</v>
      </c>
    </row>
    <row r="16" spans="2:8">
      <c r="B16" s="7" t="s">
        <v>45</v>
      </c>
      <c r="C16" s="8">
        <v>44562</v>
      </c>
      <c r="D16" s="9" t="s">
        <v>46</v>
      </c>
      <c r="E16" s="10">
        <v>99.3</v>
      </c>
      <c r="F16" s="12">
        <f t="shared" si="0"/>
        <v>2</v>
      </c>
      <c r="G16" s="12">
        <f t="shared" si="1"/>
        <v>4</v>
      </c>
      <c r="H16" s="12">
        <f t="shared" si="2"/>
        <v>0</v>
      </c>
    </row>
    <row r="17" spans="2:8">
      <c r="B17" s="7" t="s">
        <v>47</v>
      </c>
      <c r="C17" s="8">
        <v>44562</v>
      </c>
      <c r="D17" s="9" t="s">
        <v>48</v>
      </c>
      <c r="E17" s="10"/>
      <c r="F17" s="12">
        <f t="shared" si="0"/>
        <v>1</v>
      </c>
      <c r="G17" s="12">
        <f t="shared" si="1"/>
        <v>3</v>
      </c>
      <c r="H17" s="12">
        <f t="shared" si="2"/>
        <v>1</v>
      </c>
    </row>
    <row r="18" spans="2:8">
      <c r="B18" s="7" t="s">
        <v>49</v>
      </c>
      <c r="C18" s="8">
        <v>44562</v>
      </c>
      <c r="D18" s="9" t="s">
        <v>50</v>
      </c>
      <c r="E18" s="10">
        <v>97.8</v>
      </c>
      <c r="F18" s="12">
        <f t="shared" si="0"/>
        <v>2</v>
      </c>
      <c r="G18" s="12">
        <f t="shared" si="1"/>
        <v>4</v>
      </c>
      <c r="H18" s="12">
        <f t="shared" si="2"/>
        <v>0</v>
      </c>
    </row>
    <row r="19" spans="2:8">
      <c r="B19" s="7" t="s">
        <v>51</v>
      </c>
      <c r="C19" s="8">
        <v>44562</v>
      </c>
      <c r="D19" s="9" t="s">
        <v>52</v>
      </c>
      <c r="E19" s="10">
        <v>97.2</v>
      </c>
      <c r="F19" s="12">
        <f t="shared" si="0"/>
        <v>2</v>
      </c>
      <c r="G19" s="12">
        <f t="shared" si="1"/>
        <v>4</v>
      </c>
      <c r="H19" s="12">
        <f t="shared" si="2"/>
        <v>0</v>
      </c>
    </row>
    <row r="20" spans="2:8">
      <c r="B20" s="7" t="s">
        <v>53</v>
      </c>
      <c r="C20" s="8">
        <v>44562</v>
      </c>
      <c r="D20" s="9" t="s">
        <v>54</v>
      </c>
      <c r="E20" s="10">
        <v>96</v>
      </c>
      <c r="F20" s="12">
        <f t="shared" si="0"/>
        <v>2</v>
      </c>
      <c r="G20" s="12">
        <f t="shared" si="1"/>
        <v>4</v>
      </c>
      <c r="H20" s="12">
        <f t="shared" si="2"/>
        <v>0</v>
      </c>
    </row>
    <row r="21" spans="2:8">
      <c r="B21" s="7" t="s">
        <v>55</v>
      </c>
      <c r="C21" s="8">
        <v>44562</v>
      </c>
      <c r="D21" s="9" t="s">
        <v>56</v>
      </c>
      <c r="E21" s="10">
        <v>95.9</v>
      </c>
      <c r="F21" s="12">
        <f t="shared" si="0"/>
        <v>2</v>
      </c>
      <c r="G21" s="12">
        <f t="shared" si="1"/>
        <v>4</v>
      </c>
      <c r="H21" s="12">
        <f t="shared" si="2"/>
        <v>0</v>
      </c>
    </row>
    <row r="22" spans="2:8">
      <c r="B22" s="7" t="s">
        <v>57</v>
      </c>
      <c r="C22" s="8">
        <v>44562</v>
      </c>
      <c r="D22" s="9" t="s">
        <v>58</v>
      </c>
      <c r="E22" s="10">
        <v>95.4</v>
      </c>
      <c r="F22" s="12">
        <f t="shared" si="0"/>
        <v>2</v>
      </c>
      <c r="G22" s="12">
        <f t="shared" si="1"/>
        <v>4</v>
      </c>
      <c r="H22" s="12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82E3-7547-444B-A14D-3EE0BFB27539}">
  <dimension ref="B3:E17"/>
  <sheetViews>
    <sheetView workbookViewId="0">
      <selection activeCell="B8" sqref="B8:C14"/>
    </sheetView>
  </sheetViews>
  <sheetFormatPr defaultRowHeight="14.4"/>
  <cols>
    <col min="2" max="2" width="10" customWidth="1"/>
  </cols>
  <sheetData>
    <row r="3" spans="2:5">
      <c r="B3" s="18" t="s">
        <v>86</v>
      </c>
      <c r="C3" s="18" t="s">
        <v>93</v>
      </c>
      <c r="D3" s="18" t="s">
        <v>94</v>
      </c>
      <c r="E3" s="18" t="s">
        <v>95</v>
      </c>
    </row>
    <row r="4" spans="2:5">
      <c r="B4" s="13" t="s">
        <v>82</v>
      </c>
      <c r="C4" s="14">
        <v>56</v>
      </c>
      <c r="D4" s="14">
        <v>6</v>
      </c>
      <c r="E4" s="14">
        <v>58</v>
      </c>
    </row>
    <row r="5" spans="2:5">
      <c r="B5" s="13" t="s">
        <v>1</v>
      </c>
      <c r="C5" s="14">
        <v>25</v>
      </c>
      <c r="D5" s="14">
        <v>89</v>
      </c>
      <c r="E5" s="14">
        <v>95</v>
      </c>
    </row>
    <row r="6" spans="2:5">
      <c r="B6" s="13" t="s">
        <v>2</v>
      </c>
      <c r="C6" s="14">
        <v>36</v>
      </c>
      <c r="D6" s="14">
        <v>65</v>
      </c>
      <c r="E6" s="14">
        <v>69</v>
      </c>
    </row>
    <row r="7" spans="2:5">
      <c r="B7" s="13" t="s">
        <v>83</v>
      </c>
      <c r="C7" s="14">
        <v>59</v>
      </c>
      <c r="D7" s="14">
        <v>32</v>
      </c>
      <c r="E7" s="14">
        <v>36</v>
      </c>
    </row>
    <row r="8" spans="2:5">
      <c r="B8" s="13" t="s">
        <v>3</v>
      </c>
      <c r="C8" s="14">
        <v>85</v>
      </c>
      <c r="D8" s="14">
        <v>56</v>
      </c>
      <c r="E8" s="14">
        <v>48</v>
      </c>
    </row>
    <row r="9" spans="2:5">
      <c r="B9" s="13" t="s">
        <v>4</v>
      </c>
      <c r="C9" s="14">
        <v>63</v>
      </c>
      <c r="D9" s="14">
        <v>65</v>
      </c>
      <c r="E9" s="14">
        <v>55</v>
      </c>
    </row>
    <row r="10" spans="2:5">
      <c r="B10" s="13" t="s">
        <v>5</v>
      </c>
      <c r="C10" s="14">
        <v>25</v>
      </c>
      <c r="D10" s="14">
        <v>15</v>
      </c>
      <c r="E10" s="14">
        <v>36</v>
      </c>
    </row>
    <row r="11" spans="2:5">
      <c r="B11" s="13" t="s">
        <v>6</v>
      </c>
      <c r="C11" s="14">
        <v>69</v>
      </c>
      <c r="D11" s="14">
        <v>20</v>
      </c>
      <c r="E11" s="14">
        <v>88</v>
      </c>
    </row>
    <row r="12" spans="2:5">
      <c r="B12" s="13" t="s">
        <v>7</v>
      </c>
      <c r="C12" s="14">
        <v>36</v>
      </c>
      <c r="D12" s="14">
        <v>22</v>
      </c>
      <c r="E12" s="14">
        <v>99</v>
      </c>
    </row>
    <row r="13" spans="2:5">
      <c r="B13" s="13" t="s">
        <v>84</v>
      </c>
      <c r="C13" s="14">
        <v>25</v>
      </c>
      <c r="D13" s="14">
        <v>33</v>
      </c>
      <c r="E13" s="14">
        <v>96</v>
      </c>
    </row>
    <row r="14" spans="2:5">
      <c r="B14" s="13" t="s">
        <v>8</v>
      </c>
      <c r="C14" s="14">
        <v>36</v>
      </c>
      <c r="D14" s="14">
        <v>55</v>
      </c>
      <c r="E14" s="14">
        <v>48</v>
      </c>
    </row>
    <row r="16" spans="2:5">
      <c r="B16" s="13" t="s">
        <v>85</v>
      </c>
      <c r="C16" s="19">
        <f>HLOOKUP(C4,C4:E14,3,0)</f>
        <v>36</v>
      </c>
    </row>
    <row r="17" spans="2:2">
      <c r="B1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1F48-4001-499D-8E07-29C9A5EEAB46}">
  <dimension ref="A1:C19"/>
  <sheetViews>
    <sheetView workbookViewId="0">
      <selection activeCell="C1" sqref="C1"/>
    </sheetView>
  </sheetViews>
  <sheetFormatPr defaultRowHeight="14.4"/>
  <cols>
    <col min="2" max="2" width="11" customWidth="1"/>
  </cols>
  <sheetData>
    <row r="1" spans="1:3">
      <c r="A1" s="17" t="s">
        <v>86</v>
      </c>
      <c r="B1" s="17" t="s">
        <v>87</v>
      </c>
      <c r="C1" s="17" t="s">
        <v>92</v>
      </c>
    </row>
    <row r="2" spans="1:3">
      <c r="A2" s="16" t="s">
        <v>82</v>
      </c>
      <c r="B2" s="16">
        <v>88</v>
      </c>
      <c r="C2" s="2" t="str">
        <f>IF(B2&gt;=90, "A", IF(B2&gt;=80, "B", IF(B2&gt;=70, "C", IF(B2&gt;=60, "D", "F"))))</f>
        <v>B</v>
      </c>
    </row>
    <row r="3" spans="1:3">
      <c r="A3" s="16" t="s">
        <v>1</v>
      </c>
      <c r="B3" s="16">
        <v>68.56</v>
      </c>
      <c r="C3" s="2" t="str">
        <f t="shared" ref="C3:C19" si="0">IF(B3&gt;=90, "A", IF(B3&gt;=80, "B", IF(B3&gt;=70, "C", IF(B3&gt;=60, "D", "F"))))</f>
        <v>D</v>
      </c>
    </row>
    <row r="4" spans="1:3">
      <c r="A4" s="16" t="s">
        <v>2</v>
      </c>
      <c r="B4" s="16">
        <v>59.36</v>
      </c>
      <c r="C4" s="2" t="str">
        <f t="shared" si="0"/>
        <v>F</v>
      </c>
    </row>
    <row r="5" spans="1:3">
      <c r="A5" s="16" t="s">
        <v>83</v>
      </c>
      <c r="B5" s="16">
        <v>86.25</v>
      </c>
      <c r="C5" s="2" t="str">
        <f t="shared" si="0"/>
        <v>B</v>
      </c>
    </row>
    <row r="6" spans="1:3">
      <c r="A6" s="16" t="s">
        <v>3</v>
      </c>
      <c r="B6" s="16">
        <v>90.25</v>
      </c>
      <c r="C6" s="2" t="str">
        <f t="shared" si="0"/>
        <v>A</v>
      </c>
    </row>
    <row r="7" spans="1:3">
      <c r="A7" s="16" t="s">
        <v>4</v>
      </c>
      <c r="B7" s="16">
        <v>79</v>
      </c>
      <c r="C7" s="2" t="str">
        <f t="shared" si="0"/>
        <v>C</v>
      </c>
    </row>
    <row r="8" spans="1:3">
      <c r="A8" s="16" t="s">
        <v>5</v>
      </c>
      <c r="B8" s="16">
        <v>77.36</v>
      </c>
      <c r="C8" s="2" t="str">
        <f t="shared" si="0"/>
        <v>C</v>
      </c>
    </row>
    <row r="9" spans="1:3">
      <c r="A9" s="16" t="s">
        <v>6</v>
      </c>
      <c r="B9" s="16">
        <v>89.65</v>
      </c>
      <c r="C9" s="2" t="str">
        <f t="shared" si="0"/>
        <v>B</v>
      </c>
    </row>
    <row r="10" spans="1:3">
      <c r="A10" s="16" t="s">
        <v>7</v>
      </c>
      <c r="B10" s="16">
        <v>68</v>
      </c>
      <c r="C10" s="2" t="str">
        <f t="shared" si="0"/>
        <v>D</v>
      </c>
    </row>
    <row r="11" spans="1:3">
      <c r="A11" s="16" t="s">
        <v>84</v>
      </c>
      <c r="B11" s="16">
        <v>69.25</v>
      </c>
      <c r="C11" s="2" t="str">
        <f t="shared" si="0"/>
        <v>D</v>
      </c>
    </row>
    <row r="12" spans="1:3">
      <c r="A12" s="16" t="s">
        <v>8</v>
      </c>
      <c r="B12" s="16">
        <v>78.25</v>
      </c>
      <c r="C12" s="2" t="str">
        <f t="shared" si="0"/>
        <v>C</v>
      </c>
    </row>
    <row r="13" spans="1:3">
      <c r="A13" s="16" t="s">
        <v>9</v>
      </c>
      <c r="B13" s="16">
        <v>75</v>
      </c>
      <c r="C13" s="2" t="str">
        <f t="shared" si="0"/>
        <v>C</v>
      </c>
    </row>
    <row r="14" spans="1:3">
      <c r="A14" s="16" t="s">
        <v>10</v>
      </c>
      <c r="B14" s="16">
        <v>35</v>
      </c>
      <c r="C14" s="2" t="str">
        <f t="shared" si="0"/>
        <v>F</v>
      </c>
    </row>
    <row r="15" spans="1:3">
      <c r="A15" s="16" t="s">
        <v>11</v>
      </c>
      <c r="B15" s="16">
        <v>92</v>
      </c>
      <c r="C15" s="2" t="str">
        <f t="shared" si="0"/>
        <v>A</v>
      </c>
    </row>
    <row r="16" spans="1:3">
      <c r="A16" s="16" t="s">
        <v>12</v>
      </c>
      <c r="B16" s="16">
        <v>86</v>
      </c>
      <c r="C16" s="2" t="str">
        <f t="shared" si="0"/>
        <v>B</v>
      </c>
    </row>
    <row r="17" spans="1:3">
      <c r="A17" s="16" t="s">
        <v>13</v>
      </c>
      <c r="B17" s="16">
        <v>55</v>
      </c>
      <c r="C17" s="2" t="str">
        <f t="shared" si="0"/>
        <v>F</v>
      </c>
    </row>
    <row r="18" spans="1:3">
      <c r="A18" s="16" t="s">
        <v>14</v>
      </c>
      <c r="B18" s="16">
        <v>95</v>
      </c>
      <c r="C18" s="2" t="str">
        <f t="shared" si="0"/>
        <v>A</v>
      </c>
    </row>
    <row r="19" spans="1:3">
      <c r="A19" s="16" t="s">
        <v>9</v>
      </c>
      <c r="B19" s="16">
        <v>89</v>
      </c>
      <c r="C19" s="2" t="str">
        <f t="shared" si="0"/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0DDE-2D8C-41D3-B492-3CF927251A17}">
  <dimension ref="D5:K10"/>
  <sheetViews>
    <sheetView topLeftCell="D1" workbookViewId="0">
      <selection activeCell="M11" sqref="M11"/>
    </sheetView>
  </sheetViews>
  <sheetFormatPr defaultRowHeight="14.4"/>
  <cols>
    <col min="11" max="11" width="16.88671875" customWidth="1"/>
  </cols>
  <sheetData>
    <row r="5" spans="4:11" ht="21">
      <c r="D5" s="105" t="s">
        <v>105</v>
      </c>
      <c r="E5" s="105"/>
      <c r="F5" s="105"/>
      <c r="G5" s="105"/>
      <c r="H5" s="105"/>
      <c r="I5" s="105"/>
      <c r="J5" s="105"/>
      <c r="K5" s="105"/>
    </row>
    <row r="6" spans="4:11" ht="14.4" customHeight="1">
      <c r="D6" s="23" t="s">
        <v>96</v>
      </c>
      <c r="E6" s="106" t="s">
        <v>97</v>
      </c>
      <c r="F6" s="107"/>
      <c r="G6" s="108"/>
      <c r="H6" s="106" t="s">
        <v>98</v>
      </c>
      <c r="I6" s="107"/>
      <c r="J6" s="108"/>
      <c r="K6" s="22" t="s">
        <v>104</v>
      </c>
    </row>
    <row r="7" spans="4:11" ht="14.4" customHeight="1">
      <c r="D7" s="20">
        <v>1</v>
      </c>
      <c r="E7" s="109" t="s">
        <v>99</v>
      </c>
      <c r="F7" s="110"/>
      <c r="G7" s="21">
        <v>600000</v>
      </c>
      <c r="H7" s="109" t="s">
        <v>100</v>
      </c>
      <c r="I7" s="110"/>
      <c r="J7" s="21">
        <v>600000</v>
      </c>
      <c r="K7" s="24" t="str">
        <f>IF(G7=J7,"Match","No Match")</f>
        <v>Match</v>
      </c>
    </row>
    <row r="8" spans="4:11">
      <c r="D8" s="20">
        <v>2</v>
      </c>
      <c r="E8" s="104" t="s">
        <v>101</v>
      </c>
      <c r="F8" s="104"/>
      <c r="G8" s="21">
        <v>280000</v>
      </c>
      <c r="H8" s="104" t="s">
        <v>99</v>
      </c>
      <c r="I8" s="104"/>
      <c r="J8" s="21">
        <v>250000</v>
      </c>
      <c r="K8" s="24" t="str">
        <f t="shared" ref="K8:K10" si="0">IF(G8=J8,"Match","No Match")</f>
        <v>No Match</v>
      </c>
    </row>
    <row r="9" spans="4:11">
      <c r="D9" s="20">
        <v>3</v>
      </c>
      <c r="E9" s="104" t="s">
        <v>102</v>
      </c>
      <c r="F9" s="104"/>
      <c r="G9" s="21">
        <v>8000</v>
      </c>
      <c r="H9" s="104" t="s">
        <v>103</v>
      </c>
      <c r="I9" s="104"/>
      <c r="J9" s="21">
        <v>8000</v>
      </c>
      <c r="K9" s="24" t="str">
        <f t="shared" si="0"/>
        <v>Match</v>
      </c>
    </row>
    <row r="10" spans="4:11">
      <c r="D10" s="20">
        <v>4</v>
      </c>
      <c r="E10" s="104" t="s">
        <v>103</v>
      </c>
      <c r="F10" s="104"/>
      <c r="G10" s="21">
        <v>15000</v>
      </c>
      <c r="H10" s="104" t="s">
        <v>101</v>
      </c>
      <c r="I10" s="104"/>
      <c r="J10" s="21">
        <v>15000</v>
      </c>
      <c r="K10" s="24" t="str">
        <f t="shared" si="0"/>
        <v>Match</v>
      </c>
    </row>
  </sheetData>
  <mergeCells count="11">
    <mergeCell ref="E9:F9"/>
    <mergeCell ref="H9:I9"/>
    <mergeCell ref="E10:F10"/>
    <mergeCell ref="H10:I10"/>
    <mergeCell ref="D5:K5"/>
    <mergeCell ref="E6:G6"/>
    <mergeCell ref="H6:J6"/>
    <mergeCell ref="E7:F7"/>
    <mergeCell ref="H7:I7"/>
    <mergeCell ref="E8:F8"/>
    <mergeCell ref="H8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56DF-7FAC-4F3F-B958-08F6FF94B706}">
  <dimension ref="A1:E102"/>
  <sheetViews>
    <sheetView workbookViewId="0">
      <selection activeCell="H13" sqref="H13"/>
    </sheetView>
  </sheetViews>
  <sheetFormatPr defaultRowHeight="14.4"/>
  <cols>
    <col min="4" max="4" width="18" customWidth="1"/>
    <col min="5" max="5" width="14.21875" customWidth="1"/>
  </cols>
  <sheetData>
    <row r="1" spans="1:5" ht="18">
      <c r="A1" s="111" t="s">
        <v>193</v>
      </c>
      <c r="B1" s="111"/>
      <c r="C1" s="111"/>
      <c r="D1" s="111"/>
      <c r="E1" s="111"/>
    </row>
    <row r="2" spans="1:5">
      <c r="A2" s="25" t="s">
        <v>106</v>
      </c>
      <c r="B2" s="25" t="s">
        <v>86</v>
      </c>
      <c r="C2" s="26" t="s">
        <v>107</v>
      </c>
      <c r="D2" s="27" t="s">
        <v>194</v>
      </c>
      <c r="E2" s="28" t="s">
        <v>195</v>
      </c>
    </row>
    <row r="3" spans="1:5">
      <c r="A3" s="29">
        <v>1</v>
      </c>
      <c r="B3" s="29" t="s">
        <v>9</v>
      </c>
      <c r="C3" s="30">
        <v>16</v>
      </c>
      <c r="D3" s="31" t="str">
        <f>IF(C3&gt;=16,"Eligible","Not Eligible")</f>
        <v>Eligible</v>
      </c>
      <c r="E3" s="31" t="str">
        <f>IF(C3&lt;18,"Minor","Adult")</f>
        <v>Minor</v>
      </c>
    </row>
    <row r="4" spans="1:5">
      <c r="A4" s="29">
        <v>2</v>
      </c>
      <c r="B4" s="29" t="s">
        <v>108</v>
      </c>
      <c r="C4" s="30">
        <v>19</v>
      </c>
      <c r="D4" s="31" t="str">
        <f t="shared" ref="D4:D67" si="0">IF(C4&gt;=16,"Eligible","Not Eligible")</f>
        <v>Eligible</v>
      </c>
      <c r="E4" s="31" t="str">
        <f t="shared" ref="E4:E67" si="1">IF(C4&lt;18,"Minor","Adult")</f>
        <v>Adult</v>
      </c>
    </row>
    <row r="5" spans="1:5">
      <c r="A5" s="29">
        <v>3</v>
      </c>
      <c r="B5" s="29" t="s">
        <v>109</v>
      </c>
      <c r="C5" s="30">
        <v>20</v>
      </c>
      <c r="D5" s="31" t="str">
        <f t="shared" si="0"/>
        <v>Eligible</v>
      </c>
      <c r="E5" s="31" t="str">
        <f t="shared" si="1"/>
        <v>Adult</v>
      </c>
    </row>
    <row r="6" spans="1:5">
      <c r="A6" s="29">
        <v>4</v>
      </c>
      <c r="B6" s="29" t="s">
        <v>110</v>
      </c>
      <c r="C6" s="30">
        <v>23</v>
      </c>
      <c r="D6" s="31" t="str">
        <f t="shared" si="0"/>
        <v>Eligible</v>
      </c>
      <c r="E6" s="31" t="str">
        <f t="shared" si="1"/>
        <v>Adult</v>
      </c>
    </row>
    <row r="7" spans="1:5">
      <c r="A7" s="29">
        <v>5</v>
      </c>
      <c r="B7" s="29" t="s">
        <v>111</v>
      </c>
      <c r="C7" s="30">
        <v>15</v>
      </c>
      <c r="D7" s="31" t="str">
        <f t="shared" si="0"/>
        <v>Not Eligible</v>
      </c>
      <c r="E7" s="31" t="str">
        <f t="shared" si="1"/>
        <v>Minor</v>
      </c>
    </row>
    <row r="8" spans="1:5">
      <c r="A8" s="29">
        <v>6</v>
      </c>
      <c r="B8" s="29" t="s">
        <v>82</v>
      </c>
      <c r="C8" s="30">
        <v>18</v>
      </c>
      <c r="D8" s="31" t="str">
        <f t="shared" si="0"/>
        <v>Eligible</v>
      </c>
      <c r="E8" s="31" t="str">
        <f t="shared" si="1"/>
        <v>Adult</v>
      </c>
    </row>
    <row r="9" spans="1:5">
      <c r="A9" s="29">
        <v>7</v>
      </c>
      <c r="B9" s="29" t="s">
        <v>1</v>
      </c>
      <c r="C9" s="30">
        <v>19</v>
      </c>
      <c r="D9" s="31" t="str">
        <f t="shared" si="0"/>
        <v>Eligible</v>
      </c>
      <c r="E9" s="31" t="str">
        <f t="shared" si="1"/>
        <v>Adult</v>
      </c>
    </row>
    <row r="10" spans="1:5">
      <c r="A10" s="29">
        <v>8</v>
      </c>
      <c r="B10" s="29" t="s">
        <v>2</v>
      </c>
      <c r="C10" s="30">
        <v>20</v>
      </c>
      <c r="D10" s="31" t="str">
        <f t="shared" si="0"/>
        <v>Eligible</v>
      </c>
      <c r="E10" s="31" t="str">
        <f t="shared" si="1"/>
        <v>Adult</v>
      </c>
    </row>
    <row r="11" spans="1:5">
      <c r="A11" s="29">
        <v>9</v>
      </c>
      <c r="B11" s="29" t="s">
        <v>83</v>
      </c>
      <c r="C11" s="30">
        <v>16</v>
      </c>
      <c r="D11" s="31" t="str">
        <f t="shared" si="0"/>
        <v>Eligible</v>
      </c>
      <c r="E11" s="31" t="str">
        <f t="shared" si="1"/>
        <v>Minor</v>
      </c>
    </row>
    <row r="12" spans="1:5">
      <c r="A12" s="29">
        <v>10</v>
      </c>
      <c r="B12" s="29" t="s">
        <v>3</v>
      </c>
      <c r="C12" s="30">
        <v>17</v>
      </c>
      <c r="D12" s="31" t="str">
        <f t="shared" si="0"/>
        <v>Eligible</v>
      </c>
      <c r="E12" s="31" t="str">
        <f t="shared" si="1"/>
        <v>Minor</v>
      </c>
    </row>
    <row r="13" spans="1:5">
      <c r="A13" s="29">
        <v>11</v>
      </c>
      <c r="B13" s="29" t="s">
        <v>112</v>
      </c>
      <c r="C13" s="30">
        <v>18</v>
      </c>
      <c r="D13" s="31" t="str">
        <f t="shared" si="0"/>
        <v>Eligible</v>
      </c>
      <c r="E13" s="31" t="str">
        <f t="shared" si="1"/>
        <v>Adult</v>
      </c>
    </row>
    <row r="14" spans="1:5">
      <c r="A14" s="29">
        <v>12</v>
      </c>
      <c r="B14" s="29" t="s">
        <v>10</v>
      </c>
      <c r="C14" s="30">
        <v>19</v>
      </c>
      <c r="D14" s="31" t="str">
        <f t="shared" si="0"/>
        <v>Eligible</v>
      </c>
      <c r="E14" s="31" t="str">
        <f t="shared" si="1"/>
        <v>Adult</v>
      </c>
    </row>
    <row r="15" spans="1:5">
      <c r="A15" s="29">
        <v>13</v>
      </c>
      <c r="B15" s="29" t="s">
        <v>113</v>
      </c>
      <c r="C15" s="30">
        <v>20</v>
      </c>
      <c r="D15" s="31" t="str">
        <f t="shared" si="0"/>
        <v>Eligible</v>
      </c>
      <c r="E15" s="31" t="str">
        <f t="shared" si="1"/>
        <v>Adult</v>
      </c>
    </row>
    <row r="16" spans="1:5">
      <c r="A16" s="29">
        <v>14</v>
      </c>
      <c r="B16" s="29" t="s">
        <v>114</v>
      </c>
      <c r="C16" s="30">
        <v>24</v>
      </c>
      <c r="D16" s="31" t="str">
        <f t="shared" si="0"/>
        <v>Eligible</v>
      </c>
      <c r="E16" s="31" t="str">
        <f t="shared" si="1"/>
        <v>Adult</v>
      </c>
    </row>
    <row r="17" spans="1:5">
      <c r="A17" s="29">
        <v>15</v>
      </c>
      <c r="B17" s="29" t="s">
        <v>115</v>
      </c>
      <c r="C17" s="30">
        <v>25</v>
      </c>
      <c r="D17" s="31" t="str">
        <f t="shared" si="0"/>
        <v>Eligible</v>
      </c>
      <c r="E17" s="31" t="str">
        <f t="shared" si="1"/>
        <v>Adult</v>
      </c>
    </row>
    <row r="18" spans="1:5">
      <c r="A18" s="29">
        <v>16</v>
      </c>
      <c r="B18" s="29" t="s">
        <v>116</v>
      </c>
      <c r="C18" s="30">
        <v>16</v>
      </c>
      <c r="D18" s="31" t="str">
        <f t="shared" si="0"/>
        <v>Eligible</v>
      </c>
      <c r="E18" s="31" t="str">
        <f t="shared" si="1"/>
        <v>Minor</v>
      </c>
    </row>
    <row r="19" spans="1:5">
      <c r="A19" s="29">
        <v>17</v>
      </c>
      <c r="B19" s="29" t="s">
        <v>117</v>
      </c>
      <c r="C19" s="30">
        <v>14</v>
      </c>
      <c r="D19" s="31" t="str">
        <f t="shared" si="0"/>
        <v>Not Eligible</v>
      </c>
      <c r="E19" s="31" t="str">
        <f t="shared" si="1"/>
        <v>Minor</v>
      </c>
    </row>
    <row r="20" spans="1:5">
      <c r="A20" s="29">
        <v>18</v>
      </c>
      <c r="B20" s="29" t="s">
        <v>118</v>
      </c>
      <c r="C20" s="30">
        <v>18</v>
      </c>
      <c r="D20" s="31" t="str">
        <f t="shared" si="0"/>
        <v>Eligible</v>
      </c>
      <c r="E20" s="31" t="str">
        <f t="shared" si="1"/>
        <v>Adult</v>
      </c>
    </row>
    <row r="21" spans="1:5">
      <c r="A21" s="29">
        <v>19</v>
      </c>
      <c r="B21" s="29" t="s">
        <v>119</v>
      </c>
      <c r="C21" s="30">
        <v>19</v>
      </c>
      <c r="D21" s="31" t="str">
        <f t="shared" si="0"/>
        <v>Eligible</v>
      </c>
      <c r="E21" s="31" t="str">
        <f t="shared" si="1"/>
        <v>Adult</v>
      </c>
    </row>
    <row r="22" spans="1:5">
      <c r="A22" s="29">
        <v>20</v>
      </c>
      <c r="B22" s="29" t="s">
        <v>120</v>
      </c>
      <c r="C22" s="30">
        <v>22</v>
      </c>
      <c r="D22" s="31" t="str">
        <f t="shared" si="0"/>
        <v>Eligible</v>
      </c>
      <c r="E22" s="31" t="str">
        <f t="shared" si="1"/>
        <v>Adult</v>
      </c>
    </row>
    <row r="23" spans="1:5">
      <c r="A23" s="29">
        <v>21</v>
      </c>
      <c r="B23" s="29" t="s">
        <v>121</v>
      </c>
      <c r="C23" s="30">
        <v>21</v>
      </c>
      <c r="D23" s="31" t="str">
        <f t="shared" si="0"/>
        <v>Eligible</v>
      </c>
      <c r="E23" s="31" t="str">
        <f t="shared" si="1"/>
        <v>Adult</v>
      </c>
    </row>
    <row r="24" spans="1:5">
      <c r="A24" s="29">
        <v>22</v>
      </c>
      <c r="B24" s="29" t="s">
        <v>122</v>
      </c>
      <c r="C24" s="30">
        <v>20</v>
      </c>
      <c r="D24" s="31" t="str">
        <f t="shared" si="0"/>
        <v>Eligible</v>
      </c>
      <c r="E24" s="31" t="str">
        <f t="shared" si="1"/>
        <v>Adult</v>
      </c>
    </row>
    <row r="25" spans="1:5">
      <c r="A25" s="29">
        <v>23</v>
      </c>
      <c r="B25" s="29" t="s">
        <v>123</v>
      </c>
      <c r="C25" s="30">
        <v>18</v>
      </c>
      <c r="D25" s="31" t="str">
        <f t="shared" si="0"/>
        <v>Eligible</v>
      </c>
      <c r="E25" s="31" t="str">
        <f t="shared" si="1"/>
        <v>Adult</v>
      </c>
    </row>
    <row r="26" spans="1:5">
      <c r="A26" s="29">
        <v>24</v>
      </c>
      <c r="B26" s="29" t="s">
        <v>124</v>
      </c>
      <c r="C26" s="30">
        <v>19</v>
      </c>
      <c r="D26" s="31" t="str">
        <f t="shared" si="0"/>
        <v>Eligible</v>
      </c>
      <c r="E26" s="31" t="str">
        <f t="shared" si="1"/>
        <v>Adult</v>
      </c>
    </row>
    <row r="27" spans="1:5">
      <c r="A27" s="29">
        <v>25</v>
      </c>
      <c r="B27" s="29" t="s">
        <v>125</v>
      </c>
      <c r="C27" s="30">
        <v>21</v>
      </c>
      <c r="D27" s="31" t="str">
        <f t="shared" si="0"/>
        <v>Eligible</v>
      </c>
      <c r="E27" s="31" t="str">
        <f t="shared" si="1"/>
        <v>Adult</v>
      </c>
    </row>
    <row r="28" spans="1:5">
      <c r="A28" s="29">
        <v>26</v>
      </c>
      <c r="B28" s="29" t="s">
        <v>126</v>
      </c>
      <c r="C28" s="30">
        <v>20</v>
      </c>
      <c r="D28" s="31" t="str">
        <f t="shared" si="0"/>
        <v>Eligible</v>
      </c>
      <c r="E28" s="31" t="str">
        <f t="shared" si="1"/>
        <v>Adult</v>
      </c>
    </row>
    <row r="29" spans="1:5">
      <c r="A29" s="29">
        <v>27</v>
      </c>
      <c r="B29" s="29" t="s">
        <v>127</v>
      </c>
      <c r="C29" s="30">
        <v>19</v>
      </c>
      <c r="D29" s="31" t="str">
        <f t="shared" si="0"/>
        <v>Eligible</v>
      </c>
      <c r="E29" s="31" t="str">
        <f t="shared" si="1"/>
        <v>Adult</v>
      </c>
    </row>
    <row r="30" spans="1:5">
      <c r="A30" s="29">
        <v>28</v>
      </c>
      <c r="B30" s="29" t="s">
        <v>4</v>
      </c>
      <c r="C30" s="30">
        <v>15</v>
      </c>
      <c r="D30" s="31" t="str">
        <f t="shared" si="0"/>
        <v>Not Eligible</v>
      </c>
      <c r="E30" s="31" t="str">
        <f t="shared" si="1"/>
        <v>Minor</v>
      </c>
    </row>
    <row r="31" spans="1:5">
      <c r="A31" s="29">
        <v>29</v>
      </c>
      <c r="B31" s="29" t="s">
        <v>5</v>
      </c>
      <c r="C31" s="30">
        <v>16</v>
      </c>
      <c r="D31" s="31" t="str">
        <f t="shared" si="0"/>
        <v>Eligible</v>
      </c>
      <c r="E31" s="31" t="str">
        <f t="shared" si="1"/>
        <v>Minor</v>
      </c>
    </row>
    <row r="32" spans="1:5">
      <c r="A32" s="29">
        <v>30</v>
      </c>
      <c r="B32" s="29" t="s">
        <v>128</v>
      </c>
      <c r="C32" s="30">
        <v>18</v>
      </c>
      <c r="D32" s="31" t="str">
        <f t="shared" si="0"/>
        <v>Eligible</v>
      </c>
      <c r="E32" s="31" t="str">
        <f t="shared" si="1"/>
        <v>Adult</v>
      </c>
    </row>
    <row r="33" spans="1:5">
      <c r="A33" s="29">
        <v>31</v>
      </c>
      <c r="B33" s="29" t="s">
        <v>129</v>
      </c>
      <c r="C33" s="30">
        <v>17</v>
      </c>
      <c r="D33" s="31" t="str">
        <f t="shared" si="0"/>
        <v>Eligible</v>
      </c>
      <c r="E33" s="31" t="str">
        <f t="shared" si="1"/>
        <v>Minor</v>
      </c>
    </row>
    <row r="34" spans="1:5">
      <c r="A34" s="29">
        <v>32</v>
      </c>
      <c r="B34" s="29" t="s">
        <v>130</v>
      </c>
      <c r="C34" s="30">
        <v>19</v>
      </c>
      <c r="D34" s="31" t="str">
        <f t="shared" si="0"/>
        <v>Eligible</v>
      </c>
      <c r="E34" s="31" t="str">
        <f t="shared" si="1"/>
        <v>Adult</v>
      </c>
    </row>
    <row r="35" spans="1:5">
      <c r="A35" s="29">
        <v>33</v>
      </c>
      <c r="B35" s="29" t="s">
        <v>131</v>
      </c>
      <c r="C35" s="30">
        <v>20</v>
      </c>
      <c r="D35" s="31" t="str">
        <f t="shared" si="0"/>
        <v>Eligible</v>
      </c>
      <c r="E35" s="31" t="str">
        <f t="shared" si="1"/>
        <v>Adult</v>
      </c>
    </row>
    <row r="36" spans="1:5">
      <c r="A36" s="29">
        <v>34</v>
      </c>
      <c r="B36" s="29" t="s">
        <v>132</v>
      </c>
      <c r="C36" s="30">
        <v>22</v>
      </c>
      <c r="D36" s="31" t="str">
        <f t="shared" si="0"/>
        <v>Eligible</v>
      </c>
      <c r="E36" s="31" t="str">
        <f t="shared" si="1"/>
        <v>Adult</v>
      </c>
    </row>
    <row r="37" spans="1:5">
      <c r="A37" s="29">
        <v>35</v>
      </c>
      <c r="B37" s="29" t="s">
        <v>84</v>
      </c>
      <c r="C37" s="30">
        <v>17</v>
      </c>
      <c r="D37" s="31" t="str">
        <f t="shared" si="0"/>
        <v>Eligible</v>
      </c>
      <c r="E37" s="31" t="str">
        <f t="shared" si="1"/>
        <v>Minor</v>
      </c>
    </row>
    <row r="38" spans="1:5">
      <c r="A38" s="29">
        <v>36</v>
      </c>
      <c r="B38" s="29" t="s">
        <v>133</v>
      </c>
      <c r="C38" s="30">
        <v>16</v>
      </c>
      <c r="D38" s="31" t="str">
        <f t="shared" si="0"/>
        <v>Eligible</v>
      </c>
      <c r="E38" s="31" t="str">
        <f t="shared" si="1"/>
        <v>Minor</v>
      </c>
    </row>
    <row r="39" spans="1:5">
      <c r="A39" s="29">
        <v>37</v>
      </c>
      <c r="B39" s="29" t="s">
        <v>134</v>
      </c>
      <c r="C39" s="30">
        <v>18</v>
      </c>
      <c r="D39" s="31" t="str">
        <f t="shared" si="0"/>
        <v>Eligible</v>
      </c>
      <c r="E39" s="31" t="str">
        <f t="shared" si="1"/>
        <v>Adult</v>
      </c>
    </row>
    <row r="40" spans="1:5">
      <c r="A40" s="29">
        <v>38</v>
      </c>
      <c r="B40" s="29" t="s">
        <v>135</v>
      </c>
      <c r="C40" s="30">
        <v>20</v>
      </c>
      <c r="D40" s="31" t="str">
        <f t="shared" si="0"/>
        <v>Eligible</v>
      </c>
      <c r="E40" s="31" t="str">
        <f t="shared" si="1"/>
        <v>Adult</v>
      </c>
    </row>
    <row r="41" spans="1:5">
      <c r="A41" s="29">
        <v>39</v>
      </c>
      <c r="B41" s="29" t="s">
        <v>136</v>
      </c>
      <c r="C41" s="30">
        <v>21</v>
      </c>
      <c r="D41" s="31" t="str">
        <f t="shared" si="0"/>
        <v>Eligible</v>
      </c>
      <c r="E41" s="31" t="str">
        <f t="shared" si="1"/>
        <v>Adult</v>
      </c>
    </row>
    <row r="42" spans="1:5">
      <c r="A42" s="29">
        <v>40</v>
      </c>
      <c r="B42" s="29" t="s">
        <v>137</v>
      </c>
      <c r="C42" s="30">
        <v>15</v>
      </c>
      <c r="D42" s="31" t="str">
        <f t="shared" si="0"/>
        <v>Not Eligible</v>
      </c>
      <c r="E42" s="31" t="str">
        <f t="shared" si="1"/>
        <v>Minor</v>
      </c>
    </row>
    <row r="43" spans="1:5">
      <c r="A43" s="29">
        <v>41</v>
      </c>
      <c r="B43" s="29" t="s">
        <v>138</v>
      </c>
      <c r="C43" s="30">
        <v>23</v>
      </c>
      <c r="D43" s="31" t="str">
        <f t="shared" si="0"/>
        <v>Eligible</v>
      </c>
      <c r="E43" s="31" t="str">
        <f t="shared" si="1"/>
        <v>Adult</v>
      </c>
    </row>
    <row r="44" spans="1:5">
      <c r="A44" s="29">
        <v>42</v>
      </c>
      <c r="B44" s="29" t="s">
        <v>6</v>
      </c>
      <c r="C44" s="30">
        <v>19</v>
      </c>
      <c r="D44" s="31" t="str">
        <f t="shared" si="0"/>
        <v>Eligible</v>
      </c>
      <c r="E44" s="31" t="str">
        <f t="shared" si="1"/>
        <v>Adult</v>
      </c>
    </row>
    <row r="45" spans="1:5">
      <c r="A45" s="29">
        <v>43</v>
      </c>
      <c r="B45" s="29" t="s">
        <v>139</v>
      </c>
      <c r="C45" s="30">
        <v>20</v>
      </c>
      <c r="D45" s="31" t="str">
        <f t="shared" si="0"/>
        <v>Eligible</v>
      </c>
      <c r="E45" s="31" t="str">
        <f t="shared" si="1"/>
        <v>Adult</v>
      </c>
    </row>
    <row r="46" spans="1:5">
      <c r="A46" s="29">
        <v>44</v>
      </c>
      <c r="B46" s="29" t="s">
        <v>140</v>
      </c>
      <c r="C46" s="30">
        <v>16</v>
      </c>
      <c r="D46" s="31" t="str">
        <f t="shared" si="0"/>
        <v>Eligible</v>
      </c>
      <c r="E46" s="31" t="str">
        <f t="shared" si="1"/>
        <v>Minor</v>
      </c>
    </row>
    <row r="47" spans="1:5">
      <c r="A47" s="29">
        <v>45</v>
      </c>
      <c r="B47" s="29" t="s">
        <v>141</v>
      </c>
      <c r="C47" s="30">
        <v>15</v>
      </c>
      <c r="D47" s="31" t="str">
        <f t="shared" si="0"/>
        <v>Not Eligible</v>
      </c>
      <c r="E47" s="31" t="str">
        <f t="shared" si="1"/>
        <v>Minor</v>
      </c>
    </row>
    <row r="48" spans="1:5">
      <c r="A48" s="29">
        <v>46</v>
      </c>
      <c r="B48" s="29" t="s">
        <v>142</v>
      </c>
      <c r="C48" s="30">
        <v>20</v>
      </c>
      <c r="D48" s="31" t="str">
        <f t="shared" si="0"/>
        <v>Eligible</v>
      </c>
      <c r="E48" s="31" t="str">
        <f t="shared" si="1"/>
        <v>Adult</v>
      </c>
    </row>
    <row r="49" spans="1:5">
      <c r="A49" s="29">
        <v>47</v>
      </c>
      <c r="B49" s="29" t="s">
        <v>143</v>
      </c>
      <c r="C49" s="30">
        <v>17</v>
      </c>
      <c r="D49" s="31" t="str">
        <f t="shared" si="0"/>
        <v>Eligible</v>
      </c>
      <c r="E49" s="31" t="str">
        <f t="shared" si="1"/>
        <v>Minor</v>
      </c>
    </row>
    <row r="50" spans="1:5">
      <c r="A50" s="29">
        <v>48</v>
      </c>
      <c r="B50" s="29" t="s">
        <v>144</v>
      </c>
      <c r="C50" s="30">
        <v>20</v>
      </c>
      <c r="D50" s="31" t="str">
        <f t="shared" si="0"/>
        <v>Eligible</v>
      </c>
      <c r="E50" s="31" t="str">
        <f t="shared" si="1"/>
        <v>Adult</v>
      </c>
    </row>
    <row r="51" spans="1:5">
      <c r="A51" s="29">
        <v>49</v>
      </c>
      <c r="B51" s="32" t="s">
        <v>145</v>
      </c>
      <c r="C51" s="30">
        <v>16</v>
      </c>
      <c r="D51" s="31" t="str">
        <f t="shared" si="0"/>
        <v>Eligible</v>
      </c>
      <c r="E51" s="31" t="str">
        <f t="shared" si="1"/>
        <v>Minor</v>
      </c>
    </row>
    <row r="52" spans="1:5">
      <c r="A52" s="29">
        <v>50</v>
      </c>
      <c r="B52" s="32" t="s">
        <v>145</v>
      </c>
      <c r="C52" s="30">
        <v>15</v>
      </c>
      <c r="D52" s="31" t="str">
        <f t="shared" si="0"/>
        <v>Not Eligible</v>
      </c>
      <c r="E52" s="31" t="str">
        <f t="shared" si="1"/>
        <v>Minor</v>
      </c>
    </row>
    <row r="53" spans="1:5">
      <c r="A53" s="29">
        <v>51</v>
      </c>
      <c r="B53" s="32" t="s">
        <v>146</v>
      </c>
      <c r="C53" s="30">
        <v>14</v>
      </c>
      <c r="D53" s="31" t="str">
        <f t="shared" si="0"/>
        <v>Not Eligible</v>
      </c>
      <c r="E53" s="31" t="str">
        <f t="shared" si="1"/>
        <v>Minor</v>
      </c>
    </row>
    <row r="54" spans="1:5">
      <c r="A54" s="29">
        <v>52</v>
      </c>
      <c r="B54" s="32" t="s">
        <v>147</v>
      </c>
      <c r="C54" s="30">
        <v>15</v>
      </c>
      <c r="D54" s="31" t="str">
        <f t="shared" si="0"/>
        <v>Not Eligible</v>
      </c>
      <c r="E54" s="31" t="str">
        <f t="shared" si="1"/>
        <v>Minor</v>
      </c>
    </row>
    <row r="55" spans="1:5">
      <c r="A55" s="29">
        <v>53</v>
      </c>
      <c r="B55" s="32" t="s">
        <v>147</v>
      </c>
      <c r="C55" s="30">
        <v>14</v>
      </c>
      <c r="D55" s="31" t="str">
        <f t="shared" si="0"/>
        <v>Not Eligible</v>
      </c>
      <c r="E55" s="31" t="str">
        <f t="shared" si="1"/>
        <v>Minor</v>
      </c>
    </row>
    <row r="56" spans="1:5">
      <c r="A56" s="29">
        <v>54</v>
      </c>
      <c r="B56" s="32" t="s">
        <v>148</v>
      </c>
      <c r="C56" s="30">
        <v>13</v>
      </c>
      <c r="D56" s="31" t="str">
        <f t="shared" si="0"/>
        <v>Not Eligible</v>
      </c>
      <c r="E56" s="31" t="str">
        <f t="shared" si="1"/>
        <v>Minor</v>
      </c>
    </row>
    <row r="57" spans="1:5">
      <c r="A57" s="29">
        <v>55</v>
      </c>
      <c r="B57" s="32" t="s">
        <v>149</v>
      </c>
      <c r="C57" s="30">
        <v>18</v>
      </c>
      <c r="D57" s="31" t="str">
        <f t="shared" si="0"/>
        <v>Eligible</v>
      </c>
      <c r="E57" s="31" t="str">
        <f t="shared" si="1"/>
        <v>Adult</v>
      </c>
    </row>
    <row r="58" spans="1:5">
      <c r="A58" s="29">
        <v>56</v>
      </c>
      <c r="B58" s="32" t="s">
        <v>150</v>
      </c>
      <c r="C58" s="30">
        <v>15</v>
      </c>
      <c r="D58" s="31" t="str">
        <f t="shared" si="0"/>
        <v>Not Eligible</v>
      </c>
      <c r="E58" s="31" t="str">
        <f t="shared" si="1"/>
        <v>Minor</v>
      </c>
    </row>
    <row r="59" spans="1:5">
      <c r="A59" s="29">
        <v>57</v>
      </c>
      <c r="B59" s="32" t="s">
        <v>151</v>
      </c>
      <c r="C59" s="30">
        <v>16</v>
      </c>
      <c r="D59" s="31" t="str">
        <f t="shared" si="0"/>
        <v>Eligible</v>
      </c>
      <c r="E59" s="31" t="str">
        <f t="shared" si="1"/>
        <v>Minor</v>
      </c>
    </row>
    <row r="60" spans="1:5">
      <c r="A60" s="29">
        <v>58</v>
      </c>
      <c r="B60" s="32" t="s">
        <v>152</v>
      </c>
      <c r="C60" s="30">
        <v>14</v>
      </c>
      <c r="D60" s="31" t="str">
        <f t="shared" si="0"/>
        <v>Not Eligible</v>
      </c>
      <c r="E60" s="31" t="str">
        <f t="shared" si="1"/>
        <v>Minor</v>
      </c>
    </row>
    <row r="61" spans="1:5">
      <c r="A61" s="29">
        <v>59</v>
      </c>
      <c r="B61" s="32" t="s">
        <v>153</v>
      </c>
      <c r="C61" s="30">
        <v>13</v>
      </c>
      <c r="D61" s="31" t="str">
        <f t="shared" si="0"/>
        <v>Not Eligible</v>
      </c>
      <c r="E61" s="31" t="str">
        <f t="shared" si="1"/>
        <v>Minor</v>
      </c>
    </row>
    <row r="62" spans="1:5">
      <c r="A62" s="29">
        <v>60</v>
      </c>
      <c r="B62" s="32" t="s">
        <v>154</v>
      </c>
      <c r="C62" s="30">
        <v>18</v>
      </c>
      <c r="D62" s="31" t="str">
        <f t="shared" si="0"/>
        <v>Eligible</v>
      </c>
      <c r="E62" s="31" t="str">
        <f t="shared" si="1"/>
        <v>Adult</v>
      </c>
    </row>
    <row r="63" spans="1:5">
      <c r="A63" s="29">
        <v>61</v>
      </c>
      <c r="B63" s="32" t="s">
        <v>155</v>
      </c>
      <c r="C63" s="30">
        <v>17</v>
      </c>
      <c r="D63" s="31" t="str">
        <f t="shared" si="0"/>
        <v>Eligible</v>
      </c>
      <c r="E63" s="31" t="str">
        <f t="shared" si="1"/>
        <v>Minor</v>
      </c>
    </row>
    <row r="64" spans="1:5">
      <c r="A64" s="29">
        <v>62</v>
      </c>
      <c r="B64" s="32" t="s">
        <v>156</v>
      </c>
      <c r="C64" s="30">
        <v>16</v>
      </c>
      <c r="D64" s="31" t="str">
        <f t="shared" si="0"/>
        <v>Eligible</v>
      </c>
      <c r="E64" s="31" t="str">
        <f t="shared" si="1"/>
        <v>Minor</v>
      </c>
    </row>
    <row r="65" spans="1:5">
      <c r="A65" s="29">
        <v>63</v>
      </c>
      <c r="B65" s="32" t="s">
        <v>157</v>
      </c>
      <c r="C65" s="30">
        <v>15</v>
      </c>
      <c r="D65" s="31" t="str">
        <f t="shared" si="0"/>
        <v>Not Eligible</v>
      </c>
      <c r="E65" s="31" t="str">
        <f t="shared" si="1"/>
        <v>Minor</v>
      </c>
    </row>
    <row r="66" spans="1:5">
      <c r="A66" s="29">
        <v>64</v>
      </c>
      <c r="B66" s="32" t="s">
        <v>145</v>
      </c>
      <c r="C66" s="30">
        <v>14</v>
      </c>
      <c r="D66" s="31" t="str">
        <f t="shared" si="0"/>
        <v>Not Eligible</v>
      </c>
      <c r="E66" s="31" t="str">
        <f t="shared" si="1"/>
        <v>Minor</v>
      </c>
    </row>
    <row r="67" spans="1:5">
      <c r="A67" s="29">
        <v>65</v>
      </c>
      <c r="B67" s="32" t="s">
        <v>145</v>
      </c>
      <c r="C67" s="30">
        <v>15</v>
      </c>
      <c r="D67" s="31" t="str">
        <f t="shared" si="0"/>
        <v>Not Eligible</v>
      </c>
      <c r="E67" s="31" t="str">
        <f t="shared" si="1"/>
        <v>Minor</v>
      </c>
    </row>
    <row r="68" spans="1:5">
      <c r="A68" s="29">
        <v>66</v>
      </c>
      <c r="B68" s="32" t="s">
        <v>158</v>
      </c>
      <c r="C68" s="30">
        <v>12</v>
      </c>
      <c r="D68" s="31" t="str">
        <f t="shared" ref="D68:D102" si="2">IF(C68&gt;=16,"Eligible","Not Eligible")</f>
        <v>Not Eligible</v>
      </c>
      <c r="E68" s="31" t="str">
        <f t="shared" ref="E68:E102" si="3">IF(C68&lt;18,"Minor","Adult")</f>
        <v>Minor</v>
      </c>
    </row>
    <row r="69" spans="1:5">
      <c r="A69" s="29">
        <v>67</v>
      </c>
      <c r="B69" s="32" t="s">
        <v>159</v>
      </c>
      <c r="C69" s="30">
        <v>15</v>
      </c>
      <c r="D69" s="31" t="str">
        <f t="shared" si="2"/>
        <v>Not Eligible</v>
      </c>
      <c r="E69" s="31" t="str">
        <f t="shared" si="3"/>
        <v>Minor</v>
      </c>
    </row>
    <row r="70" spans="1:5">
      <c r="A70" s="29">
        <v>68</v>
      </c>
      <c r="B70" s="32" t="s">
        <v>160</v>
      </c>
      <c r="C70" s="30">
        <v>17</v>
      </c>
      <c r="D70" s="31" t="str">
        <f t="shared" si="2"/>
        <v>Eligible</v>
      </c>
      <c r="E70" s="31" t="str">
        <f t="shared" si="3"/>
        <v>Minor</v>
      </c>
    </row>
    <row r="71" spans="1:5">
      <c r="A71" s="29">
        <v>69</v>
      </c>
      <c r="B71" s="32" t="s">
        <v>161</v>
      </c>
      <c r="C71" s="30">
        <v>16</v>
      </c>
      <c r="D71" s="31" t="str">
        <f t="shared" si="2"/>
        <v>Eligible</v>
      </c>
      <c r="E71" s="31" t="str">
        <f t="shared" si="3"/>
        <v>Minor</v>
      </c>
    </row>
    <row r="72" spans="1:5">
      <c r="A72" s="29">
        <v>70</v>
      </c>
      <c r="B72" s="32" t="s">
        <v>162</v>
      </c>
      <c r="C72" s="30">
        <v>13</v>
      </c>
      <c r="D72" s="31" t="str">
        <f t="shared" si="2"/>
        <v>Not Eligible</v>
      </c>
      <c r="E72" s="31" t="str">
        <f t="shared" si="3"/>
        <v>Minor</v>
      </c>
    </row>
    <row r="73" spans="1:5">
      <c r="A73" s="29">
        <v>71</v>
      </c>
      <c r="B73" s="32" t="s">
        <v>163</v>
      </c>
      <c r="C73" s="30">
        <v>14</v>
      </c>
      <c r="D73" s="31" t="str">
        <f t="shared" si="2"/>
        <v>Not Eligible</v>
      </c>
      <c r="E73" s="31" t="str">
        <f t="shared" si="3"/>
        <v>Minor</v>
      </c>
    </row>
    <row r="74" spans="1:5">
      <c r="A74" s="29">
        <v>72</v>
      </c>
      <c r="B74" s="32" t="s">
        <v>164</v>
      </c>
      <c r="C74" s="30">
        <v>15</v>
      </c>
      <c r="D74" s="31" t="str">
        <f t="shared" si="2"/>
        <v>Not Eligible</v>
      </c>
      <c r="E74" s="31" t="str">
        <f t="shared" si="3"/>
        <v>Minor</v>
      </c>
    </row>
    <row r="75" spans="1:5">
      <c r="A75" s="29">
        <v>73</v>
      </c>
      <c r="B75" s="32" t="s">
        <v>165</v>
      </c>
      <c r="C75" s="30">
        <v>16</v>
      </c>
      <c r="D75" s="31" t="str">
        <f t="shared" si="2"/>
        <v>Eligible</v>
      </c>
      <c r="E75" s="31" t="str">
        <f t="shared" si="3"/>
        <v>Minor</v>
      </c>
    </row>
    <row r="76" spans="1:5">
      <c r="A76" s="29">
        <v>74</v>
      </c>
      <c r="B76" s="32" t="s">
        <v>166</v>
      </c>
      <c r="C76" s="30">
        <v>13</v>
      </c>
      <c r="D76" s="31" t="str">
        <f t="shared" si="2"/>
        <v>Not Eligible</v>
      </c>
      <c r="E76" s="31" t="str">
        <f t="shared" si="3"/>
        <v>Minor</v>
      </c>
    </row>
    <row r="77" spans="1:5">
      <c r="A77" s="29">
        <v>75</v>
      </c>
      <c r="B77" s="32" t="s">
        <v>167</v>
      </c>
      <c r="C77" s="30">
        <v>17</v>
      </c>
      <c r="D77" s="31" t="str">
        <f t="shared" si="2"/>
        <v>Eligible</v>
      </c>
      <c r="E77" s="31" t="str">
        <f t="shared" si="3"/>
        <v>Minor</v>
      </c>
    </row>
    <row r="78" spans="1:5">
      <c r="A78" s="29">
        <v>76</v>
      </c>
      <c r="B78" s="32" t="s">
        <v>168</v>
      </c>
      <c r="C78" s="30">
        <v>18</v>
      </c>
      <c r="D78" s="31" t="str">
        <f t="shared" si="2"/>
        <v>Eligible</v>
      </c>
      <c r="E78" s="31" t="str">
        <f t="shared" si="3"/>
        <v>Adult</v>
      </c>
    </row>
    <row r="79" spans="1:5">
      <c r="A79" s="29">
        <v>77</v>
      </c>
      <c r="B79" s="32" t="s">
        <v>169</v>
      </c>
      <c r="C79" s="30">
        <v>16</v>
      </c>
      <c r="D79" s="31" t="str">
        <f t="shared" si="2"/>
        <v>Eligible</v>
      </c>
      <c r="E79" s="31" t="str">
        <f t="shared" si="3"/>
        <v>Minor</v>
      </c>
    </row>
    <row r="80" spans="1:5">
      <c r="A80" s="29">
        <v>78</v>
      </c>
      <c r="B80" s="32" t="s">
        <v>170</v>
      </c>
      <c r="C80" s="30">
        <v>15</v>
      </c>
      <c r="D80" s="31" t="str">
        <f t="shared" si="2"/>
        <v>Not Eligible</v>
      </c>
      <c r="E80" s="31" t="str">
        <f t="shared" si="3"/>
        <v>Minor</v>
      </c>
    </row>
    <row r="81" spans="1:5">
      <c r="A81" s="29">
        <v>79</v>
      </c>
      <c r="B81" s="32" t="s">
        <v>171</v>
      </c>
      <c r="C81" s="30">
        <v>13</v>
      </c>
      <c r="D81" s="31" t="str">
        <f t="shared" si="2"/>
        <v>Not Eligible</v>
      </c>
      <c r="E81" s="31" t="str">
        <f t="shared" si="3"/>
        <v>Minor</v>
      </c>
    </row>
    <row r="82" spans="1:5">
      <c r="A82" s="29">
        <v>80</v>
      </c>
      <c r="B82" s="32" t="s">
        <v>172</v>
      </c>
      <c r="C82" s="30">
        <v>15</v>
      </c>
      <c r="D82" s="31" t="str">
        <f t="shared" si="2"/>
        <v>Not Eligible</v>
      </c>
      <c r="E82" s="31" t="str">
        <f t="shared" si="3"/>
        <v>Minor</v>
      </c>
    </row>
    <row r="83" spans="1:5">
      <c r="A83" s="29">
        <v>81</v>
      </c>
      <c r="B83" s="32" t="s">
        <v>173</v>
      </c>
      <c r="C83" s="30">
        <v>17</v>
      </c>
      <c r="D83" s="31" t="str">
        <f t="shared" si="2"/>
        <v>Eligible</v>
      </c>
      <c r="E83" s="31" t="str">
        <f t="shared" si="3"/>
        <v>Minor</v>
      </c>
    </row>
    <row r="84" spans="1:5">
      <c r="A84" s="29">
        <v>82</v>
      </c>
      <c r="B84" s="32" t="s">
        <v>174</v>
      </c>
      <c r="C84" s="30">
        <v>14</v>
      </c>
      <c r="D84" s="31" t="str">
        <f t="shared" si="2"/>
        <v>Not Eligible</v>
      </c>
      <c r="E84" s="31" t="str">
        <f t="shared" si="3"/>
        <v>Minor</v>
      </c>
    </row>
    <row r="85" spans="1:5">
      <c r="A85" s="29">
        <v>83</v>
      </c>
      <c r="B85" s="32" t="s">
        <v>175</v>
      </c>
      <c r="C85" s="30">
        <v>15</v>
      </c>
      <c r="D85" s="31" t="str">
        <f t="shared" si="2"/>
        <v>Not Eligible</v>
      </c>
      <c r="E85" s="31" t="str">
        <f t="shared" si="3"/>
        <v>Minor</v>
      </c>
    </row>
    <row r="86" spans="1:5">
      <c r="A86" s="29">
        <v>84</v>
      </c>
      <c r="B86" s="32" t="s">
        <v>176</v>
      </c>
      <c r="C86" s="30">
        <v>13</v>
      </c>
      <c r="D86" s="31" t="str">
        <f t="shared" si="2"/>
        <v>Not Eligible</v>
      </c>
      <c r="E86" s="31" t="str">
        <f t="shared" si="3"/>
        <v>Minor</v>
      </c>
    </row>
    <row r="87" spans="1:5">
      <c r="A87" s="29">
        <v>85</v>
      </c>
      <c r="B87" s="32" t="s">
        <v>177</v>
      </c>
      <c r="C87" s="30">
        <v>17</v>
      </c>
      <c r="D87" s="31" t="str">
        <f t="shared" si="2"/>
        <v>Eligible</v>
      </c>
      <c r="E87" s="31" t="str">
        <f t="shared" si="3"/>
        <v>Minor</v>
      </c>
    </row>
    <row r="88" spans="1:5">
      <c r="A88" s="29">
        <v>86</v>
      </c>
      <c r="B88" s="32" t="s">
        <v>178</v>
      </c>
      <c r="C88" s="30">
        <v>13</v>
      </c>
      <c r="D88" s="31" t="str">
        <f t="shared" si="2"/>
        <v>Not Eligible</v>
      </c>
      <c r="E88" s="31" t="str">
        <f t="shared" si="3"/>
        <v>Minor</v>
      </c>
    </row>
    <row r="89" spans="1:5">
      <c r="A89" s="29">
        <v>87</v>
      </c>
      <c r="B89" s="32" t="s">
        <v>179</v>
      </c>
      <c r="C89" s="30">
        <v>15</v>
      </c>
      <c r="D89" s="31" t="str">
        <f t="shared" si="2"/>
        <v>Not Eligible</v>
      </c>
      <c r="E89" s="31" t="str">
        <f t="shared" si="3"/>
        <v>Minor</v>
      </c>
    </row>
    <row r="90" spans="1:5">
      <c r="A90" s="29">
        <v>88</v>
      </c>
      <c r="B90" s="32" t="s">
        <v>180</v>
      </c>
      <c r="C90" s="30">
        <v>12</v>
      </c>
      <c r="D90" s="31" t="str">
        <f t="shared" si="2"/>
        <v>Not Eligible</v>
      </c>
      <c r="E90" s="31" t="str">
        <f t="shared" si="3"/>
        <v>Minor</v>
      </c>
    </row>
    <row r="91" spans="1:5">
      <c r="A91" s="29">
        <v>89</v>
      </c>
      <c r="B91" s="32" t="s">
        <v>181</v>
      </c>
      <c r="C91" s="30">
        <v>11</v>
      </c>
      <c r="D91" s="31" t="str">
        <f t="shared" si="2"/>
        <v>Not Eligible</v>
      </c>
      <c r="E91" s="31" t="str">
        <f t="shared" si="3"/>
        <v>Minor</v>
      </c>
    </row>
    <row r="92" spans="1:5">
      <c r="A92" s="29">
        <v>90</v>
      </c>
      <c r="B92" s="32" t="s">
        <v>182</v>
      </c>
      <c r="C92" s="30">
        <v>15</v>
      </c>
      <c r="D92" s="31" t="str">
        <f t="shared" si="2"/>
        <v>Not Eligible</v>
      </c>
      <c r="E92" s="31" t="str">
        <f t="shared" si="3"/>
        <v>Minor</v>
      </c>
    </row>
    <row r="93" spans="1:5">
      <c r="A93" s="29">
        <v>91</v>
      </c>
      <c r="B93" s="32" t="s">
        <v>183</v>
      </c>
      <c r="C93" s="30">
        <v>10</v>
      </c>
      <c r="D93" s="31" t="str">
        <f t="shared" si="2"/>
        <v>Not Eligible</v>
      </c>
      <c r="E93" s="31" t="str">
        <f t="shared" si="3"/>
        <v>Minor</v>
      </c>
    </row>
    <row r="94" spans="1:5">
      <c r="A94" s="29">
        <v>92</v>
      </c>
      <c r="B94" s="32" t="s">
        <v>184</v>
      </c>
      <c r="C94" s="30">
        <v>9</v>
      </c>
      <c r="D94" s="31" t="str">
        <f t="shared" si="2"/>
        <v>Not Eligible</v>
      </c>
      <c r="E94" s="31" t="str">
        <f t="shared" si="3"/>
        <v>Minor</v>
      </c>
    </row>
    <row r="95" spans="1:5">
      <c r="A95" s="29">
        <v>93</v>
      </c>
      <c r="B95" s="32" t="s">
        <v>185</v>
      </c>
      <c r="C95" s="30">
        <v>15</v>
      </c>
      <c r="D95" s="31" t="str">
        <f t="shared" si="2"/>
        <v>Not Eligible</v>
      </c>
      <c r="E95" s="31" t="str">
        <f t="shared" si="3"/>
        <v>Minor</v>
      </c>
    </row>
    <row r="96" spans="1:5">
      <c r="A96" s="29">
        <v>94</v>
      </c>
      <c r="B96" s="32" t="s">
        <v>186</v>
      </c>
      <c r="C96" s="30">
        <v>18</v>
      </c>
      <c r="D96" s="31" t="str">
        <f t="shared" si="2"/>
        <v>Eligible</v>
      </c>
      <c r="E96" s="31" t="str">
        <f t="shared" si="3"/>
        <v>Adult</v>
      </c>
    </row>
    <row r="97" spans="1:5">
      <c r="A97" s="29">
        <v>95</v>
      </c>
      <c r="B97" s="32" t="s">
        <v>187</v>
      </c>
      <c r="C97" s="30">
        <v>13</v>
      </c>
      <c r="D97" s="31" t="str">
        <f t="shared" si="2"/>
        <v>Not Eligible</v>
      </c>
      <c r="E97" s="31" t="str">
        <f t="shared" si="3"/>
        <v>Minor</v>
      </c>
    </row>
    <row r="98" spans="1:5">
      <c r="A98" s="29">
        <v>96</v>
      </c>
      <c r="B98" s="32" t="s">
        <v>188</v>
      </c>
      <c r="C98" s="30">
        <v>13</v>
      </c>
      <c r="D98" s="31" t="str">
        <f t="shared" si="2"/>
        <v>Not Eligible</v>
      </c>
      <c r="E98" s="31" t="str">
        <f t="shared" si="3"/>
        <v>Minor</v>
      </c>
    </row>
    <row r="99" spans="1:5">
      <c r="A99" s="29">
        <v>97</v>
      </c>
      <c r="B99" s="32" t="s">
        <v>189</v>
      </c>
      <c r="C99" s="30">
        <v>15</v>
      </c>
      <c r="D99" s="31" t="str">
        <f t="shared" si="2"/>
        <v>Not Eligible</v>
      </c>
      <c r="E99" s="31" t="str">
        <f t="shared" si="3"/>
        <v>Minor</v>
      </c>
    </row>
    <row r="100" spans="1:5">
      <c r="A100" s="29">
        <v>98</v>
      </c>
      <c r="B100" s="32" t="s">
        <v>190</v>
      </c>
      <c r="C100" s="30">
        <v>13</v>
      </c>
      <c r="D100" s="31" t="str">
        <f t="shared" si="2"/>
        <v>Not Eligible</v>
      </c>
      <c r="E100" s="31" t="str">
        <f t="shared" si="3"/>
        <v>Minor</v>
      </c>
    </row>
    <row r="101" spans="1:5">
      <c r="A101" s="29">
        <v>99</v>
      </c>
      <c r="B101" s="32" t="s">
        <v>191</v>
      </c>
      <c r="C101" s="30">
        <v>15</v>
      </c>
      <c r="D101" s="31" t="str">
        <f t="shared" si="2"/>
        <v>Not Eligible</v>
      </c>
      <c r="E101" s="31" t="str">
        <f t="shared" si="3"/>
        <v>Minor</v>
      </c>
    </row>
    <row r="102" spans="1:5">
      <c r="A102" s="29">
        <v>100</v>
      </c>
      <c r="B102" s="32" t="s">
        <v>192</v>
      </c>
      <c r="C102" s="30">
        <v>17</v>
      </c>
      <c r="D102" s="31" t="str">
        <f t="shared" si="2"/>
        <v>Eligible</v>
      </c>
      <c r="E102" s="31" t="str">
        <f t="shared" si="3"/>
        <v>Minor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C93C-9D1D-4445-9A58-E37F88CF9786}">
  <dimension ref="A1:D103"/>
  <sheetViews>
    <sheetView workbookViewId="0">
      <selection activeCell="F11" sqref="F11"/>
    </sheetView>
  </sheetViews>
  <sheetFormatPr defaultRowHeight="14.4"/>
  <cols>
    <col min="4" max="4" width="21" customWidth="1"/>
  </cols>
  <sheetData>
    <row r="1" spans="1:4">
      <c r="A1" s="112" t="s">
        <v>268</v>
      </c>
      <c r="B1" s="112"/>
      <c r="C1" s="112"/>
      <c r="D1" s="112"/>
    </row>
    <row r="2" spans="1:4">
      <c r="A2" s="112"/>
      <c r="B2" s="112"/>
      <c r="C2" s="112"/>
      <c r="D2" s="112"/>
    </row>
    <row r="3" spans="1:4">
      <c r="A3" s="33" t="s">
        <v>96</v>
      </c>
      <c r="B3" s="33" t="s">
        <v>196</v>
      </c>
      <c r="C3" s="33" t="s">
        <v>197</v>
      </c>
      <c r="D3" s="34" t="s">
        <v>269</v>
      </c>
    </row>
    <row r="4" spans="1:4">
      <c r="A4" s="35">
        <v>1</v>
      </c>
      <c r="B4" s="35" t="s">
        <v>4</v>
      </c>
      <c r="C4" s="35" t="s">
        <v>89</v>
      </c>
      <c r="D4" s="36" t="str">
        <f>IF(C4="A+", "100%", IF(C4="A", "50%", IF(OR(C4="B", C4="C"), "Scholership", "No scholership")))</f>
        <v>50%</v>
      </c>
    </row>
    <row r="5" spans="1:4">
      <c r="A5" s="35">
        <v>2</v>
      </c>
      <c r="B5" s="35" t="s">
        <v>5</v>
      </c>
      <c r="C5" s="35" t="s">
        <v>90</v>
      </c>
      <c r="D5" s="36" t="str">
        <f t="shared" ref="D5:D68" si="0">IF(C5="A+", "100%", IF(C5="A", "50%", IF(OR(C5="B", C5="C"), "Scholership", "No scholership")))</f>
        <v>100%</v>
      </c>
    </row>
    <row r="6" spans="1:4">
      <c r="A6" s="35">
        <v>3</v>
      </c>
      <c r="B6" s="35" t="s">
        <v>198</v>
      </c>
      <c r="C6" s="35" t="s">
        <v>89</v>
      </c>
      <c r="D6" s="36" t="str">
        <f t="shared" si="0"/>
        <v>50%</v>
      </c>
    </row>
    <row r="7" spans="1:4">
      <c r="A7" s="35">
        <v>4</v>
      </c>
      <c r="B7" s="35" t="s">
        <v>7</v>
      </c>
      <c r="C7" s="35" t="s">
        <v>90</v>
      </c>
      <c r="D7" s="36" t="str">
        <f t="shared" si="0"/>
        <v>100%</v>
      </c>
    </row>
    <row r="8" spans="1:4">
      <c r="A8" s="35">
        <v>5</v>
      </c>
      <c r="B8" s="35" t="s">
        <v>128</v>
      </c>
      <c r="C8" s="35" t="s">
        <v>89</v>
      </c>
      <c r="D8" s="36" t="str">
        <f t="shared" si="0"/>
        <v>50%</v>
      </c>
    </row>
    <row r="9" spans="1:4">
      <c r="A9" s="35">
        <v>6</v>
      </c>
      <c r="B9" s="35" t="s">
        <v>199</v>
      </c>
      <c r="C9" s="35" t="s">
        <v>89</v>
      </c>
      <c r="D9" s="36" t="str">
        <f t="shared" si="0"/>
        <v>50%</v>
      </c>
    </row>
    <row r="10" spans="1:4">
      <c r="A10" s="35">
        <v>7</v>
      </c>
      <c r="B10" s="35" t="s">
        <v>200</v>
      </c>
      <c r="C10" s="35" t="s">
        <v>91</v>
      </c>
      <c r="D10" s="36" t="str">
        <f t="shared" si="0"/>
        <v>Scholership</v>
      </c>
    </row>
    <row r="11" spans="1:4">
      <c r="A11" s="35">
        <v>8</v>
      </c>
      <c r="B11" s="35" t="s">
        <v>9</v>
      </c>
      <c r="C11" s="35" t="s">
        <v>89</v>
      </c>
      <c r="D11" s="36" t="str">
        <f t="shared" si="0"/>
        <v>50%</v>
      </c>
    </row>
    <row r="12" spans="1:4">
      <c r="A12" s="35">
        <v>9</v>
      </c>
      <c r="B12" s="35" t="s">
        <v>201</v>
      </c>
      <c r="C12" s="35" t="s">
        <v>91</v>
      </c>
      <c r="D12" s="36" t="str">
        <f t="shared" si="0"/>
        <v>Scholership</v>
      </c>
    </row>
    <row r="13" spans="1:4">
      <c r="A13" s="35">
        <v>10</v>
      </c>
      <c r="B13" s="35" t="s">
        <v>202</v>
      </c>
      <c r="C13" s="35" t="s">
        <v>89</v>
      </c>
      <c r="D13" s="36" t="str">
        <f t="shared" si="0"/>
        <v>50%</v>
      </c>
    </row>
    <row r="14" spans="1:4">
      <c r="A14" s="35">
        <v>11</v>
      </c>
      <c r="B14" s="35" t="s">
        <v>114</v>
      </c>
      <c r="C14" s="35" t="s">
        <v>89</v>
      </c>
      <c r="D14" s="36" t="str">
        <f t="shared" si="0"/>
        <v>50%</v>
      </c>
    </row>
    <row r="15" spans="1:4">
      <c r="A15" s="35">
        <v>12</v>
      </c>
      <c r="B15" s="35" t="s">
        <v>115</v>
      </c>
      <c r="C15" s="35" t="s">
        <v>91</v>
      </c>
      <c r="D15" s="36" t="str">
        <f t="shared" si="0"/>
        <v>Scholership</v>
      </c>
    </row>
    <row r="16" spans="1:4">
      <c r="A16" s="35">
        <v>13</v>
      </c>
      <c r="B16" s="35" t="s">
        <v>10</v>
      </c>
      <c r="C16" s="35" t="s">
        <v>91</v>
      </c>
      <c r="D16" s="36" t="str">
        <f t="shared" si="0"/>
        <v>Scholership</v>
      </c>
    </row>
    <row r="17" spans="1:4">
      <c r="A17" s="35">
        <v>14</v>
      </c>
      <c r="B17" s="35" t="s">
        <v>113</v>
      </c>
      <c r="C17" s="35" t="s">
        <v>89</v>
      </c>
      <c r="D17" s="36" t="str">
        <f t="shared" si="0"/>
        <v>50%</v>
      </c>
    </row>
    <row r="18" spans="1:4">
      <c r="A18" s="35">
        <v>15</v>
      </c>
      <c r="B18" s="35" t="s">
        <v>203</v>
      </c>
      <c r="C18" s="35" t="s">
        <v>88</v>
      </c>
      <c r="D18" s="36" t="str">
        <f t="shared" si="0"/>
        <v>Scholership</v>
      </c>
    </row>
    <row r="19" spans="1:4">
      <c r="A19" s="35">
        <v>16</v>
      </c>
      <c r="B19" s="35" t="s">
        <v>204</v>
      </c>
      <c r="C19" s="35" t="s">
        <v>89</v>
      </c>
      <c r="D19" s="36" t="str">
        <f t="shared" si="0"/>
        <v>50%</v>
      </c>
    </row>
    <row r="20" spans="1:4">
      <c r="A20" s="35">
        <v>17</v>
      </c>
      <c r="B20" s="35" t="s">
        <v>205</v>
      </c>
      <c r="C20" s="35" t="s">
        <v>89</v>
      </c>
      <c r="D20" s="36" t="str">
        <f t="shared" si="0"/>
        <v>50%</v>
      </c>
    </row>
    <row r="21" spans="1:4">
      <c r="A21" s="35">
        <v>18</v>
      </c>
      <c r="B21" s="35" t="s">
        <v>129</v>
      </c>
      <c r="C21" s="35" t="s">
        <v>89</v>
      </c>
      <c r="D21" s="36" t="str">
        <f t="shared" si="0"/>
        <v>50%</v>
      </c>
    </row>
    <row r="22" spans="1:4">
      <c r="A22" s="35">
        <v>19</v>
      </c>
      <c r="B22" s="35" t="s">
        <v>128</v>
      </c>
      <c r="C22" s="35" t="s">
        <v>206</v>
      </c>
      <c r="D22" s="36" t="str">
        <f t="shared" si="0"/>
        <v>No scholership</v>
      </c>
    </row>
    <row r="23" spans="1:4">
      <c r="A23" s="35">
        <v>20</v>
      </c>
      <c r="B23" s="35" t="s">
        <v>82</v>
      </c>
      <c r="C23" s="35" t="s">
        <v>91</v>
      </c>
      <c r="D23" s="36" t="str">
        <f t="shared" si="0"/>
        <v>Scholership</v>
      </c>
    </row>
    <row r="24" spans="1:4">
      <c r="A24" s="35">
        <v>21</v>
      </c>
      <c r="B24" s="35" t="s">
        <v>1</v>
      </c>
      <c r="C24" s="35" t="s">
        <v>91</v>
      </c>
      <c r="D24" s="36" t="str">
        <f t="shared" si="0"/>
        <v>Scholership</v>
      </c>
    </row>
    <row r="25" spans="1:4">
      <c r="A25" s="35">
        <v>22</v>
      </c>
      <c r="B25" s="35" t="s">
        <v>2</v>
      </c>
      <c r="C25" s="35" t="s">
        <v>89</v>
      </c>
      <c r="D25" s="36" t="str">
        <f t="shared" si="0"/>
        <v>50%</v>
      </c>
    </row>
    <row r="26" spans="1:4">
      <c r="A26" s="35">
        <v>23</v>
      </c>
      <c r="B26" s="35" t="s">
        <v>83</v>
      </c>
      <c r="C26" s="35" t="s">
        <v>90</v>
      </c>
      <c r="D26" s="36" t="str">
        <f t="shared" si="0"/>
        <v>100%</v>
      </c>
    </row>
    <row r="27" spans="1:4">
      <c r="A27" s="35">
        <v>24</v>
      </c>
      <c r="B27" s="35" t="s">
        <v>3</v>
      </c>
      <c r="C27" s="35" t="s">
        <v>89</v>
      </c>
      <c r="D27" s="36" t="str">
        <f t="shared" si="0"/>
        <v>50%</v>
      </c>
    </row>
    <row r="28" spans="1:4">
      <c r="A28" s="35">
        <v>25</v>
      </c>
      <c r="B28" s="35" t="s">
        <v>207</v>
      </c>
      <c r="C28" s="35" t="s">
        <v>89</v>
      </c>
      <c r="D28" s="36" t="str">
        <f t="shared" si="0"/>
        <v>50%</v>
      </c>
    </row>
    <row r="29" spans="1:4">
      <c r="A29" s="35">
        <v>26</v>
      </c>
      <c r="B29" s="35" t="s">
        <v>8</v>
      </c>
      <c r="C29" s="35" t="s">
        <v>89</v>
      </c>
      <c r="D29" s="36" t="str">
        <f t="shared" si="0"/>
        <v>50%</v>
      </c>
    </row>
    <row r="30" spans="1:4">
      <c r="A30" s="35">
        <v>27</v>
      </c>
      <c r="B30" s="35" t="s">
        <v>110</v>
      </c>
      <c r="C30" s="35" t="s">
        <v>91</v>
      </c>
      <c r="D30" s="36" t="str">
        <f t="shared" si="0"/>
        <v>Scholership</v>
      </c>
    </row>
    <row r="31" spans="1:4">
      <c r="A31" s="35">
        <v>28</v>
      </c>
      <c r="B31" s="35" t="s">
        <v>208</v>
      </c>
      <c r="C31" s="35" t="s">
        <v>91</v>
      </c>
      <c r="D31" s="36" t="str">
        <f t="shared" si="0"/>
        <v>Scholership</v>
      </c>
    </row>
    <row r="32" spans="1:4">
      <c r="A32" s="35">
        <v>29</v>
      </c>
      <c r="B32" s="35" t="s">
        <v>209</v>
      </c>
      <c r="C32" s="35" t="s">
        <v>91</v>
      </c>
      <c r="D32" s="36" t="str">
        <f t="shared" si="0"/>
        <v>Scholership</v>
      </c>
    </row>
    <row r="33" spans="1:4">
      <c r="A33" s="35">
        <v>30</v>
      </c>
      <c r="B33" s="35" t="s">
        <v>144</v>
      </c>
      <c r="C33" s="35" t="s">
        <v>91</v>
      </c>
      <c r="D33" s="36" t="str">
        <f t="shared" si="0"/>
        <v>Scholership</v>
      </c>
    </row>
    <row r="34" spans="1:4">
      <c r="A34" s="35">
        <v>31</v>
      </c>
      <c r="B34" s="35" t="s">
        <v>210</v>
      </c>
      <c r="C34" s="35" t="s">
        <v>206</v>
      </c>
      <c r="D34" s="36" t="str">
        <f t="shared" si="0"/>
        <v>No scholership</v>
      </c>
    </row>
    <row r="35" spans="1:4">
      <c r="A35" s="35">
        <v>32</v>
      </c>
      <c r="B35" s="35" t="s">
        <v>211</v>
      </c>
      <c r="C35" s="35" t="s">
        <v>206</v>
      </c>
      <c r="D35" s="36" t="str">
        <f t="shared" si="0"/>
        <v>No scholership</v>
      </c>
    </row>
    <row r="36" spans="1:4">
      <c r="A36" s="35">
        <v>33</v>
      </c>
      <c r="B36" s="35" t="s">
        <v>14</v>
      </c>
      <c r="C36" s="35" t="s">
        <v>89</v>
      </c>
      <c r="D36" s="36" t="str">
        <f t="shared" si="0"/>
        <v>50%</v>
      </c>
    </row>
    <row r="37" spans="1:4">
      <c r="A37" s="35">
        <v>34</v>
      </c>
      <c r="B37" s="35" t="s">
        <v>212</v>
      </c>
      <c r="C37" s="35" t="s">
        <v>89</v>
      </c>
      <c r="D37" s="36" t="str">
        <f t="shared" si="0"/>
        <v>50%</v>
      </c>
    </row>
    <row r="38" spans="1:4">
      <c r="A38" s="35">
        <v>35</v>
      </c>
      <c r="B38" s="35" t="s">
        <v>11</v>
      </c>
      <c r="C38" s="35" t="s">
        <v>89</v>
      </c>
      <c r="D38" s="36" t="str">
        <f t="shared" si="0"/>
        <v>50%</v>
      </c>
    </row>
    <row r="39" spans="1:4">
      <c r="A39" s="35">
        <v>36</v>
      </c>
      <c r="B39" s="35" t="s">
        <v>124</v>
      </c>
      <c r="C39" s="35" t="s">
        <v>89</v>
      </c>
      <c r="D39" s="36" t="str">
        <f t="shared" si="0"/>
        <v>50%</v>
      </c>
    </row>
    <row r="40" spans="1:4">
      <c r="A40" s="35">
        <v>37</v>
      </c>
      <c r="B40" s="35" t="s">
        <v>213</v>
      </c>
      <c r="C40" s="35" t="s">
        <v>89</v>
      </c>
      <c r="D40" s="36" t="str">
        <f t="shared" si="0"/>
        <v>50%</v>
      </c>
    </row>
    <row r="41" spans="1:4">
      <c r="A41" s="35">
        <v>38</v>
      </c>
      <c r="B41" s="35" t="s">
        <v>214</v>
      </c>
      <c r="C41" s="35" t="s">
        <v>89</v>
      </c>
      <c r="D41" s="36" t="str">
        <f t="shared" si="0"/>
        <v>50%</v>
      </c>
    </row>
    <row r="42" spans="1:4">
      <c r="A42" s="35">
        <v>39</v>
      </c>
      <c r="B42" s="35" t="s">
        <v>215</v>
      </c>
      <c r="C42" s="35" t="s">
        <v>91</v>
      </c>
      <c r="D42" s="36" t="str">
        <f t="shared" si="0"/>
        <v>Scholership</v>
      </c>
    </row>
    <row r="43" spans="1:4">
      <c r="A43" s="35">
        <v>40</v>
      </c>
      <c r="B43" s="35" t="s">
        <v>216</v>
      </c>
      <c r="C43" s="35" t="s">
        <v>91</v>
      </c>
      <c r="D43" s="36" t="str">
        <f t="shared" si="0"/>
        <v>Scholership</v>
      </c>
    </row>
    <row r="44" spans="1:4">
      <c r="A44" s="35">
        <v>41</v>
      </c>
      <c r="B44" s="35" t="s">
        <v>217</v>
      </c>
      <c r="C44" s="35" t="s">
        <v>91</v>
      </c>
      <c r="D44" s="36" t="str">
        <f t="shared" si="0"/>
        <v>Scholership</v>
      </c>
    </row>
    <row r="45" spans="1:4">
      <c r="A45" s="35">
        <v>42</v>
      </c>
      <c r="B45" s="35" t="s">
        <v>218</v>
      </c>
      <c r="C45" s="35" t="s">
        <v>206</v>
      </c>
      <c r="D45" s="36" t="str">
        <f t="shared" si="0"/>
        <v>No scholership</v>
      </c>
    </row>
    <row r="46" spans="1:4">
      <c r="A46" s="35">
        <v>43</v>
      </c>
      <c r="B46" s="35" t="s">
        <v>133</v>
      </c>
      <c r="C46" s="35" t="s">
        <v>90</v>
      </c>
      <c r="D46" s="36" t="str">
        <f t="shared" si="0"/>
        <v>100%</v>
      </c>
    </row>
    <row r="47" spans="1:4">
      <c r="A47" s="35">
        <v>44</v>
      </c>
      <c r="B47" s="35" t="s">
        <v>219</v>
      </c>
      <c r="C47" s="35" t="s">
        <v>91</v>
      </c>
      <c r="D47" s="36" t="str">
        <f t="shared" si="0"/>
        <v>Scholership</v>
      </c>
    </row>
    <row r="48" spans="1:4">
      <c r="A48" s="35">
        <v>45</v>
      </c>
      <c r="B48" s="35" t="s">
        <v>84</v>
      </c>
      <c r="C48" s="35" t="s">
        <v>206</v>
      </c>
      <c r="D48" s="36" t="str">
        <f t="shared" si="0"/>
        <v>No scholership</v>
      </c>
    </row>
    <row r="49" spans="1:4">
      <c r="A49" s="35">
        <v>46</v>
      </c>
      <c r="B49" s="35" t="s">
        <v>220</v>
      </c>
      <c r="C49" s="35" t="s">
        <v>91</v>
      </c>
      <c r="D49" s="36" t="str">
        <f t="shared" si="0"/>
        <v>Scholership</v>
      </c>
    </row>
    <row r="50" spans="1:4">
      <c r="A50" s="35">
        <v>47</v>
      </c>
      <c r="B50" s="35" t="s">
        <v>221</v>
      </c>
      <c r="C50" s="35" t="s">
        <v>89</v>
      </c>
      <c r="D50" s="36" t="str">
        <f t="shared" si="0"/>
        <v>50%</v>
      </c>
    </row>
    <row r="51" spans="1:4">
      <c r="A51" s="35">
        <v>48</v>
      </c>
      <c r="B51" s="35" t="s">
        <v>127</v>
      </c>
      <c r="C51" s="35" t="s">
        <v>89</v>
      </c>
      <c r="D51" s="36" t="str">
        <f t="shared" si="0"/>
        <v>50%</v>
      </c>
    </row>
    <row r="52" spans="1:4">
      <c r="A52" s="35">
        <v>49</v>
      </c>
      <c r="B52" s="35" t="s">
        <v>222</v>
      </c>
      <c r="C52" s="35" t="s">
        <v>90</v>
      </c>
      <c r="D52" s="36" t="str">
        <f t="shared" si="0"/>
        <v>100%</v>
      </c>
    </row>
    <row r="53" spans="1:4">
      <c r="A53" s="35">
        <v>50</v>
      </c>
      <c r="B53" s="35" t="s">
        <v>223</v>
      </c>
      <c r="C53" s="35" t="s">
        <v>91</v>
      </c>
      <c r="D53" s="36" t="str">
        <f t="shared" si="0"/>
        <v>Scholership</v>
      </c>
    </row>
    <row r="54" spans="1:4">
      <c r="A54" s="35">
        <v>51</v>
      </c>
      <c r="B54" s="35" t="s">
        <v>224</v>
      </c>
      <c r="C54" s="35" t="s">
        <v>206</v>
      </c>
      <c r="D54" s="36" t="str">
        <f t="shared" si="0"/>
        <v>No scholership</v>
      </c>
    </row>
    <row r="55" spans="1:4">
      <c r="A55" s="35">
        <v>52</v>
      </c>
      <c r="B55" s="35" t="s">
        <v>225</v>
      </c>
      <c r="C55" s="35" t="s">
        <v>90</v>
      </c>
      <c r="D55" s="36" t="str">
        <f t="shared" si="0"/>
        <v>100%</v>
      </c>
    </row>
    <row r="56" spans="1:4">
      <c r="A56" s="35">
        <v>53</v>
      </c>
      <c r="B56" s="35" t="s">
        <v>226</v>
      </c>
      <c r="C56" s="35" t="s">
        <v>206</v>
      </c>
      <c r="D56" s="36" t="str">
        <f t="shared" si="0"/>
        <v>No scholership</v>
      </c>
    </row>
    <row r="57" spans="1:4">
      <c r="A57" s="35">
        <v>54</v>
      </c>
      <c r="B57" s="35" t="s">
        <v>227</v>
      </c>
      <c r="C57" s="35" t="s">
        <v>90</v>
      </c>
      <c r="D57" s="36" t="str">
        <f t="shared" si="0"/>
        <v>100%</v>
      </c>
    </row>
    <row r="58" spans="1:4">
      <c r="A58" s="35">
        <v>55</v>
      </c>
      <c r="B58" s="35" t="s">
        <v>228</v>
      </c>
      <c r="C58" s="35" t="s">
        <v>91</v>
      </c>
      <c r="D58" s="36" t="str">
        <f t="shared" si="0"/>
        <v>Scholership</v>
      </c>
    </row>
    <row r="59" spans="1:4">
      <c r="A59" s="35">
        <v>56</v>
      </c>
      <c r="B59" s="35" t="s">
        <v>229</v>
      </c>
      <c r="C59" s="35" t="s">
        <v>91</v>
      </c>
      <c r="D59" s="36" t="str">
        <f t="shared" si="0"/>
        <v>Scholership</v>
      </c>
    </row>
    <row r="60" spans="1:4">
      <c r="A60" s="35">
        <v>57</v>
      </c>
      <c r="B60" s="35" t="s">
        <v>230</v>
      </c>
      <c r="C60" s="35" t="s">
        <v>91</v>
      </c>
      <c r="D60" s="36" t="str">
        <f t="shared" si="0"/>
        <v>Scholership</v>
      </c>
    </row>
    <row r="61" spans="1:4">
      <c r="A61" s="35">
        <v>58</v>
      </c>
      <c r="B61" s="35" t="s">
        <v>231</v>
      </c>
      <c r="C61" s="35" t="s">
        <v>91</v>
      </c>
      <c r="D61" s="36" t="str">
        <f t="shared" si="0"/>
        <v>Scholership</v>
      </c>
    </row>
    <row r="62" spans="1:4">
      <c r="A62" s="35">
        <v>59</v>
      </c>
      <c r="B62" s="35" t="s">
        <v>135</v>
      </c>
      <c r="C62" s="35" t="s">
        <v>91</v>
      </c>
      <c r="D62" s="36" t="str">
        <f t="shared" si="0"/>
        <v>Scholership</v>
      </c>
    </row>
    <row r="63" spans="1:4">
      <c r="A63" s="35">
        <v>60</v>
      </c>
      <c r="B63" s="35" t="s">
        <v>232</v>
      </c>
      <c r="C63" s="35" t="s">
        <v>88</v>
      </c>
      <c r="D63" s="36" t="str">
        <f t="shared" si="0"/>
        <v>Scholership</v>
      </c>
    </row>
    <row r="64" spans="1:4">
      <c r="A64" s="35">
        <v>61</v>
      </c>
      <c r="B64" s="35" t="s">
        <v>233</v>
      </c>
      <c r="C64" s="35" t="s">
        <v>88</v>
      </c>
      <c r="D64" s="36" t="str">
        <f t="shared" si="0"/>
        <v>Scholership</v>
      </c>
    </row>
    <row r="65" spans="1:4">
      <c r="A65" s="35">
        <v>62</v>
      </c>
      <c r="B65" s="35" t="s">
        <v>234</v>
      </c>
      <c r="C65" s="35" t="s">
        <v>206</v>
      </c>
      <c r="D65" s="36" t="str">
        <f t="shared" si="0"/>
        <v>No scholership</v>
      </c>
    </row>
    <row r="66" spans="1:4">
      <c r="A66" s="35">
        <v>63</v>
      </c>
      <c r="B66" s="35" t="s">
        <v>235</v>
      </c>
      <c r="C66" s="35" t="s">
        <v>89</v>
      </c>
      <c r="D66" s="36" t="str">
        <f t="shared" si="0"/>
        <v>50%</v>
      </c>
    </row>
    <row r="67" spans="1:4">
      <c r="A67" s="35">
        <v>64</v>
      </c>
      <c r="B67" s="35" t="s">
        <v>108</v>
      </c>
      <c r="C67" s="35" t="s">
        <v>89</v>
      </c>
      <c r="D67" s="36" t="str">
        <f t="shared" si="0"/>
        <v>50%</v>
      </c>
    </row>
    <row r="68" spans="1:4">
      <c r="A68" s="35">
        <v>65</v>
      </c>
      <c r="B68" s="35" t="s">
        <v>236</v>
      </c>
      <c r="C68" s="35" t="s">
        <v>206</v>
      </c>
      <c r="D68" s="36" t="str">
        <f t="shared" si="0"/>
        <v>No scholership</v>
      </c>
    </row>
    <row r="69" spans="1:4">
      <c r="A69" s="35">
        <v>66</v>
      </c>
      <c r="B69" s="35" t="s">
        <v>237</v>
      </c>
      <c r="C69" s="35" t="s">
        <v>89</v>
      </c>
      <c r="D69" s="36" t="str">
        <f t="shared" ref="D69:D103" si="1">IF(C69="A+", "100%", IF(C69="A", "50%", IF(OR(C69="B", C69="C"), "Scholership", "No scholership")))</f>
        <v>50%</v>
      </c>
    </row>
    <row r="70" spans="1:4">
      <c r="A70" s="35">
        <v>67</v>
      </c>
      <c r="B70" s="35" t="s">
        <v>238</v>
      </c>
      <c r="C70" s="35" t="s">
        <v>89</v>
      </c>
      <c r="D70" s="36" t="str">
        <f t="shared" si="1"/>
        <v>50%</v>
      </c>
    </row>
    <row r="71" spans="1:4">
      <c r="A71" s="35">
        <v>68</v>
      </c>
      <c r="B71" s="35" t="s">
        <v>239</v>
      </c>
      <c r="C71" s="35" t="s">
        <v>89</v>
      </c>
      <c r="D71" s="36" t="str">
        <f t="shared" si="1"/>
        <v>50%</v>
      </c>
    </row>
    <row r="72" spans="1:4">
      <c r="A72" s="35">
        <v>69</v>
      </c>
      <c r="B72" s="35" t="s">
        <v>240</v>
      </c>
      <c r="C72" s="35" t="s">
        <v>89</v>
      </c>
      <c r="D72" s="36" t="str">
        <f t="shared" si="1"/>
        <v>50%</v>
      </c>
    </row>
    <row r="73" spans="1:4">
      <c r="A73" s="35">
        <v>70</v>
      </c>
      <c r="B73" s="35" t="s">
        <v>241</v>
      </c>
      <c r="C73" s="35" t="s">
        <v>89</v>
      </c>
      <c r="D73" s="36" t="str">
        <f t="shared" si="1"/>
        <v>50%</v>
      </c>
    </row>
    <row r="74" spans="1:4">
      <c r="A74" s="35">
        <v>71</v>
      </c>
      <c r="B74" s="35" t="s">
        <v>200</v>
      </c>
      <c r="C74" s="35" t="s">
        <v>89</v>
      </c>
      <c r="D74" s="36" t="str">
        <f t="shared" si="1"/>
        <v>50%</v>
      </c>
    </row>
    <row r="75" spans="1:4">
      <c r="A75" s="35">
        <v>72</v>
      </c>
      <c r="B75" s="35" t="s">
        <v>242</v>
      </c>
      <c r="C75" s="35" t="s">
        <v>90</v>
      </c>
      <c r="D75" s="36" t="str">
        <f t="shared" si="1"/>
        <v>100%</v>
      </c>
    </row>
    <row r="76" spans="1:4">
      <c r="A76" s="35">
        <v>73</v>
      </c>
      <c r="B76" s="35" t="s">
        <v>209</v>
      </c>
      <c r="C76" s="35" t="s">
        <v>206</v>
      </c>
      <c r="D76" s="36" t="str">
        <f t="shared" si="1"/>
        <v>No scholership</v>
      </c>
    </row>
    <row r="77" spans="1:4">
      <c r="A77" s="35">
        <v>74</v>
      </c>
      <c r="B77" s="35" t="s">
        <v>241</v>
      </c>
      <c r="C77" s="35" t="s">
        <v>91</v>
      </c>
      <c r="D77" s="36" t="str">
        <f t="shared" si="1"/>
        <v>Scholership</v>
      </c>
    </row>
    <row r="78" spans="1:4">
      <c r="A78" s="35">
        <v>75</v>
      </c>
      <c r="B78" s="35" t="s">
        <v>12</v>
      </c>
      <c r="C78" s="35" t="s">
        <v>89</v>
      </c>
      <c r="D78" s="36" t="str">
        <f t="shared" si="1"/>
        <v>50%</v>
      </c>
    </row>
    <row r="79" spans="1:4">
      <c r="A79" s="35">
        <v>76</v>
      </c>
      <c r="B79" s="35" t="s">
        <v>243</v>
      </c>
      <c r="C79" s="35" t="s">
        <v>90</v>
      </c>
      <c r="D79" s="36" t="str">
        <f t="shared" si="1"/>
        <v>100%</v>
      </c>
    </row>
    <row r="80" spans="1:4">
      <c r="A80" s="35">
        <v>77</v>
      </c>
      <c r="B80" s="35" t="s">
        <v>5</v>
      </c>
      <c r="C80" s="35" t="s">
        <v>91</v>
      </c>
      <c r="D80" s="36" t="str">
        <f t="shared" si="1"/>
        <v>Scholership</v>
      </c>
    </row>
    <row r="81" spans="1:4">
      <c r="A81" s="35">
        <v>78</v>
      </c>
      <c r="B81" s="35" t="s">
        <v>244</v>
      </c>
      <c r="C81" s="35" t="s">
        <v>206</v>
      </c>
      <c r="D81" s="36" t="str">
        <f t="shared" si="1"/>
        <v>No scholership</v>
      </c>
    </row>
    <row r="82" spans="1:4">
      <c r="A82" s="35">
        <v>79</v>
      </c>
      <c r="B82" s="35" t="s">
        <v>245</v>
      </c>
      <c r="C82" s="35" t="s">
        <v>88</v>
      </c>
      <c r="D82" s="36" t="str">
        <f t="shared" si="1"/>
        <v>Scholership</v>
      </c>
    </row>
    <row r="83" spans="1:4">
      <c r="A83" s="35">
        <v>80</v>
      </c>
      <c r="B83" s="35" t="s">
        <v>246</v>
      </c>
      <c r="C83" s="35" t="s">
        <v>88</v>
      </c>
      <c r="D83" s="36" t="str">
        <f t="shared" si="1"/>
        <v>Scholership</v>
      </c>
    </row>
    <row r="84" spans="1:4">
      <c r="A84" s="35">
        <v>81</v>
      </c>
      <c r="B84" s="35" t="s">
        <v>247</v>
      </c>
      <c r="C84" s="35" t="s">
        <v>88</v>
      </c>
      <c r="D84" s="36" t="str">
        <f t="shared" si="1"/>
        <v>Scholership</v>
      </c>
    </row>
    <row r="85" spans="1:4">
      <c r="A85" s="35">
        <v>82</v>
      </c>
      <c r="B85" s="35" t="s">
        <v>248</v>
      </c>
      <c r="C85" s="35" t="s">
        <v>206</v>
      </c>
      <c r="D85" s="36" t="str">
        <f t="shared" si="1"/>
        <v>No scholership</v>
      </c>
    </row>
    <row r="86" spans="1:4">
      <c r="A86" s="35">
        <v>83</v>
      </c>
      <c r="B86" s="35" t="s">
        <v>249</v>
      </c>
      <c r="C86" s="35" t="s">
        <v>89</v>
      </c>
      <c r="D86" s="36" t="str">
        <f t="shared" si="1"/>
        <v>50%</v>
      </c>
    </row>
    <row r="87" spans="1:4">
      <c r="A87" s="35">
        <v>84</v>
      </c>
      <c r="B87" s="35" t="s">
        <v>250</v>
      </c>
      <c r="C87" s="35" t="s">
        <v>90</v>
      </c>
      <c r="D87" s="36" t="str">
        <f t="shared" si="1"/>
        <v>100%</v>
      </c>
    </row>
    <row r="88" spans="1:4">
      <c r="A88" s="35">
        <v>85</v>
      </c>
      <c r="B88" s="35" t="s">
        <v>251</v>
      </c>
      <c r="C88" s="35" t="s">
        <v>91</v>
      </c>
      <c r="D88" s="36" t="str">
        <f t="shared" si="1"/>
        <v>Scholership</v>
      </c>
    </row>
    <row r="89" spans="1:4">
      <c r="A89" s="35">
        <v>86</v>
      </c>
      <c r="B89" s="35" t="s">
        <v>252</v>
      </c>
      <c r="C89" s="35" t="s">
        <v>91</v>
      </c>
      <c r="D89" s="36" t="str">
        <f t="shared" si="1"/>
        <v>Scholership</v>
      </c>
    </row>
    <row r="90" spans="1:4">
      <c r="A90" s="35">
        <v>87</v>
      </c>
      <c r="B90" s="35" t="s">
        <v>253</v>
      </c>
      <c r="C90" s="35" t="s">
        <v>91</v>
      </c>
      <c r="D90" s="36" t="str">
        <f t="shared" si="1"/>
        <v>Scholership</v>
      </c>
    </row>
    <row r="91" spans="1:4">
      <c r="A91" s="35">
        <v>88</v>
      </c>
      <c r="B91" s="35" t="s">
        <v>254</v>
      </c>
      <c r="C91" s="35" t="s">
        <v>206</v>
      </c>
      <c r="D91" s="36" t="str">
        <f t="shared" si="1"/>
        <v>No scholership</v>
      </c>
    </row>
    <row r="92" spans="1:4">
      <c r="A92" s="35">
        <v>89</v>
      </c>
      <c r="B92" s="35" t="s">
        <v>255</v>
      </c>
      <c r="C92" s="35" t="s">
        <v>91</v>
      </c>
      <c r="D92" s="36" t="str">
        <f t="shared" si="1"/>
        <v>Scholership</v>
      </c>
    </row>
    <row r="93" spans="1:4">
      <c r="A93" s="35">
        <v>90</v>
      </c>
      <c r="B93" s="35" t="s">
        <v>256</v>
      </c>
      <c r="C93" s="35" t="s">
        <v>206</v>
      </c>
      <c r="D93" s="36" t="str">
        <f t="shared" si="1"/>
        <v>No scholership</v>
      </c>
    </row>
    <row r="94" spans="1:4">
      <c r="A94" s="35">
        <v>91</v>
      </c>
      <c r="B94" s="35" t="s">
        <v>257</v>
      </c>
      <c r="C94" s="35" t="s">
        <v>206</v>
      </c>
      <c r="D94" s="36" t="str">
        <f t="shared" si="1"/>
        <v>No scholership</v>
      </c>
    </row>
    <row r="95" spans="1:4">
      <c r="A95" s="35">
        <v>92</v>
      </c>
      <c r="B95" s="35" t="s">
        <v>258</v>
      </c>
      <c r="C95" s="35" t="s">
        <v>88</v>
      </c>
      <c r="D95" s="36" t="str">
        <f t="shared" si="1"/>
        <v>Scholership</v>
      </c>
    </row>
    <row r="96" spans="1:4">
      <c r="A96" s="35">
        <v>93</v>
      </c>
      <c r="B96" s="35" t="s">
        <v>259</v>
      </c>
      <c r="C96" s="35" t="s">
        <v>88</v>
      </c>
      <c r="D96" s="36" t="str">
        <f t="shared" si="1"/>
        <v>Scholership</v>
      </c>
    </row>
    <row r="97" spans="1:4">
      <c r="A97" s="35">
        <v>94</v>
      </c>
      <c r="B97" s="35" t="s">
        <v>260</v>
      </c>
      <c r="C97" s="35" t="s">
        <v>261</v>
      </c>
      <c r="D97" s="36" t="str">
        <f t="shared" si="1"/>
        <v>No scholership</v>
      </c>
    </row>
    <row r="98" spans="1:4">
      <c r="A98" s="35">
        <v>95</v>
      </c>
      <c r="B98" s="35" t="s">
        <v>262</v>
      </c>
      <c r="C98" s="35" t="s">
        <v>261</v>
      </c>
      <c r="D98" s="36" t="str">
        <f t="shared" si="1"/>
        <v>No scholership</v>
      </c>
    </row>
    <row r="99" spans="1:4">
      <c r="A99" s="35">
        <v>96</v>
      </c>
      <c r="B99" s="35" t="s">
        <v>263</v>
      </c>
      <c r="C99" s="35" t="s">
        <v>261</v>
      </c>
      <c r="D99" s="36" t="str">
        <f t="shared" si="1"/>
        <v>No scholership</v>
      </c>
    </row>
    <row r="100" spans="1:4">
      <c r="A100" s="35">
        <v>97</v>
      </c>
      <c r="B100" s="35" t="s">
        <v>264</v>
      </c>
      <c r="C100" s="35" t="s">
        <v>88</v>
      </c>
      <c r="D100" s="36" t="str">
        <f t="shared" si="1"/>
        <v>Scholership</v>
      </c>
    </row>
    <row r="101" spans="1:4">
      <c r="A101" s="35">
        <v>98</v>
      </c>
      <c r="B101" s="35" t="s">
        <v>265</v>
      </c>
      <c r="C101" s="35" t="s">
        <v>89</v>
      </c>
      <c r="D101" s="36" t="str">
        <f t="shared" si="1"/>
        <v>50%</v>
      </c>
    </row>
    <row r="102" spans="1:4">
      <c r="A102" s="35">
        <v>99</v>
      </c>
      <c r="B102" s="35" t="s">
        <v>266</v>
      </c>
      <c r="C102" s="35" t="s">
        <v>88</v>
      </c>
      <c r="D102" s="36" t="str">
        <f t="shared" si="1"/>
        <v>Scholership</v>
      </c>
    </row>
    <row r="103" spans="1:4">
      <c r="A103" s="35">
        <v>100</v>
      </c>
      <c r="B103" s="35" t="s">
        <v>267</v>
      </c>
      <c r="C103" s="35" t="s">
        <v>90</v>
      </c>
      <c r="D103" s="36" t="str">
        <f t="shared" si="1"/>
        <v>100%</v>
      </c>
    </row>
  </sheetData>
  <mergeCells count="1">
    <mergeCell ref="A1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e d e 4 e 8 - 9 0 d 9 - 4 d f 1 - a 7 f 5 - a 5 7 0 9 0 0 a b 4 f 5 "   x m l n s = " h t t p : / / s c h e m a s . m i c r o s o f t . c o m / D a t a M a s h u p " > A A A A A O o E A A B Q S w M E F A A C A A g A P U U q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P U U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F K l d A g 5 D E 5 A E A A O M F A A A T A B w A R m 9 y b X V s Y X M v U 2 V j d G l v b j E u b S C i G A A o o B Q A A A A A A A A A A A A A A A A A A A A A A A A A A A C 9 V G F r m 0 A Y / h 7 I f 3 i 5 M F A Q q T b t l 6 4 D Z 1 w Z r K b T C y W E f L j o b Q n R u 3 G e L C X k v + 9 O a 2 O i 3 U Y Z E 8 H k u f d 9 n v c e n 7 O g i d x w B n H 9 d G 6 G g + G g W B N B U x i h h + l j E M H X W R D N w R 0 j u I W M y u E A 1 B X z U i R U I c E u o Z n t l 0 J Q J h + 5 2 K 4 4 3 x r m f h G S n N 4 i T F Y Z d d D y s P A 5 k 6 p k a d U E I + S v C f u u d P D T D 6 q 5 q 1 I b C 8 K K b 1 z k P s / K n O n F w q j V r P 0 e x R G E U x t Z 8 J n J 6 7 G t l w 8 W 7 F H o 3 Q c K l e o / S L q T F X g X e Z M u G s 8 + g t N l 0 L A L / f h l P z z u h 6 / 6 4 e s u j K f Y + 9 K F H 4 L I D 0 L s 3 Q V g v D O b D b A y X 1 F R F U w 8 H E C D p 0 R S u c n r V n 8 6 C 3 E 0 P 9 n 0 w X z x P N h J Q R K p X J + o r l d d L 4 y z 1 6 O t b 0 R 1 J 1 Z 6 t v 7 R m q G t 0 2 5 2 / v B y O 1 N p s Y 4 F L Y t a O h F l K m Y p P I 9 9 V K o X + n f j V A p H p 5 A f 4 T l S t M P B h r 3 G / J u T c f X 2 k 3 H 5 D 0 + G L F P F A p q 9 k / k 5 J a L o D U z I O 8 X 3 R G y L s 9 S 1 P P + 0 y S T V N k T 8 Z 8 v x m G b q I 6 K x T n i A k m Q N x q K a Y q k 6 R s 0 I h n v h u h Y 4 1 X 1 R 3 6 Y J h K W q P O R L e P 9 B T Z B l 5 p s i f D q p N q n x 4 b 9 k u P G x P 7 o n w z l / 4 a N z N L J i b p n T D u 4 Z 7 8 0 v U E s B A i 0 A F A A C A A g A P U U q V 2 P r R i C k A A A A 9 g A A A B I A A A A A A A A A A A A A A A A A A A A A A E N v b m Z p Z y 9 Q Y W N r Y W d l L n h t b F B L A Q I t A B Q A A g A I A D 1 F K l c P y u m r p A A A A O k A A A A T A A A A A A A A A A A A A A A A A P A A A A B b Q 2 9 u d G V u d F 9 U e X B l c 1 0 u e G 1 s U E s B A i 0 A F A A C A A g A P U U q V 0 C D k M T k A Q A A 4 w U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o A A A A A A A C Z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9 X R V I l M j B R V U V S W S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V 0 V S X 1 F V R V J Z X z I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1 N 0 d W R l b n Q g T m F t Z S w w f S Z x d W 9 0 O y w m c X V v d D t T Z W N 0 a W 9 u M S 9 U Y W J s Z T M v R X h 0 c m F j d G V k I E R h d G U u e 1 l l Y X J z L D F 9 J n F 1 b 3 Q 7 L C Z x d W 9 0 O 1 N l Y 3 R p b 2 4 x L 1 R h Y m x l M y 9 D a G F u Z 2 V k I F R 5 c G U u e 0 5 v L D J 9 J n F 1 b 3 Q 7 L C Z x d W 9 0 O 1 N l Y 3 R p b 2 4 x L 1 R h Y m x l M y 9 D a G F u Z 2 V k I F R 5 c G U x L n t N Y X J r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v Q 2 h h b m d l Z C B U e X B l L n t T d H V k Z W 5 0 I E 5 h b W U s M H 0 m c X V v d D s s J n F 1 b 3 Q 7 U 2 V j d G l v b j E v V G F i b G U z L 0 V 4 d H J h Y 3 R l Z C B E Y X R l L n t Z Z W F y c y w x f S Z x d W 9 0 O y w m c X V v d D t T Z W N 0 a W 9 u M S 9 U Y W J s Z T M v Q 2 h h b m d l Z C B U e X B l L n t O b y w y f S Z x d W 9 0 O y w m c X V v d D t T Z W N 0 a W 9 u M S 9 U Y W J s Z T M v Q 2 h h b m d l Z C B U e X B l M S 5 7 T W F y a 3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d W R l b n Q g T m F t Z S Z x d W 9 0 O y w m c X V v d D t Z Z W F y c y Z x d W 9 0 O y w m c X V v d D t O b y Z x d W 9 0 O y w m c X V v d D t N Y X J r c y Z x d W 9 0 O 1 0 i I C 8 + P E V u d H J 5 I F R 5 c G U 9 I k Z p b G x D b 2 x 1 b W 5 U e X B l c y I g V m F s d W U 9 I n N C Z 2 t H Q X c 9 P S I g L z 4 8 R W 5 0 c n k g V H l w Z T 0 i R m l s b E x h c 3 R V c G R h d G V k I i B W Y W x 1 Z T 0 i Z D I w M j M t M D k t M T B U M D M 6 M D M 6 M D Y u N z A 5 N z c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j h k Z D l l Z j M t Z m N m O S 0 0 Z j c 0 L W J j M G M t M z I 5 N j g 1 O T J l O W Z h I i A v P j w v U 3 R h Y m x l R W 5 0 c m l l c z 4 8 L 0 l 0 Z W 0 + P E l 0 Z W 0 + P E l 0 Z W 1 M b 2 N h d G l v b j 4 8 S X R l b V R 5 c G U + R m 9 y b X V s Y T w v S X R l b V R 5 c G U + P E l 0 Z W 1 Q Y X R o P l N l Y 3 R p b 2 4 x L 1 B P V 0 V S J T I w U V V F U l k l M j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i U y M F F V R V J Z J T I w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i U y M F F V R V J Z J T I w M j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I l M j B R V U V S W S U y M D I 1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i U y M F F V R V J Z J T I w M j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I l M j B R V U V S W S U y M D I 1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i U y M F F V R V J Z J T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P V 0 V S X 1 F V R V J Z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B U M D M 6 M T E 6 N T Y u N T Y 0 N D E 2 O F o i I C 8 + P E V u d H J 5 I F R 5 c G U 9 I k Z p b G x D b 2 x 1 b W 5 U e X B l c y I g V m F s d W U 9 I n N B d 1 l H Q X d N R E F 3 T U R B d 0 1 K Q m c 9 P S I g L z 4 8 R W 5 0 c n k g V H l w Z T 0 i R m l s b E N v b H V t b k 5 h b W V z I i B W Y W x 1 Z T 0 i c 1 s m c X V v d D t T U i B O T y 4 m c X V v d D s s J n F 1 b 3 Q 7 T k F N R S Z x d W 9 0 O y w m c X V v d D t H U k F E R S Z x d W 9 0 O y w m c X V v d D t T V U I g M S Z x d W 9 0 O y w m c X V v d D t T V U I g M i A m c X V v d D s s J n F 1 b 3 Q 7 U 1 V C I D M m c X V v d D s s J n F 1 b 3 Q 7 U 1 V C I D Q m c X V v d D s s J n F 1 b 3 Q 7 U 1 V C I D U m c X V v d D s s J n F 1 b 3 Q 7 U 1 V C I D Y m c X V v d D s s J n F 1 b 3 Q 7 V E 9 U Q U w m c X V v d D s s J n F 1 b 3 Q 7 U E V S Q 0 V O V E F H R S A o J S k m c X V v d D s s J n F 1 b 3 Q 7 R E F U R S A m c X V v d D s s J n F 1 b 3 Q 7 Q 1 J U W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N S I E 5 P L i w w f S Z x d W 9 0 O y w m c X V v d D t T Z W N 0 a W 9 u M S 9 U Y W J s Z T E v Q 2 h h b m d l Z C B U e X B l L n t O Q U 1 F L D F 9 J n F 1 b 3 Q 7 L C Z x d W 9 0 O 1 N l Y 3 R p b 2 4 x L 1 R h Y m x l M S 9 D a G F u Z 2 V k I F R 5 c G U u e 0 d S Q U R F L D J 9 J n F 1 b 3 Q 7 L C Z x d W 9 0 O 1 N l Y 3 R p b 2 4 x L 1 R h Y m x l M S 9 D a G F u Z 2 V k I F R 5 c G U u e 1 N V Q i A x L D N 9 J n F 1 b 3 Q 7 L C Z x d W 9 0 O 1 N l Y 3 R p b 2 4 x L 1 R h Y m x l M S 9 D a G F u Z 2 V k I F R 5 c G U u e 1 N V Q i A y I C w 0 f S Z x d W 9 0 O y w m c X V v d D t T Z W N 0 a W 9 u M S 9 U Y W J s Z T E v Q 2 h h b m d l Z C B U e X B l L n t T V U I g M y w 1 f S Z x d W 9 0 O y w m c X V v d D t T Z W N 0 a W 9 u M S 9 U Y W J s Z T E v Q 2 h h b m d l Z C B U e X B l L n t T V U I g N C w 2 f S Z x d W 9 0 O y w m c X V v d D t T Z W N 0 a W 9 u M S 9 U Y W J s Z T E v Q 2 h h b m d l Z C B U e X B l L n t T V U I g N S w 3 f S Z x d W 9 0 O y w m c X V v d D t T Z W N 0 a W 9 u M S 9 U Y W J s Z T E v Q 2 h h b m d l Z C B U e X B l L n t T V U I g N i w 4 f S Z x d W 9 0 O y w m c X V v d D t T Z W N 0 a W 9 u M S 9 U Y W J s Z T E v Q 2 h h b m d l Z C B U e X B l L n t U T 1 R B T C w 5 f S Z x d W 9 0 O y w m c X V v d D t T Z W N 0 a W 9 u M S 9 U Y W J s Z T E v Q 2 h h b m d l Z C B U e X B l M S 5 7 U E V S Q 0 V O V E F H R S A o J S k s M T B 9 J n F 1 b 3 Q 7 L C Z x d W 9 0 O 1 N l Y 3 R p b 2 4 x L 1 R h Y m x l M S 9 F e H R y Y W N 0 Z W Q g R G F 0 Z S 5 7 R E F U R S A s M T F 9 J n F 1 b 3 Q 7 L C Z x d W 9 0 O 1 N l Y 3 R p b 2 4 x L 1 R h Y m x l M S 9 D a G F u Z 2 V k I F R 5 c G U u e 0 N P V U 5 U U l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2 h h b m d l Z C B U e X B l L n t T U i B O T y 4 s M H 0 m c X V v d D s s J n F 1 b 3 Q 7 U 2 V j d G l v b j E v V G F i b G U x L 0 N o Y W 5 n Z W Q g V H l w Z S 5 7 T k F N R S w x f S Z x d W 9 0 O y w m c X V v d D t T Z W N 0 a W 9 u M S 9 U Y W J s Z T E v Q 2 h h b m d l Z C B U e X B l L n t H U k F E R S w y f S Z x d W 9 0 O y w m c X V v d D t T Z W N 0 a W 9 u M S 9 U Y W J s Z T E v Q 2 h h b m d l Z C B U e X B l L n t T V U I g M S w z f S Z x d W 9 0 O y w m c X V v d D t T Z W N 0 a W 9 u M S 9 U Y W J s Z T E v Q 2 h h b m d l Z C B U e X B l L n t T V U I g M i A s N H 0 m c X V v d D s s J n F 1 b 3 Q 7 U 2 V j d G l v b j E v V G F i b G U x L 0 N o Y W 5 n Z W Q g V H l w Z S 5 7 U 1 V C I D M s N X 0 m c X V v d D s s J n F 1 b 3 Q 7 U 2 V j d G l v b j E v V G F i b G U x L 0 N o Y W 5 n Z W Q g V H l w Z S 5 7 U 1 V C I D Q s N n 0 m c X V v d D s s J n F 1 b 3 Q 7 U 2 V j d G l v b j E v V G F i b G U x L 0 N o Y W 5 n Z W Q g V H l w Z S 5 7 U 1 V C I D U s N 3 0 m c X V v d D s s J n F 1 b 3 Q 7 U 2 V j d G l v b j E v V G F i b G U x L 0 N o Y W 5 n Z W Q g V H l w Z S 5 7 U 1 V C I D Y s O H 0 m c X V v d D s s J n F 1 b 3 Q 7 U 2 V j d G l v b j E v V G F i b G U x L 0 N o Y W 5 n Z W Q g V H l w Z S 5 7 V E 9 U Q U w s O X 0 m c X V v d D s s J n F 1 b 3 Q 7 U 2 V j d G l v b j E v V G F i b G U x L 0 N o Y W 5 n Z W Q g V H l w Z T E u e 1 B F U k N F T l R B R 0 U g K C U p L D E w f S Z x d W 9 0 O y w m c X V v d D t T Z W N 0 a W 9 u M S 9 U Y W J s Z T E v R X h 0 c m F j d G V k I E R h d G U u e 0 R B V E U g L D E x f S Z x d W 9 0 O y w m c X V v d D t T Z W N 0 a W 9 u M S 9 U Y W J s Z T E v Q 2 h h b m d l Z C B U e X B l L n t D T 1 V O V F J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X R V I l M j B R V U V S W S U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J T I w U V V F U l k l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J T I w U V V F U l k l M j A y N C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I l M j B R V U V S W S U y M D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J T I w U V V F U l k l M j A y N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9 M S h v E Z G Q b y z T x p G d f d M A A A A A A I A A A A A A B B m A A A A A Q A A I A A A A P 9 / Q f V i W K H 4 Z C g r p q m O 4 H b 9 c Z b n y Z w Z N q h W a 1 8 D f R L H A A A A A A 6 A A A A A A g A A I A A A A B 6 8 O D n X l w M 0 I e 3 K x q I r G S 5 a t D Z o S 4 E 8 I 1 U f o T U j i 7 r x U A A A A E t Q p D j n i p 2 P a J N K C z u L Z d N O 0 2 q l N 2 G W W t v X e I Y z d J E 3 a o R 0 5 6 k r c 8 5 D p x T 2 P d j p / n T x e 3 V M n q E a 9 S M 3 C B p 3 d E G H G e b 4 f y p Y O O X r z 4 X v b 8 3 + Q A A A A I e l 2 F Y d 5 a c J g h 2 + z + s P M m I d X N Z L g Y X m 3 Z 7 + O u K D K o D m P T B j f p l N E K J B i 5 J b + z s n S A 7 D 3 6 n x B J J v O Y t w 3 o o / f n 8 = < / D a t a M a s h u p > 
</file>

<file path=customXml/itemProps1.xml><?xml version="1.0" encoding="utf-8"?>
<ds:datastoreItem xmlns:ds="http://schemas.openxmlformats.org/officeDocument/2006/customXml" ds:itemID="{E9CBE66D-B4A2-44CC-961A-8E3519762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Average</vt:lpstr>
      <vt:lpstr>Count  1</vt:lpstr>
      <vt:lpstr>Count 2</vt:lpstr>
      <vt:lpstr>Count 3</vt:lpstr>
      <vt:lpstr>Hlook up</vt:lpstr>
      <vt:lpstr>IF 1</vt:lpstr>
      <vt:lpstr>IF 2</vt:lpstr>
      <vt:lpstr>IF 3</vt:lpstr>
      <vt:lpstr>IF 4</vt:lpstr>
      <vt:lpstr>MIN MAX 1</vt:lpstr>
      <vt:lpstr>MIN MAX 2</vt:lpstr>
      <vt:lpstr>MIN MAX 3</vt:lpstr>
      <vt:lpstr>NESTED IF 1</vt:lpstr>
      <vt:lpstr>SUM 1</vt:lpstr>
      <vt:lpstr>SUMIF 1</vt:lpstr>
      <vt:lpstr>SUM IFS 1</vt:lpstr>
      <vt:lpstr> VLOOKUP APPROXIMATE MATCH</vt:lpstr>
      <vt:lpstr>VLOOKUP 1</vt:lpstr>
      <vt:lpstr>VLOOKUP 2</vt:lpstr>
      <vt:lpstr>POWER QUERY STRACTURE DATA 24</vt:lpstr>
      <vt:lpstr>Table3</vt:lpstr>
      <vt:lpstr>POWER QUERY STRACTURE DATA 25</vt:lpstr>
      <vt:lpstr>POWER QUERY STRACTURE DATA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Rutvik Patel</cp:lastModifiedBy>
  <dcterms:created xsi:type="dcterms:W3CDTF">2023-08-29T14:56:14Z</dcterms:created>
  <dcterms:modified xsi:type="dcterms:W3CDTF">2023-09-25T06:00:14Z</dcterms:modified>
</cp:coreProperties>
</file>