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udw\Documents\GitHub\ParetoAndresIPOPT\project-pareto\pareto\case_studies\"/>
    </mc:Choice>
  </mc:AlternateContent>
  <xr:revisionPtr revIDLastSave="0" documentId="13_ncr:1_{6DEFC1A7-AD58-44A6-A77F-936F8FED0E55}" xr6:coauthVersionLast="47" xr6:coauthVersionMax="47" xr10:uidLastSave="{00000000-0000-0000-0000-000000000000}"/>
  <bookViews>
    <workbookView xWindow="12510" yWindow="8130" windowWidth="28800" windowHeight="15435" tabRatio="834" firstSheet="54" activeTab="57" xr2:uid="{FB8C51AB-905F-4544-9E4B-1F4384FA855C}"/>
  </bookViews>
  <sheets>
    <sheet name="Overview" sheetId="33" r:id="rId1"/>
    <sheet name="Schematic" sheetId="82" r:id="rId2"/>
    <sheet name="Unit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FRA" sheetId="105" r:id="rId25"/>
    <sheet name="SNA" sheetId="77" r:id="rId26"/>
    <sheet name="FCA" sheetId="41" r:id="rId27"/>
    <sheet name="RCA" sheetId="83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CompletionsDemand" sheetId="8" r:id="rId36"/>
    <sheet name="PadRates" sheetId="65" r:id="rId37"/>
    <sheet name="NodeCapacities" sheetId="102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78" r:id="rId54"/>
    <sheet name="DisposalCapacityIncrements" sheetId="79" r:id="rId55"/>
    <sheet name="StorageCapacityIncrements" sheetId="81" r:id="rId56"/>
    <sheet name="TreatmentCapacityIncrements" sheetId="87" r:id="rId57"/>
    <sheet name="TreatmentMaxQuality" sheetId="106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CapexDistanceBased" sheetId="89" r:id="rId63"/>
    <sheet name="PipelineExpansionDistance" sheetId="97" r:id="rId64"/>
    <sheet name="PipelineCapacityIncrements" sheetId="96" r:id="rId65"/>
    <sheet name="PipelineCapexCapacityBased" sheetId="98" r:id="rId66"/>
    <sheet name="Hydraulics" sheetId="93" r:id="rId67"/>
    <sheet name="Economics" sheetId="95" r:id="rId68"/>
    <sheet name="PadWaterQuality" sheetId="99" r:id="rId69"/>
    <sheet name="StorageInitialWaterQuality" sheetId="100" r:id="rId70"/>
    <sheet name="PadStorageInitialWaterQuality" sheetId="101" r:id="rId71"/>
  </sheets>
  <definedNames>
    <definedName name="_xlnm._FilterDatabase" localSheetId="63" hidden="1">#REF!</definedName>
    <definedName name="_xlnm.Extract" localSheetId="63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T6" i="65" s="1"/>
  <c r="B5" i="65"/>
  <c r="U5" i="65" s="1"/>
  <c r="B4" i="65"/>
  <c r="B3" i="65"/>
  <c r="R4" i="75"/>
  <c r="M3" i="75"/>
  <c r="R6" i="65" l="1"/>
  <c r="O3" i="65"/>
  <c r="C3" i="65"/>
  <c r="Q3" i="65"/>
  <c r="E3" i="65"/>
  <c r="S3" i="65"/>
  <c r="F6" i="65"/>
  <c r="H6" i="65"/>
  <c r="F3" i="65"/>
  <c r="G3" i="65"/>
  <c r="I3" i="65"/>
  <c r="K3" i="65"/>
  <c r="I6" i="65"/>
  <c r="N3" i="65"/>
  <c r="T5" i="65"/>
  <c r="L6" i="65"/>
  <c r="M3" i="65"/>
  <c r="I5" i="65"/>
  <c r="H5" i="65"/>
  <c r="J5" i="65"/>
  <c r="I4" i="65"/>
  <c r="O3" i="75"/>
  <c r="U3" i="65"/>
  <c r="S4" i="65"/>
  <c r="R3" i="75"/>
  <c r="T4" i="75"/>
  <c r="Q4" i="65"/>
  <c r="C4" i="65"/>
  <c r="H3" i="65"/>
  <c r="P3" i="65"/>
  <c r="D4" i="65"/>
  <c r="L4" i="65"/>
  <c r="T4" i="65"/>
  <c r="L5" i="65"/>
  <c r="J6" i="65"/>
  <c r="M4" i="65"/>
  <c r="E4" i="65"/>
  <c r="U4" i="65"/>
  <c r="S5" i="65"/>
  <c r="K5" i="65"/>
  <c r="C5" i="65"/>
  <c r="Q5" i="65"/>
  <c r="O5" i="65"/>
  <c r="G5" i="65"/>
  <c r="M5" i="65"/>
  <c r="J3" i="65"/>
  <c r="R3" i="65"/>
  <c r="F4" i="65"/>
  <c r="N4" i="65"/>
  <c r="D5" i="65"/>
  <c r="N5" i="65"/>
  <c r="N6" i="65"/>
  <c r="O4" i="65"/>
  <c r="E5" i="65"/>
  <c r="K4" i="65"/>
  <c r="G4" i="65"/>
  <c r="P5" i="65"/>
  <c r="O6" i="65"/>
  <c r="G6" i="65"/>
  <c r="U6" i="65"/>
  <c r="M6" i="65"/>
  <c r="E6" i="65"/>
  <c r="S6" i="65"/>
  <c r="K6" i="65"/>
  <c r="C6" i="65"/>
  <c r="P6" i="65"/>
  <c r="D3" i="65"/>
  <c r="L3" i="65"/>
  <c r="T3" i="65"/>
  <c r="H4" i="65"/>
  <c r="P4" i="65"/>
  <c r="F5" i="65"/>
  <c r="R5" i="65"/>
  <c r="D6" i="65"/>
  <c r="Q6" i="65"/>
  <c r="J4" i="65"/>
  <c r="R4" i="65"/>
  <c r="S3" i="75"/>
  <c r="T3" i="75"/>
  <c r="U3" i="75"/>
  <c r="N3" i="75"/>
  <c r="S4" i="75"/>
  <c r="P3" i="75"/>
  <c r="U4" i="75"/>
  <c r="Q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<sst xmlns="http://schemas.openxmlformats.org/spreadsheetml/2006/main" count="996" uniqueCount="243">
  <si>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</si>
  <si>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</si>
  <si>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</si>
  <si>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</si>
  <si>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</si>
  <si>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</si>
  <si>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</si>
  <si>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</si>
  <si>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</si>
  <si>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</si>
  <si>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</si>
  <si>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</si>
  <si>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</si>
  <si>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</si>
  <si>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</si>
  <si>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</si>
  <si>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</si>
  <si>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</si>
  <si>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</si>
  <si>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</si>
  <si>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</si>
  <si>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</si>
  <si>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</si>
  <si>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</si>
  <si>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</si>
  <si>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</si>
  <si>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</si>
  <si>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</si>
  <si>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</si>
  <si>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</si>
  <si>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</si>
  <si>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</si>
  <si>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</si>
  <si>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</si>
  <si>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</si>
  <si>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</si>
  <si>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</si>
  <si>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</si>
  <si>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</si>
  <si>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</si>
  <si>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</si>
  <si>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</si>
  <si>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</si>
  <si>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</si>
  <si>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</si>
  <si>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</si>
  <si>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</si>
  <si>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</si>
  <si>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</si>
  <si>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</si>
  <si>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</si>
  <si>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</si>
  <si>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</si>
  <si>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</si>
  <si>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</si>
  <si>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</si>
  <si>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</si>
  <si>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</si>
  <si>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</si>
  <si>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</si>
  <si>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</si>
  <si>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</si>
  <si>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</si>
  <si>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</si>
  <si>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</si>
  <si>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</si>
  <si>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</si>
  <si>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</si>
  <si>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</si>
  <si>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</si>
  <si>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</si>
  <si>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</si>
  <si>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</si>
  <si>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</si>
  <si>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</si>
  <si>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</si>
  <si>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</si>
  <si>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</si>
  <si>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</si>
  <si>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</si>
  <si>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</si>
  <si>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</si>
  <si>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</si>
  <si>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</si>
  <si>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</si>
  <si>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</si>
  <si>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</si>
  <si>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</si>
  <si>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</si>
  <si>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</si>
  <si>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</si>
  <si>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</si>
  <si>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</si>
  <si>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</si>
  <si>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</si>
  <si>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</si>
  <si>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</si>
  <si>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</si>
  <si>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</si>
  <si>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</si>
  <si>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</si>
  <si>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</si>
  <si>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</si>
  <si>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</si>
  <si>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</si>
  <si>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</si>
  <si>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</si>
  <si>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</si>
  <si>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</si>
  <si>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</si>
  <si>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</si>
  <si>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</si>
  <si>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</si>
  <si>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</si>
  <si>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</si>
  <si>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</si>
  <si>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</si>
  <si>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</si>
  <si>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</si>
  <si>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</si>
  <si>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</si>
  <si>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</si>
  <si>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</si>
  <si>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</si>
  <si>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</si>
  <si>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</si>
  <si>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</si>
  <si>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</si>
  <si>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</si>
  <si>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</si>
  <si>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</si>
  <si>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</si>
  <si>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</si>
  <si>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</si>
  <si>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</si>
  <si>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</si>
  <si>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</si>
  <si>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</si>
  <si>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</si>
  <si>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</si>
  <si>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</si>
  <si>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</si>
  <si>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</si>
  <si>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</si>
  <si>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</si>
  <si>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</si>
  <si>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</si>
  <si>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</si>
  <si>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</si>
  <si>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</si>
  <si>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</si>
  <si>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</si>
  <si>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</si>
  <si>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</si>
  <si>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</si>
  <si>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</si>
  <si>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</si>
  <si>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</si>
  <si>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</si>
  <si>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</si>
  <si>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</si>
  <si>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</si>
  <si>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</si>
  <si>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</si>
  <si>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</si>
  <si>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</si>
  <si>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</si>
  <si>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</si>
  <si>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</si>
  <si>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</si>
  <si>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</si>
  <si>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</si>
  <si>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</si>
  <si>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</si>
  <si>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</si>
  <si>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</si>
  <si>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</si>
  <si>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</si>
  <si>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</si>
  <si>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</si>
  <si>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</si>
  <si>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</si>
  <si>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</si>
  <si>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</si>
  <si>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</si>
  <si>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</si>
  <si>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</si>
  <si>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</si>
  <si>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</si>
  <si>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</si>
  <si>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</si>
  <si>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</si>
  <si>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</si>
  <si>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</si>
  <si>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</si>
  <si>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</si>
  <si>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</si>
  <si>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</si>
  <si>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</si>
  <si>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</si>
  <si>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</si>
  <si>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</si>
  <si>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</si>
  <si>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</si>
  <si>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</si>
  <si>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</si>
  <si>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</si>
  <si>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</si>
  <si>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</si>
  <si>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</si>
  <si>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</si>
  <si>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</si>
  <si>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</si>
  <si>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</si>
  <si>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</si>
  <si>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</si>
  <si>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</si>
  <si>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</si>
  <si>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</si>
  <si>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</si>
  <si>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</si>
  <si>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</si>
  <si>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</si>
  <si>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</si>
  <si>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</si>
  <si>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</si>
  <si>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</si>
  <si>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</si>
  <si>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</si>
  <si>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</si>
  <si>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</si>
  <si>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</si>
  <si>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</si>
  <si>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</si>
  <si>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</si>
  <si>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</si>
  <si>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</si>
  <si>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</si>
  <si>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</si>
  <si>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</si>
  <si>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K03</t>
  </si>
  <si>
    <t>F05</t>
  </si>
  <si>
    <t>Table of max quality for each treatment site and component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</si>
</sst>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81</v>
      </c>
    </row>
    <row r="3" spans="1:20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125</v>
      </c>
    </row>
    <row r="3" spans="1:20" x14ac:dyDescent="0.25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126</v>
      </c>
    </row>
    <row r="11" spans="1:20" x14ac:dyDescent="0.25">
      <c r="A11" s="5" t="s">
        <v>127</v>
      </c>
    </row>
    <row r="12" spans="1:20" x14ac:dyDescent="0.25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92</v>
      </c>
    </row>
    <row r="2" spans="1:20" x14ac:dyDescent="0.25">
      <c r="A2" s="5" t="s">
        <v>89</v>
      </c>
    </row>
    <row r="3" spans="1:20" x14ac:dyDescent="0.25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93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workbookViewId="0">
      <selection activeCell="G15" sqref="G1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159</v>
      </c>
    </row>
    <row r="2" spans="1:20" x14ac:dyDescent="0.25">
      <c r="A2" s="5" t="s">
        <v>160</v>
      </c>
    </row>
    <row r="3" spans="1:20" x14ac:dyDescent="0.25">
      <c r="A3" s="5" t="s">
        <v>161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 t="s">
        <v>153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96</v>
      </c>
    </row>
    <row r="2" spans="1:12" s="9" customFormat="1" x14ac:dyDescent="0.25">
      <c r="A2" s="7" t="s">
        <v>167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97</v>
      </c>
    </row>
    <row r="2" spans="1:12" s="9" customFormat="1" x14ac:dyDescent="0.25">
      <c r="A2" s="7" t="s">
        <v>169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169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119</v>
      </c>
      <c r="B4" s="10"/>
      <c r="C4" s="10"/>
      <c r="D4" s="10"/>
      <c r="E4" s="32"/>
    </row>
    <row r="5" spans="1:5" x14ac:dyDescent="0.25">
      <c r="A5" s="29" t="s">
        <v>120</v>
      </c>
      <c r="B5" s="10"/>
      <c r="C5" s="10"/>
      <c r="D5" s="10"/>
      <c r="E5" s="32"/>
    </row>
    <row r="6" spans="1:5" ht="16.5" thickBot="1" x14ac:dyDescent="0.3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7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98</v>
      </c>
    </row>
    <row r="2" spans="1:12" s="9" customFormat="1" x14ac:dyDescent="0.25">
      <c r="A2" s="7" t="s">
        <v>173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25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25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25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25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25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25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25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25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173</v>
      </c>
      <c r="B2" s="8" t="s">
        <v>5</v>
      </c>
      <c r="C2" s="8" t="s">
        <v>119</v>
      </c>
    </row>
    <row r="3" spans="1:3" x14ac:dyDescent="0.25">
      <c r="A3" s="29" t="s">
        <v>125</v>
      </c>
      <c r="B3" s="42"/>
      <c r="C3" s="42"/>
    </row>
    <row r="4" spans="1:3" x14ac:dyDescent="0.25">
      <c r="A4" s="29" t="s">
        <v>82</v>
      </c>
      <c r="B4" s="42"/>
      <c r="C4" s="42"/>
    </row>
    <row r="5" spans="1:3" x14ac:dyDescent="0.25">
      <c r="A5" s="29" t="s">
        <v>83</v>
      </c>
      <c r="B5" s="42"/>
      <c r="C5" s="42"/>
    </row>
    <row r="6" spans="1:3" x14ac:dyDescent="0.25">
      <c r="A6" s="29" t="s">
        <v>84</v>
      </c>
      <c r="B6" s="42"/>
      <c r="C6" s="42"/>
    </row>
    <row r="7" spans="1:3" x14ac:dyDescent="0.25">
      <c r="A7" s="29" t="s">
        <v>85</v>
      </c>
      <c r="B7" s="42"/>
      <c r="C7" s="42"/>
    </row>
    <row r="8" spans="1:3" x14ac:dyDescent="0.25">
      <c r="A8" s="29" t="s">
        <v>86</v>
      </c>
      <c r="B8" s="42"/>
      <c r="C8" s="42"/>
    </row>
    <row r="9" spans="1:3" x14ac:dyDescent="0.25">
      <c r="A9" s="29" t="s">
        <v>87</v>
      </c>
      <c r="B9" s="42"/>
      <c r="C9" s="42"/>
    </row>
    <row r="10" spans="1:3" x14ac:dyDescent="0.25">
      <c r="A10" s="29" t="s">
        <v>88</v>
      </c>
      <c r="B10" s="42"/>
      <c r="C10" s="42"/>
    </row>
    <row r="11" spans="1:3" x14ac:dyDescent="0.25">
      <c r="A11" s="29" t="s">
        <v>126</v>
      </c>
      <c r="B11" s="42"/>
      <c r="C11" s="42"/>
    </row>
    <row r="12" spans="1:3" x14ac:dyDescent="0.25">
      <c r="A12" s="29" t="s">
        <v>127</v>
      </c>
      <c r="B12" s="42"/>
      <c r="C12" s="42"/>
    </row>
    <row r="13" spans="1:3" x14ac:dyDescent="0.25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D13"/>
  <sheetViews>
    <sheetView workbookViewId="0">
      <selection activeCell="J22" sqref="J2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4" ht="16.5" thickBot="1" x14ac:dyDescent="0.3">
      <c r="A1" s="1" t="s">
        <v>100</v>
      </c>
    </row>
    <row r="2" spans="1:4" s="9" customFormat="1" x14ac:dyDescent="0.25">
      <c r="A2" s="7" t="s">
        <v>173</v>
      </c>
      <c r="B2" s="8" t="s">
        <v>122</v>
      </c>
      <c r="C2" s="8" t="s">
        <v>51</v>
      </c>
      <c r="D2" s="8" t="s">
        <v>240</v>
      </c>
    </row>
    <row r="3" spans="1:4" x14ac:dyDescent="0.25">
      <c r="A3" s="29" t="s">
        <v>125</v>
      </c>
      <c r="B3" s="56">
        <v>1</v>
      </c>
      <c r="C3" s="56"/>
      <c r="D3" s="56"/>
    </row>
    <row r="4" spans="1:4" x14ac:dyDescent="0.25">
      <c r="A4" s="29" t="s">
        <v>82</v>
      </c>
      <c r="B4" s="56"/>
      <c r="C4" s="56"/>
      <c r="D4" s="56"/>
    </row>
    <row r="5" spans="1:4" x14ac:dyDescent="0.25">
      <c r="A5" s="29" t="s">
        <v>83</v>
      </c>
      <c r="B5" s="56"/>
      <c r="C5" s="56"/>
      <c r="D5" s="56"/>
    </row>
    <row r="6" spans="1:4" x14ac:dyDescent="0.25">
      <c r="A6" s="29" t="s">
        <v>84</v>
      </c>
      <c r="B6" s="56"/>
      <c r="C6" s="56">
        <v>1</v>
      </c>
      <c r="D6" s="56"/>
    </row>
    <row r="7" spans="1:4" x14ac:dyDescent="0.25">
      <c r="A7" s="29" t="s">
        <v>85</v>
      </c>
      <c r="B7" s="56"/>
      <c r="C7" s="56"/>
      <c r="D7" s="56"/>
    </row>
    <row r="8" spans="1:4" x14ac:dyDescent="0.25">
      <c r="A8" s="29" t="s">
        <v>86</v>
      </c>
      <c r="B8" s="56"/>
      <c r="C8" s="56"/>
      <c r="D8" s="56"/>
    </row>
    <row r="9" spans="1:4" x14ac:dyDescent="0.25">
      <c r="A9" s="29" t="s">
        <v>87</v>
      </c>
      <c r="B9" s="56"/>
      <c r="C9" s="56"/>
      <c r="D9" s="56"/>
    </row>
    <row r="10" spans="1:4" x14ac:dyDescent="0.25">
      <c r="A10" s="29" t="s">
        <v>88</v>
      </c>
      <c r="B10" s="56"/>
      <c r="C10" s="56"/>
      <c r="D10" s="56">
        <v>1</v>
      </c>
    </row>
    <row r="11" spans="1:4" x14ac:dyDescent="0.25">
      <c r="A11" s="29" t="s">
        <v>126</v>
      </c>
      <c r="B11" s="56"/>
      <c r="C11" s="56"/>
      <c r="D11" s="56"/>
    </row>
    <row r="12" spans="1:4" x14ac:dyDescent="0.25">
      <c r="A12" s="29" t="s">
        <v>127</v>
      </c>
      <c r="B12" s="56"/>
      <c r="C12" s="56"/>
      <c r="D12" s="56"/>
    </row>
    <row r="13" spans="1:4" x14ac:dyDescent="0.25">
      <c r="A13" s="29" t="s">
        <v>128</v>
      </c>
      <c r="B13" s="56"/>
      <c r="C13" s="56"/>
      <c r="D13" s="5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101</v>
      </c>
    </row>
    <row r="2" spans="1:2" s="9" customFormat="1" x14ac:dyDescent="0.25">
      <c r="A2" s="7" t="s">
        <v>173</v>
      </c>
      <c r="B2" s="8" t="s">
        <v>81</v>
      </c>
    </row>
    <row r="3" spans="1:2" x14ac:dyDescent="0.25">
      <c r="A3" s="29" t="s">
        <v>125</v>
      </c>
      <c r="B3" s="10"/>
    </row>
    <row r="4" spans="1:2" x14ac:dyDescent="0.25">
      <c r="A4" s="29" t="s">
        <v>82</v>
      </c>
      <c r="B4" s="10"/>
    </row>
    <row r="5" spans="1:2" x14ac:dyDescent="0.25">
      <c r="A5" s="29" t="s">
        <v>83</v>
      </c>
      <c r="B5" s="10"/>
    </row>
    <row r="6" spans="1:2" x14ac:dyDescent="0.25">
      <c r="A6" s="29" t="s">
        <v>84</v>
      </c>
      <c r="B6" s="10"/>
    </row>
    <row r="7" spans="1:2" x14ac:dyDescent="0.25">
      <c r="A7" s="29" t="s">
        <v>85</v>
      </c>
      <c r="B7" s="10"/>
    </row>
    <row r="8" spans="1:2" x14ac:dyDescent="0.25">
      <c r="A8" s="29" t="s">
        <v>86</v>
      </c>
      <c r="B8" s="10"/>
    </row>
    <row r="9" spans="1:2" x14ac:dyDescent="0.25">
      <c r="A9" s="29" t="s">
        <v>87</v>
      </c>
      <c r="B9" s="10"/>
    </row>
    <row r="10" spans="1:2" x14ac:dyDescent="0.25">
      <c r="A10" s="29" t="s">
        <v>88</v>
      </c>
      <c r="B10" s="10">
        <v>1</v>
      </c>
    </row>
    <row r="11" spans="1:2" x14ac:dyDescent="0.25">
      <c r="A11" s="29" t="s">
        <v>126</v>
      </c>
      <c r="B11" s="10"/>
    </row>
    <row r="12" spans="1:2" x14ac:dyDescent="0.25">
      <c r="A12" s="29" t="s">
        <v>127</v>
      </c>
      <c r="B12" s="10"/>
    </row>
    <row r="13" spans="1:2" x14ac:dyDescent="0.25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129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5B41-3F3A-40FE-8512-CE2DE6081A3C}">
  <dimension ref="A1:C7"/>
  <sheetViews>
    <sheetView workbookViewId="0">
      <selection activeCell="J42" sqref="J4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171</v>
      </c>
      <c r="B2" s="8" t="s">
        <v>81</v>
      </c>
      <c r="C2" s="8"/>
    </row>
    <row r="3" spans="1:3" x14ac:dyDescent="0.25">
      <c r="A3" s="3" t="s">
        <v>67</v>
      </c>
      <c r="B3" s="56"/>
      <c r="C3" s="56"/>
    </row>
    <row r="4" spans="1:3" x14ac:dyDescent="0.25">
      <c r="A4" s="3" t="s">
        <v>68</v>
      </c>
      <c r="B4" s="56"/>
      <c r="C4" s="56"/>
    </row>
    <row r="5" spans="1:3" x14ac:dyDescent="0.25">
      <c r="A5" s="3" t="s">
        <v>123</v>
      </c>
      <c r="B5" s="56"/>
      <c r="C5" s="56"/>
    </row>
    <row r="6" spans="1:3" x14ac:dyDescent="0.25">
      <c r="A6" s="3" t="s">
        <v>124</v>
      </c>
      <c r="B6" s="56"/>
      <c r="C6" s="56"/>
    </row>
    <row r="7" spans="1:3" x14ac:dyDescent="0.25">
      <c r="A7" s="3" t="s">
        <v>241</v>
      </c>
      <c r="B7" s="56">
        <v>1</v>
      </c>
      <c r="C7" s="5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130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171</v>
      </c>
      <c r="B2" s="8" t="s">
        <v>5</v>
      </c>
      <c r="C2" s="8" t="s">
        <v>119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123</v>
      </c>
      <c r="B5" s="10"/>
      <c r="C5" s="10">
        <v>1</v>
      </c>
    </row>
    <row r="6" spans="1:3" x14ac:dyDescent="0.25">
      <c r="A6" s="3" t="s">
        <v>124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157</v>
      </c>
    </row>
    <row r="2" spans="1:3" s="9" customFormat="1" x14ac:dyDescent="0.25">
      <c r="A2" s="7" t="s">
        <v>172</v>
      </c>
      <c r="B2" s="8" t="s">
        <v>5</v>
      </c>
      <c r="C2" s="8" t="s">
        <v>119</v>
      </c>
    </row>
    <row r="3" spans="1:3" x14ac:dyDescent="0.25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102</v>
      </c>
    </row>
    <row r="2" spans="1:2" s="9" customFormat="1" x14ac:dyDescent="0.25">
      <c r="A2" s="7" t="s">
        <v>172</v>
      </c>
      <c r="B2" s="8" t="s">
        <v>88</v>
      </c>
    </row>
    <row r="3" spans="1:2" x14ac:dyDescent="0.25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1133-CE65-4CF3-977C-EBABA0E4AB05}">
  <dimension ref="A1:AZ12"/>
  <sheetViews>
    <sheetView zoomScale="120" zoomScaleNormal="120" workbookViewId="0">
      <selection activeCell="B8" sqref="B8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198</v>
      </c>
    </row>
    <row r="2" spans="1:52" s="9" customFormat="1" x14ac:dyDescent="0.25">
      <c r="A2" s="7" t="s">
        <v>185</v>
      </c>
      <c r="B2" s="28" t="s">
        <v>168</v>
      </c>
      <c r="D2" s="82" t="s">
        <v>228</v>
      </c>
      <c r="E2" s="83" t="s">
        <v>229</v>
      </c>
      <c r="F2" s="65"/>
      <c r="G2" s="65"/>
      <c r="H2" s="66"/>
      <c r="I2" s="65"/>
      <c r="J2" s="65"/>
      <c r="K2" s="67"/>
    </row>
    <row r="3" spans="1:52" x14ac:dyDescent="0.25">
      <c r="A3" s="29" t="s">
        <v>199</v>
      </c>
      <c r="B3" s="50" t="s">
        <v>230</v>
      </c>
      <c r="D3" s="75" t="s">
        <v>231</v>
      </c>
      <c r="E3" s="68" t="s">
        <v>230</v>
      </c>
      <c r="F3" s="69" t="s">
        <v>200</v>
      </c>
      <c r="G3" s="70" t="s">
        <v>201</v>
      </c>
      <c r="H3" s="71"/>
      <c r="I3" s="70" t="s">
        <v>232</v>
      </c>
      <c r="J3" s="69" t="s">
        <v>200</v>
      </c>
      <c r="K3" s="72" t="s">
        <v>233</v>
      </c>
    </row>
    <row r="4" spans="1:52" x14ac:dyDescent="0.25">
      <c r="A4" s="29" t="s">
        <v>202</v>
      </c>
      <c r="B4" s="50" t="s">
        <v>203</v>
      </c>
      <c r="D4" s="75" t="s">
        <v>234</v>
      </c>
      <c r="E4" s="68" t="s">
        <v>204</v>
      </c>
      <c r="F4" s="69" t="s">
        <v>200</v>
      </c>
      <c r="G4" s="70" t="s">
        <v>205</v>
      </c>
      <c r="H4" s="71"/>
      <c r="I4" s="70"/>
      <c r="J4" s="70"/>
      <c r="K4" s="72"/>
    </row>
    <row r="5" spans="1:52" x14ac:dyDescent="0.25">
      <c r="A5" s="29" t="s">
        <v>206</v>
      </c>
      <c r="B5" s="50" t="s">
        <v>207</v>
      </c>
      <c r="D5" s="75" t="s">
        <v>235</v>
      </c>
      <c r="E5" s="73"/>
      <c r="F5" s="74"/>
      <c r="G5" s="74"/>
      <c r="H5" s="75"/>
      <c r="I5" s="74"/>
      <c r="J5" s="74"/>
      <c r="K5" s="76"/>
    </row>
    <row r="6" spans="1:52" x14ac:dyDescent="0.25">
      <c r="A6" s="29" t="s">
        <v>208</v>
      </c>
      <c r="B6" s="50" t="s">
        <v>209</v>
      </c>
      <c r="D6" s="75" t="s">
        <v>236</v>
      </c>
      <c r="E6" s="68" t="s">
        <v>209</v>
      </c>
      <c r="F6" s="69" t="s">
        <v>200</v>
      </c>
      <c r="G6" s="70" t="s">
        <v>210</v>
      </c>
      <c r="H6" s="75"/>
      <c r="I6" s="74"/>
      <c r="J6" s="74"/>
      <c r="K6" s="76"/>
    </row>
    <row r="7" spans="1:52" x14ac:dyDescent="0.25">
      <c r="A7" s="29" t="s">
        <v>211</v>
      </c>
      <c r="B7" s="50" t="s">
        <v>212</v>
      </c>
      <c r="D7" s="75" t="s">
        <v>237</v>
      </c>
      <c r="E7" s="68" t="s">
        <v>213</v>
      </c>
      <c r="F7" s="69" t="s">
        <v>200</v>
      </c>
      <c r="G7" s="70" t="s">
        <v>214</v>
      </c>
      <c r="H7" s="75"/>
      <c r="I7" s="74"/>
      <c r="J7" s="74"/>
      <c r="K7" s="76"/>
    </row>
    <row r="8" spans="1:52" x14ac:dyDescent="0.25">
      <c r="A8" s="29" t="s">
        <v>215</v>
      </c>
      <c r="B8" s="50" t="s">
        <v>219</v>
      </c>
      <c r="D8" s="75" t="s">
        <v>238</v>
      </c>
      <c r="E8" s="73"/>
      <c r="F8" s="74"/>
      <c r="G8" s="74"/>
      <c r="H8" s="75"/>
      <c r="I8" s="74"/>
      <c r="J8" s="74"/>
      <c r="K8" s="76"/>
      <c r="AT8" s="57" t="s">
        <v>199</v>
      </c>
      <c r="AU8" s="57" t="s">
        <v>202</v>
      </c>
      <c r="AV8" s="57" t="s">
        <v>206</v>
      </c>
      <c r="AW8" s="57" t="s">
        <v>208</v>
      </c>
      <c r="AX8" s="57" t="s">
        <v>211</v>
      </c>
      <c r="AY8" s="57" t="s">
        <v>215</v>
      </c>
      <c r="AZ8" s="57" t="s">
        <v>217</v>
      </c>
    </row>
    <row r="9" spans="1:52" ht="16.5" thickBot="1" x14ac:dyDescent="0.3">
      <c r="A9" s="30" t="s">
        <v>218</v>
      </c>
      <c r="B9" s="36" t="s">
        <v>219</v>
      </c>
      <c r="D9" s="80" t="s">
        <v>239</v>
      </c>
      <c r="E9" s="77" t="s">
        <v>220</v>
      </c>
      <c r="F9" s="78" t="s">
        <v>200</v>
      </c>
      <c r="G9" s="79" t="s">
        <v>221</v>
      </c>
      <c r="H9" s="80"/>
      <c r="I9" s="81" t="s">
        <v>222</v>
      </c>
      <c r="J9" s="78" t="s">
        <v>200</v>
      </c>
      <c r="K9" s="79" t="s">
        <v>223</v>
      </c>
      <c r="AT9" s="1" t="s">
        <v>230</v>
      </c>
      <c r="AU9" s="1" t="s">
        <v>224</v>
      </c>
      <c r="AV9" s="1" t="s">
        <v>207</v>
      </c>
      <c r="AW9" s="1" t="s">
        <v>209</v>
      </c>
      <c r="AX9" s="1" t="s">
        <v>212</v>
      </c>
      <c r="AY9" s="1" t="s">
        <v>216</v>
      </c>
      <c r="AZ9" s="1" t="s">
        <v>216</v>
      </c>
    </row>
    <row r="10" spans="1:52" x14ac:dyDescent="0.25">
      <c r="AT10" s="1" t="s">
        <v>232</v>
      </c>
      <c r="AU10" s="1" t="s">
        <v>203</v>
      </c>
      <c r="AV10" s="1" t="s">
        <v>225</v>
      </c>
      <c r="AW10" s="1" t="s">
        <v>226</v>
      </c>
      <c r="AX10" s="1" t="s">
        <v>213</v>
      </c>
      <c r="AY10" s="1" t="s">
        <v>219</v>
      </c>
      <c r="AZ10" s="1" t="s">
        <v>219</v>
      </c>
    </row>
    <row r="11" spans="1:52" x14ac:dyDescent="0.25">
      <c r="AU11" s="1" t="s">
        <v>227</v>
      </c>
      <c r="AZ11" s="1" t="s">
        <v>220</v>
      </c>
    </row>
    <row r="12" spans="1:52" x14ac:dyDescent="0.25">
      <c r="AU12" s="1" t="s">
        <v>204</v>
      </c>
      <c r="AZ12" s="1" t="s">
        <v>222</v>
      </c>
    </row>
  </sheetData>
  <dataValidations count="7">
    <dataValidation type="list" allowBlank="1" showInputMessage="1" showErrorMessage="1" sqref="B5" xr:uid="{33F571C1-26F9-4042-90A3-6F4C846F3C27}">
      <formula1>$AV$9:$AV$10</formula1>
    </dataValidation>
    <dataValidation type="list" allowBlank="1" showInputMessage="1" showErrorMessage="1" sqref="B9" xr:uid="{25AC7EDC-63DF-43C8-A66C-EB61D3ADB42A}">
      <formula1>$AZ$9:$AZ$12</formula1>
    </dataValidation>
    <dataValidation type="list" allowBlank="1" showInputMessage="1" showErrorMessage="1" sqref="B8" xr:uid="{BC9A0625-E3F7-42D8-B2AE-766C37C4EFB5}">
      <formula1>$AY$9:$AY$10</formula1>
    </dataValidation>
    <dataValidation type="list" allowBlank="1" showInputMessage="1" showErrorMessage="1" sqref="B7" xr:uid="{631F1AA3-0FE6-40E6-8255-64B18A7EE600}">
      <formula1>$AX$9:$AX$10</formula1>
    </dataValidation>
    <dataValidation type="list" allowBlank="1" showInputMessage="1" showErrorMessage="1" sqref="B6" xr:uid="{92E11D41-FEA5-4920-B9BD-E9E78B7704BF}">
      <formula1>$AW$9:$AW$10</formula1>
    </dataValidation>
    <dataValidation type="list" allowBlank="1" showInputMessage="1" showErrorMessage="1" sqref="B4" xr:uid="{2468A9ED-1273-46FA-8DE0-0626333D6F23}">
      <formula1>$AU$9:$AU$12</formula1>
    </dataValidation>
    <dataValidation type="list" allowBlank="1" showInputMessage="1" showErrorMessage="1" sqref="B3" xr:uid="{15A42D47-04CA-415C-B0DE-68F3FAD0BCC3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76</v>
      </c>
    </row>
    <row r="2" spans="1:3" s="9" customFormat="1" x14ac:dyDescent="0.25">
      <c r="A2" s="7" t="s">
        <v>167</v>
      </c>
      <c r="B2" s="8" t="s">
        <v>5</v>
      </c>
      <c r="C2" s="8" t="s">
        <v>119</v>
      </c>
    </row>
    <row r="3" spans="1:3" s="9" customFormat="1" x14ac:dyDescent="0.25">
      <c r="A3" s="29" t="s">
        <v>118</v>
      </c>
      <c r="B3" s="10"/>
      <c r="C3" s="10"/>
    </row>
    <row r="4" spans="1:3" x14ac:dyDescent="0.25">
      <c r="A4" s="29" t="s">
        <v>3</v>
      </c>
      <c r="B4" s="10"/>
      <c r="C4" s="10"/>
    </row>
    <row r="5" spans="1:3" x14ac:dyDescent="0.25">
      <c r="A5" s="29" t="s">
        <v>4</v>
      </c>
      <c r="B5" s="10"/>
      <c r="C5" s="10"/>
    </row>
    <row r="6" spans="1:3" x14ac:dyDescent="0.25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112</v>
      </c>
    </row>
    <row r="2" spans="1:3" s="9" customFormat="1" x14ac:dyDescent="0.25">
      <c r="A2" s="7" t="s">
        <v>171</v>
      </c>
      <c r="B2" s="8" t="s">
        <v>5</v>
      </c>
      <c r="C2" s="8" t="s">
        <v>119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123</v>
      </c>
      <c r="B5" s="10"/>
      <c r="C5" s="10">
        <v>1</v>
      </c>
    </row>
    <row r="6" spans="1:3" x14ac:dyDescent="0.25">
      <c r="A6" s="3" t="s">
        <v>124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77</v>
      </c>
    </row>
    <row r="2" spans="1:3" s="9" customFormat="1" x14ac:dyDescent="0.25">
      <c r="A2" s="7" t="s">
        <v>167</v>
      </c>
      <c r="B2" s="8" t="s">
        <v>122</v>
      </c>
      <c r="C2" s="8" t="s">
        <v>51</v>
      </c>
    </row>
    <row r="3" spans="1:3" s="9" customFormat="1" x14ac:dyDescent="0.25">
      <c r="A3" s="29" t="s">
        <v>118</v>
      </c>
      <c r="B3" s="10">
        <v>1</v>
      </c>
      <c r="C3" s="10">
        <v>1</v>
      </c>
    </row>
    <row r="4" spans="1:3" s="9" customFormat="1" x14ac:dyDescent="0.25">
      <c r="A4" s="29" t="s">
        <v>3</v>
      </c>
      <c r="B4" s="10">
        <v>1</v>
      </c>
      <c r="C4" s="10">
        <v>1</v>
      </c>
    </row>
    <row r="5" spans="1:3" s="9" customFormat="1" x14ac:dyDescent="0.25">
      <c r="A5" s="29" t="s">
        <v>4</v>
      </c>
      <c r="B5" s="10">
        <v>1</v>
      </c>
      <c r="C5" s="10">
        <v>1</v>
      </c>
    </row>
    <row r="6" spans="1:3" x14ac:dyDescent="0.25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78</v>
      </c>
    </row>
    <row r="2" spans="1:3" s="9" customFormat="1" x14ac:dyDescent="0.25">
      <c r="A2" s="7" t="s">
        <v>169</v>
      </c>
      <c r="B2" s="8" t="s">
        <v>122</v>
      </c>
      <c r="C2" s="8" t="s">
        <v>51</v>
      </c>
    </row>
    <row r="3" spans="1:3" s="9" customFormat="1" x14ac:dyDescent="0.25">
      <c r="A3" s="29" t="s">
        <v>5</v>
      </c>
      <c r="B3" s="10">
        <v>1</v>
      </c>
      <c r="C3" s="10">
        <v>1</v>
      </c>
    </row>
    <row r="4" spans="1:3" x14ac:dyDescent="0.25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115</v>
      </c>
    </row>
    <row r="2" spans="1:3" s="9" customFormat="1" x14ac:dyDescent="0.25">
      <c r="A2" s="7" t="s">
        <v>169</v>
      </c>
      <c r="B2" s="8" t="s">
        <v>5</v>
      </c>
      <c r="C2" s="8" t="s">
        <v>119</v>
      </c>
    </row>
    <row r="3" spans="1:3" s="9" customFormat="1" x14ac:dyDescent="0.25">
      <c r="A3" s="29" t="s">
        <v>5</v>
      </c>
      <c r="B3" s="33"/>
      <c r="C3" s="33"/>
    </row>
    <row r="4" spans="1:3" s="9" customFormat="1" x14ac:dyDescent="0.25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/>
      <c r="B2" s="28"/>
    </row>
    <row r="3" spans="1:2" s="9" customFormat="1" ht="16.5" thickBot="1" x14ac:dyDescent="0.3">
      <c r="A3" s="30"/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U15"/>
  <sheetViews>
    <sheetView workbookViewId="0">
      <selection activeCell="R4" sqref="R4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1" t="s">
        <v>52</v>
      </c>
    </row>
    <row r="2" spans="1:21" s="9" customFormat="1" x14ac:dyDescent="0.25">
      <c r="A2" s="7" t="s">
        <v>169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25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>
        <v>350000</v>
      </c>
      <c r="H3" s="40">
        <v>350000</v>
      </c>
      <c r="I3" s="40">
        <v>350000</v>
      </c>
      <c r="J3" s="40">
        <v>350000</v>
      </c>
      <c r="K3" s="40">
        <v>350000</v>
      </c>
      <c r="L3" s="40">
        <v>260000</v>
      </c>
      <c r="M3" s="40"/>
      <c r="N3" s="40"/>
      <c r="O3" s="40"/>
      <c r="P3" s="40"/>
      <c r="Q3" s="40"/>
      <c r="R3" s="40"/>
      <c r="S3" s="40"/>
      <c r="T3" s="40"/>
      <c r="U3" s="40"/>
    </row>
    <row r="4" spans="1:21" s="9" customFormat="1" x14ac:dyDescent="0.25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>
        <v>300000</v>
      </c>
      <c r="I4" s="40">
        <v>300000</v>
      </c>
      <c r="J4" s="40">
        <v>300000</v>
      </c>
      <c r="K4" s="40">
        <v>300000</v>
      </c>
      <c r="L4" s="40">
        <v>300000</v>
      </c>
      <c r="M4" s="40">
        <v>300000</v>
      </c>
      <c r="N4" s="40">
        <v>300000</v>
      </c>
      <c r="O4" s="40">
        <v>300000</v>
      </c>
      <c r="P4" s="40">
        <v>300000</v>
      </c>
      <c r="Q4" s="40">
        <v>150000</v>
      </c>
    </row>
    <row r="7" spans="1:21" x14ac:dyDescent="0.25">
      <c r="D7" s="2"/>
      <c r="E7" s="2"/>
      <c r="F7" s="2"/>
    </row>
    <row r="8" spans="1:21" x14ac:dyDescent="0.25">
      <c r="D8" s="2"/>
      <c r="E8" s="2"/>
      <c r="F8" s="2"/>
    </row>
    <row r="9" spans="1:21" x14ac:dyDescent="0.25">
      <c r="D9" s="2"/>
      <c r="E9" s="2"/>
      <c r="F9" s="13"/>
    </row>
    <row r="10" spans="1:21" x14ac:dyDescent="0.25">
      <c r="D10" s="2"/>
      <c r="E10" s="2"/>
      <c r="F10" s="2"/>
    </row>
    <row r="11" spans="1:21" x14ac:dyDescent="0.25">
      <c r="D11" s="2"/>
      <c r="E11" s="2"/>
      <c r="F11" s="2"/>
    </row>
    <row r="12" spans="1:21" x14ac:dyDescent="0.25">
      <c r="D12" s="2"/>
      <c r="E12" s="2"/>
      <c r="F12" s="2"/>
    </row>
    <row r="13" spans="1:21" x14ac:dyDescent="0.25">
      <c r="D13" s="2"/>
      <c r="E13" s="2"/>
      <c r="F13" s="2"/>
    </row>
    <row r="14" spans="1:21" x14ac:dyDescent="0.25">
      <c r="D14" s="2"/>
      <c r="E14" s="2"/>
      <c r="F14" s="2"/>
    </row>
    <row r="15" spans="1:21" x14ac:dyDescent="0.25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U8"/>
  <sheetViews>
    <sheetView topLeftCell="K1" workbookViewId="0">
      <selection activeCell="T8" sqref="T8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21" ht="16.5" thickBot="1" x14ac:dyDescent="0.3">
      <c r="A1" s="31" t="s">
        <v>104</v>
      </c>
    </row>
    <row r="2" spans="1:21" s="9" customFormat="1" x14ac:dyDescent="0.25">
      <c r="A2" s="7" t="s">
        <v>167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25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U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  <c r="L3" s="40">
        <f t="shared" si="0"/>
        <v>21153.175883626711</v>
      </c>
      <c r="M3" s="40">
        <f t="shared" si="0"/>
        <v>20770.166724489769</v>
      </c>
      <c r="N3" s="40">
        <f t="shared" si="0"/>
        <v>20423.959488695262</v>
      </c>
      <c r="O3" s="40">
        <f t="shared" si="0"/>
        <v>20108.568590691943</v>
      </c>
      <c r="P3" s="40">
        <f t="shared" si="0"/>
        <v>19819.325940320385</v>
      </c>
      <c r="Q3" s="40">
        <f t="shared" si="0"/>
        <v>19552.52491626385</v>
      </c>
      <c r="R3" s="40">
        <f t="shared" si="0"/>
        <v>19305.176246215316</v>
      </c>
      <c r="S3" s="40">
        <f t="shared" si="0"/>
        <v>19074.836244893231</v>
      </c>
      <c r="T3" s="40">
        <f t="shared" si="0"/>
        <v>18859.483217791862</v>
      </c>
      <c r="U3" s="40">
        <f t="shared" si="0"/>
        <v>18657.426751165785</v>
      </c>
    </row>
    <row r="4" spans="1:21" s="9" customFormat="1" x14ac:dyDescent="0.25">
      <c r="A4" s="29" t="s">
        <v>3</v>
      </c>
      <c r="B4" s="40">
        <f>13000*7</f>
        <v>91000</v>
      </c>
      <c r="C4" s="40">
        <f t="shared" ref="C4:U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  <c r="L4" s="40">
        <f t="shared" si="1"/>
        <v>39314.608251327569</v>
      </c>
      <c r="M4" s="40">
        <f t="shared" si="1"/>
        <v>38135.369281101288</v>
      </c>
      <c r="N4" s="40">
        <f t="shared" si="1"/>
        <v>37081.835160851289</v>
      </c>
      <c r="O4" s="40">
        <f t="shared" si="1"/>
        <v>36132.380900634584</v>
      </c>
      <c r="P4" s="40">
        <f t="shared" si="1"/>
        <v>35270.324199207498</v>
      </c>
      <c r="Q4" s="40">
        <f t="shared" si="1"/>
        <v>34482.551888111557</v>
      </c>
      <c r="R4" s="40">
        <f t="shared" si="1"/>
        <v>33758.587726172031</v>
      </c>
      <c r="S4" s="40">
        <f t="shared" si="1"/>
        <v>33089.942731837495</v>
      </c>
      <c r="T4" s="40">
        <f t="shared" si="1"/>
        <v>32469.651848585527</v>
      </c>
      <c r="U4" s="40">
        <f t="shared" si="1"/>
        <v>31891.936730566969</v>
      </c>
    </row>
    <row r="5" spans="1:21" x14ac:dyDescent="0.25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U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  <c r="L5" s="40">
        <f t="shared" si="2"/>
        <v>30749.627259462297</v>
      </c>
      <c r="M5" s="40">
        <f t="shared" si="2"/>
        <v>30087.958091059176</v>
      </c>
      <c r="N5" s="40">
        <f t="shared" si="2"/>
        <v>29491.861719483888</v>
      </c>
      <c r="O5" s="40">
        <f t="shared" si="2"/>
        <v>28950.496621601553</v>
      </c>
      <c r="P5" s="40">
        <f t="shared" si="2"/>
        <v>28455.433896658426</v>
      </c>
      <c r="Q5" s="40">
        <f t="shared" si="2"/>
        <v>28000</v>
      </c>
      <c r="R5" s="40">
        <f t="shared" si="2"/>
        <v>27578.827388305333</v>
      </c>
      <c r="S5" s="40">
        <f t="shared" si="2"/>
        <v>27187.539215610112</v>
      </c>
      <c r="T5" s="40">
        <f t="shared" si="2"/>
        <v>26822.523024840182</v>
      </c>
      <c r="U5" s="40">
        <f t="shared" si="2"/>
        <v>26480.765052088922</v>
      </c>
    </row>
    <row r="6" spans="1:21" x14ac:dyDescent="0.25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U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  <c r="L6" s="40">
        <f t="shared" si="3"/>
        <v>13344.434735157942</v>
      </c>
      <c r="M6" s="40">
        <f t="shared" si="3"/>
        <v>13321.232576701854</v>
      </c>
      <c r="N6" s="40">
        <f t="shared" si="3"/>
        <v>13299.924286485162</v>
      </c>
      <c r="O6" s="40">
        <f t="shared" si="3"/>
        <v>13280.22627951134</v>
      </c>
      <c r="P6" s="40">
        <f t="shared" si="3"/>
        <v>13261.914097616605</v>
      </c>
      <c r="Q6" s="40">
        <f t="shared" si="3"/>
        <v>13244.807054158344</v>
      </c>
      <c r="R6" s="40">
        <f t="shared" si="3"/>
        <v>13228.757557697323</v>
      </c>
      <c r="S6" s="40">
        <f t="shared" si="3"/>
        <v>13213.643502316185</v>
      </c>
      <c r="T6" s="40">
        <f t="shared" si="3"/>
        <v>13199.362725186578</v>
      </c>
      <c r="U6" s="40">
        <f t="shared" si="3"/>
        <v>13185.828892362388</v>
      </c>
    </row>
    <row r="7" spans="1:21" x14ac:dyDescent="0.25">
      <c r="D7" s="2"/>
      <c r="E7" s="2"/>
      <c r="F7" s="2"/>
    </row>
    <row r="8" spans="1:21" x14ac:dyDescent="0.25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197</v>
      </c>
    </row>
    <row r="2" spans="1:2" s="9" customFormat="1" x14ac:dyDescent="0.25">
      <c r="A2" s="7" t="s">
        <v>166</v>
      </c>
      <c r="B2" s="28" t="s">
        <v>168</v>
      </c>
    </row>
    <row r="3" spans="1:2" x14ac:dyDescent="0.25">
      <c r="A3" s="29" t="s">
        <v>125</v>
      </c>
      <c r="B3" s="35"/>
    </row>
    <row r="4" spans="1:2" x14ac:dyDescent="0.25">
      <c r="A4" s="29" t="s">
        <v>82</v>
      </c>
      <c r="B4" s="35"/>
    </row>
    <row r="5" spans="1:2" x14ac:dyDescent="0.25">
      <c r="A5" s="29" t="s">
        <v>83</v>
      </c>
      <c r="B5" s="35"/>
    </row>
    <row r="6" spans="1:2" x14ac:dyDescent="0.25">
      <c r="A6" s="29" t="s">
        <v>84</v>
      </c>
      <c r="B6" s="35"/>
    </row>
    <row r="7" spans="1:2" x14ac:dyDescent="0.25">
      <c r="A7" s="29" t="s">
        <v>85</v>
      </c>
      <c r="B7" s="35"/>
    </row>
    <row r="8" spans="1:2" x14ac:dyDescent="0.25">
      <c r="A8" s="29" t="s">
        <v>86</v>
      </c>
      <c r="B8" s="35"/>
    </row>
    <row r="9" spans="1:2" x14ac:dyDescent="0.25">
      <c r="A9" s="29" t="s">
        <v>87</v>
      </c>
      <c r="B9" s="35"/>
    </row>
    <row r="10" spans="1:2" x14ac:dyDescent="0.25">
      <c r="A10" s="29" t="s">
        <v>88</v>
      </c>
      <c r="B10" s="35"/>
    </row>
    <row r="11" spans="1:2" x14ac:dyDescent="0.25">
      <c r="A11" s="29" t="s">
        <v>126</v>
      </c>
      <c r="B11" s="35"/>
    </row>
    <row r="12" spans="1:2" x14ac:dyDescent="0.25">
      <c r="A12" s="29" t="s">
        <v>127</v>
      </c>
      <c r="B12" s="35"/>
    </row>
    <row r="13" spans="1:2" x14ac:dyDescent="0.25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U12"/>
  <sheetViews>
    <sheetView workbookViewId="0">
      <selection activeCell="J12" sqref="J1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1" width="10.140625" style="1" bestFit="1" customWidth="1"/>
    <col min="22" max="16384" width="9.28515625" style="1"/>
  </cols>
  <sheetData>
    <row r="1" spans="1:21" ht="16.5" thickBot="1" x14ac:dyDescent="0.3">
      <c r="A1" s="31" t="s">
        <v>116</v>
      </c>
    </row>
    <row r="2" spans="1:21" s="9" customFormat="1" x14ac:dyDescent="0.25">
      <c r="A2" s="7" t="s">
        <v>169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x14ac:dyDescent="0.25">
      <c r="A3" s="29" t="s">
        <v>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0">
        <f>5*4000*7</f>
        <v>140000</v>
      </c>
      <c r="N3" s="40">
        <f t="shared" ref="N3:U3" si="0">$M3*(VALUE(RIGHT(C$2,2)))^(-0.35)</f>
        <v>109841.77370554511</v>
      </c>
      <c r="O3" s="40">
        <f t="shared" si="0"/>
        <v>95309.369490783065</v>
      </c>
      <c r="P3" s="40">
        <f t="shared" si="0"/>
        <v>86180.10893414414</v>
      </c>
      <c r="Q3" s="40">
        <f t="shared" si="0"/>
        <v>79705.544719521436</v>
      </c>
      <c r="R3" s="40">
        <f t="shared" si="0"/>
        <v>74778.215683034112</v>
      </c>
      <c r="S3" s="40">
        <f t="shared" si="0"/>
        <v>70850.630872694383</v>
      </c>
      <c r="T3" s="40">
        <f t="shared" si="0"/>
        <v>67615.543024739207</v>
      </c>
      <c r="U3" s="40">
        <f t="shared" si="0"/>
        <v>64884.827948075763</v>
      </c>
    </row>
    <row r="4" spans="1:21" x14ac:dyDescent="0.25">
      <c r="A4" s="29" t="s">
        <v>119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0"/>
      <c r="O4" s="40"/>
      <c r="P4" s="40"/>
      <c r="Q4" s="40"/>
      <c r="R4" s="40">
        <f>6*4000*7</f>
        <v>168000</v>
      </c>
      <c r="S4" s="40">
        <f>$R4*(VALUE(RIGHT(C$2,2)))^(-0.35)</f>
        <v>131810.12844665413</v>
      </c>
      <c r="T4" s="40">
        <f>$R4*(VALUE(RIGHT(D$2,2)))^(-0.35)</f>
        <v>114371.24338893968</v>
      </c>
      <c r="U4" s="40">
        <f>$R4*(VALUE(RIGHT(E$2,2)))^(-0.35)</f>
        <v>103416.13072097297</v>
      </c>
    </row>
    <row r="5" spans="1:21" x14ac:dyDescent="0.25">
      <c r="D5" s="2"/>
      <c r="E5" s="2"/>
      <c r="F5" s="2"/>
    </row>
    <row r="6" spans="1:21" x14ac:dyDescent="0.25">
      <c r="D6" s="2"/>
      <c r="E6" s="2"/>
      <c r="F6" s="13"/>
    </row>
    <row r="7" spans="1:21" x14ac:dyDescent="0.25">
      <c r="D7" s="2"/>
      <c r="E7" s="2"/>
      <c r="F7" s="2"/>
    </row>
    <row r="8" spans="1:21" x14ac:dyDescent="0.25">
      <c r="D8" s="2"/>
      <c r="E8" s="2"/>
      <c r="F8" s="2"/>
    </row>
    <row r="9" spans="1:21" x14ac:dyDescent="0.25">
      <c r="D9" s="2"/>
      <c r="E9" s="2"/>
      <c r="F9" s="2"/>
    </row>
    <row r="10" spans="1:21" x14ac:dyDescent="0.25">
      <c r="D10" s="2"/>
      <c r="E10" s="2"/>
      <c r="F10" s="2"/>
    </row>
    <row r="11" spans="1:21" x14ac:dyDescent="0.25">
      <c r="D11" s="2"/>
      <c r="E11" s="2"/>
      <c r="F11" s="2"/>
    </row>
    <row r="12" spans="1:21" x14ac:dyDescent="0.25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L12"/>
  <sheetViews>
    <sheetView workbookViewId="0">
      <selection sqref="A1:L12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105</v>
      </c>
    </row>
    <row r="2" spans="1:12" x14ac:dyDescent="0.25">
      <c r="A2" s="7" t="s">
        <v>166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  <c r="L2" s="8" t="s">
        <v>240</v>
      </c>
    </row>
    <row r="3" spans="1:12" x14ac:dyDescent="0.25">
      <c r="A3" s="29" t="s">
        <v>5</v>
      </c>
      <c r="B3" s="40">
        <v>300000</v>
      </c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x14ac:dyDescent="0.25">
      <c r="A4" s="29" t="s">
        <v>82</v>
      </c>
      <c r="B4" s="40">
        <v>300000</v>
      </c>
      <c r="C4" s="40"/>
      <c r="D4" s="40"/>
      <c r="E4" s="40"/>
      <c r="F4" s="40">
        <v>300000</v>
      </c>
      <c r="G4" s="40"/>
      <c r="H4" s="40"/>
      <c r="I4" s="40"/>
      <c r="J4" s="40"/>
      <c r="K4" s="40"/>
      <c r="L4" s="40"/>
    </row>
    <row r="5" spans="1:12" x14ac:dyDescent="0.25">
      <c r="A5" s="29" t="s">
        <v>83</v>
      </c>
      <c r="B5" s="40"/>
      <c r="C5" s="40">
        <v>300000</v>
      </c>
      <c r="D5" s="40">
        <v>300000</v>
      </c>
      <c r="E5" s="40">
        <v>300000</v>
      </c>
      <c r="F5" s="40"/>
      <c r="G5" s="40"/>
      <c r="H5" s="40"/>
      <c r="I5" s="40"/>
      <c r="J5" s="40"/>
      <c r="K5" s="40"/>
      <c r="L5" s="40"/>
    </row>
    <row r="6" spans="1:12" x14ac:dyDescent="0.25">
      <c r="A6" s="29" t="s">
        <v>84</v>
      </c>
      <c r="B6" s="40">
        <v>300000</v>
      </c>
      <c r="C6" s="40"/>
      <c r="D6" s="40"/>
      <c r="E6" s="40"/>
      <c r="F6" s="40"/>
      <c r="G6" s="40"/>
      <c r="H6" s="40"/>
      <c r="I6" s="40">
        <v>300000</v>
      </c>
      <c r="J6" s="40">
        <v>300000</v>
      </c>
      <c r="K6" s="40"/>
      <c r="L6" s="40"/>
    </row>
    <row r="7" spans="1:12" x14ac:dyDescent="0.25">
      <c r="A7" s="29" t="s">
        <v>85</v>
      </c>
      <c r="B7" s="40"/>
      <c r="C7" s="40"/>
      <c r="D7" s="40"/>
      <c r="E7" s="40">
        <v>300000</v>
      </c>
      <c r="F7" s="40"/>
      <c r="G7" s="40">
        <v>300000</v>
      </c>
      <c r="H7" s="40"/>
      <c r="I7" s="40"/>
      <c r="J7" s="40"/>
      <c r="K7" s="40"/>
      <c r="L7" s="40"/>
    </row>
    <row r="8" spans="1:12" x14ac:dyDescent="0.25">
      <c r="A8" s="29" t="s">
        <v>86</v>
      </c>
      <c r="B8" s="40"/>
      <c r="C8" s="40"/>
      <c r="D8" s="40">
        <v>300000</v>
      </c>
      <c r="E8" s="40"/>
      <c r="F8" s="40"/>
      <c r="G8" s="40"/>
      <c r="H8" s="40">
        <v>300000</v>
      </c>
      <c r="I8" s="40"/>
      <c r="J8" s="40"/>
      <c r="K8" s="40"/>
      <c r="L8" s="40"/>
    </row>
    <row r="9" spans="1:12" x14ac:dyDescent="0.25">
      <c r="A9" s="29" t="s">
        <v>87</v>
      </c>
      <c r="B9" s="40"/>
      <c r="C9" s="40"/>
      <c r="D9" s="40"/>
      <c r="E9" s="40"/>
      <c r="F9" s="40"/>
      <c r="G9" s="40">
        <v>300000</v>
      </c>
      <c r="H9" s="40"/>
      <c r="I9" s="40">
        <v>300000</v>
      </c>
      <c r="J9" s="40"/>
      <c r="K9" s="40"/>
      <c r="L9" s="40"/>
    </row>
    <row r="10" spans="1:12" x14ac:dyDescent="0.25">
      <c r="A10" s="29" t="s">
        <v>88</v>
      </c>
      <c r="B10" s="40"/>
      <c r="C10" s="40"/>
      <c r="D10" s="40"/>
      <c r="E10" s="40"/>
      <c r="F10" s="40">
        <v>300000</v>
      </c>
      <c r="G10" s="40"/>
      <c r="H10" s="40">
        <v>300000</v>
      </c>
      <c r="I10" s="40"/>
      <c r="J10" s="40"/>
      <c r="K10" s="40">
        <v>500000</v>
      </c>
      <c r="L10" s="40">
        <v>300000</v>
      </c>
    </row>
    <row r="11" spans="1:12" x14ac:dyDescent="0.25">
      <c r="A11" s="29" t="s">
        <v>3</v>
      </c>
      <c r="B11" s="40"/>
      <c r="C11" s="40"/>
      <c r="D11" s="40"/>
      <c r="E11" s="40"/>
      <c r="F11" s="40">
        <v>100000</v>
      </c>
      <c r="G11" s="40"/>
      <c r="H11" s="40"/>
      <c r="I11" s="40"/>
      <c r="J11" s="40"/>
      <c r="K11" s="40"/>
      <c r="L11" s="40"/>
    </row>
    <row r="12" spans="1:12" x14ac:dyDescent="0.25">
      <c r="A12" s="29" t="s">
        <v>4</v>
      </c>
      <c r="B12" s="40"/>
      <c r="C12" s="40"/>
      <c r="D12" s="40"/>
      <c r="E12" s="40"/>
      <c r="F12" s="40"/>
      <c r="G12" s="40"/>
      <c r="H12" s="40"/>
      <c r="I12" s="40">
        <v>75000</v>
      </c>
      <c r="J12" s="40"/>
      <c r="K12" s="40"/>
      <c r="L12" s="40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5"/>
  <sheetViews>
    <sheetView workbookViewId="0">
      <selection activeCell="I37" sqref="I3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170</v>
      </c>
      <c r="B2" s="28" t="s">
        <v>168</v>
      </c>
    </row>
    <row r="3" spans="1:2" x14ac:dyDescent="0.25">
      <c r="A3" s="29" t="s">
        <v>122</v>
      </c>
      <c r="B3" s="35">
        <v>100000</v>
      </c>
    </row>
    <row r="4" spans="1:2" x14ac:dyDescent="0.25">
      <c r="A4" s="29" t="s">
        <v>51</v>
      </c>
      <c r="B4" s="35">
        <v>100000</v>
      </c>
    </row>
    <row r="5" spans="1:2" x14ac:dyDescent="0.25">
      <c r="A5" s="29" t="s">
        <v>240</v>
      </c>
      <c r="B5" s="35">
        <v>300000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155</v>
      </c>
    </row>
    <row r="2" spans="1:2" s="9" customFormat="1" x14ac:dyDescent="0.25">
      <c r="A2" s="7"/>
      <c r="B2" s="28"/>
    </row>
    <row r="3" spans="1:2" ht="16.5" thickBot="1" x14ac:dyDescent="0.3">
      <c r="A3" s="30"/>
      <c r="B3" s="3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172</v>
      </c>
      <c r="B2" s="28" t="s">
        <v>168</v>
      </c>
    </row>
    <row r="3" spans="1:2" s="9" customFormat="1" x14ac:dyDescent="0.25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U17"/>
  <sheetViews>
    <sheetView workbookViewId="0">
      <selection activeCell="K39" sqref="K39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1" t="s">
        <v>108</v>
      </c>
    </row>
    <row r="2" spans="1:21" s="9" customFormat="1" x14ac:dyDescent="0.25">
      <c r="A2" s="7" t="s">
        <v>171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25">
      <c r="A3" s="29" t="s">
        <v>67</v>
      </c>
      <c r="B3" s="40">
        <v>250000</v>
      </c>
      <c r="C3" s="40">
        <v>250000</v>
      </c>
      <c r="D3" s="40">
        <v>250000</v>
      </c>
      <c r="E3" s="40">
        <v>250000</v>
      </c>
      <c r="F3" s="40">
        <v>250000</v>
      </c>
      <c r="G3" s="40">
        <v>250000</v>
      </c>
      <c r="H3" s="40">
        <v>250000</v>
      </c>
      <c r="I3" s="40">
        <v>250000</v>
      </c>
      <c r="J3" s="40">
        <v>250000</v>
      </c>
      <c r="K3" s="40">
        <v>250000</v>
      </c>
      <c r="L3" s="40">
        <v>250000</v>
      </c>
      <c r="M3" s="40">
        <v>250000</v>
      </c>
      <c r="N3" s="40">
        <v>250000</v>
      </c>
      <c r="O3" s="40">
        <v>250000</v>
      </c>
      <c r="P3" s="40">
        <v>250000</v>
      </c>
      <c r="Q3" s="40">
        <v>250000</v>
      </c>
      <c r="R3" s="40">
        <v>250000</v>
      </c>
      <c r="S3" s="40">
        <v>250000</v>
      </c>
      <c r="T3" s="40">
        <v>250000</v>
      </c>
      <c r="U3" s="40">
        <v>250000</v>
      </c>
    </row>
    <row r="4" spans="1:21" s="9" customFormat="1" x14ac:dyDescent="0.25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  <c r="L4" s="40">
        <v>150000</v>
      </c>
      <c r="M4" s="40">
        <v>150000</v>
      </c>
      <c r="N4" s="40">
        <v>150000</v>
      </c>
      <c r="O4" s="40">
        <v>150000</v>
      </c>
      <c r="P4" s="40">
        <v>150000</v>
      </c>
      <c r="Q4" s="40">
        <v>150000</v>
      </c>
      <c r="R4" s="40">
        <v>150000</v>
      </c>
      <c r="S4" s="40">
        <v>150000</v>
      </c>
      <c r="T4" s="40">
        <v>150000</v>
      </c>
      <c r="U4" s="40">
        <v>150000</v>
      </c>
    </row>
    <row r="5" spans="1:21" s="9" customFormat="1" x14ac:dyDescent="0.25">
      <c r="A5" s="29" t="s">
        <v>123</v>
      </c>
      <c r="B5" s="40">
        <v>250000</v>
      </c>
      <c r="C5" s="40">
        <v>250000</v>
      </c>
      <c r="D5" s="40">
        <v>250000</v>
      </c>
      <c r="E5" s="40">
        <v>250000</v>
      </c>
      <c r="F5" s="40">
        <v>250000</v>
      </c>
      <c r="G5" s="40">
        <v>250000</v>
      </c>
      <c r="H5" s="40">
        <v>250000</v>
      </c>
      <c r="I5" s="40">
        <v>250000</v>
      </c>
      <c r="J5" s="40">
        <v>250000</v>
      </c>
      <c r="K5" s="40">
        <v>250000</v>
      </c>
      <c r="L5" s="40">
        <v>250000</v>
      </c>
      <c r="M5" s="40">
        <v>250000</v>
      </c>
      <c r="N5" s="40">
        <v>250000</v>
      </c>
      <c r="O5" s="40">
        <v>250000</v>
      </c>
      <c r="P5" s="40">
        <v>250000</v>
      </c>
      <c r="Q5" s="40">
        <v>250000</v>
      </c>
      <c r="R5" s="40">
        <v>250000</v>
      </c>
      <c r="S5" s="40">
        <v>250000</v>
      </c>
      <c r="T5" s="40">
        <v>250000</v>
      </c>
      <c r="U5" s="40">
        <v>250000</v>
      </c>
    </row>
    <row r="6" spans="1:21" s="9" customFormat="1" x14ac:dyDescent="0.25">
      <c r="A6" s="29" t="s">
        <v>124</v>
      </c>
      <c r="B6" s="40">
        <v>150000</v>
      </c>
      <c r="C6" s="40">
        <v>150000</v>
      </c>
      <c r="D6" s="40">
        <v>150000</v>
      </c>
      <c r="E6" s="40">
        <v>150000</v>
      </c>
      <c r="F6" s="40">
        <v>150000</v>
      </c>
      <c r="G6" s="40">
        <v>150000</v>
      </c>
      <c r="H6" s="40">
        <v>150000</v>
      </c>
      <c r="I6" s="40">
        <v>150000</v>
      </c>
      <c r="J6" s="40">
        <v>150000</v>
      </c>
      <c r="K6" s="40">
        <v>150000</v>
      </c>
      <c r="L6" s="40">
        <v>150000</v>
      </c>
      <c r="M6" s="40">
        <v>150000</v>
      </c>
      <c r="N6" s="40">
        <v>150000</v>
      </c>
      <c r="O6" s="40">
        <v>150000</v>
      </c>
      <c r="P6" s="40">
        <v>150000</v>
      </c>
      <c r="Q6" s="40">
        <v>150000</v>
      </c>
      <c r="R6" s="40">
        <v>150000</v>
      </c>
      <c r="S6" s="40">
        <v>150000</v>
      </c>
      <c r="T6" s="40">
        <v>150000</v>
      </c>
      <c r="U6" s="40">
        <v>150000</v>
      </c>
    </row>
    <row r="7" spans="1:21" s="9" customFormat="1" x14ac:dyDescent="0.25">
      <c r="A7" s="29" t="s">
        <v>241</v>
      </c>
      <c r="B7" s="40">
        <v>200000</v>
      </c>
      <c r="C7" s="40">
        <v>200000</v>
      </c>
      <c r="D7" s="40">
        <v>200000</v>
      </c>
      <c r="E7" s="40">
        <v>200000</v>
      </c>
      <c r="F7" s="40">
        <v>200000</v>
      </c>
      <c r="G7" s="40">
        <v>200000</v>
      </c>
      <c r="H7" s="40">
        <v>200000</v>
      </c>
      <c r="I7" s="40">
        <v>200000</v>
      </c>
      <c r="J7" s="40">
        <v>200000</v>
      </c>
      <c r="K7" s="40">
        <v>200000</v>
      </c>
      <c r="L7" s="40">
        <v>200000</v>
      </c>
      <c r="M7" s="40">
        <v>200000</v>
      </c>
      <c r="N7" s="40">
        <v>200000</v>
      </c>
      <c r="O7" s="40">
        <v>200000</v>
      </c>
      <c r="P7" s="40">
        <v>200000</v>
      </c>
      <c r="Q7" s="40">
        <v>200000</v>
      </c>
      <c r="R7" s="40">
        <v>200000</v>
      </c>
      <c r="S7" s="40">
        <v>200000</v>
      </c>
      <c r="T7" s="40">
        <v>200000</v>
      </c>
      <c r="U7" s="40">
        <v>200000</v>
      </c>
    </row>
    <row r="9" spans="1:21" x14ac:dyDescent="0.25">
      <c r="D9" s="2"/>
      <c r="E9" s="2"/>
      <c r="F9" s="2"/>
    </row>
    <row r="10" spans="1:21" x14ac:dyDescent="0.25">
      <c r="D10" s="2"/>
      <c r="E10" s="2"/>
      <c r="F10" s="2"/>
    </row>
    <row r="11" spans="1:21" x14ac:dyDescent="0.25">
      <c r="D11" s="2"/>
      <c r="E11" s="2"/>
      <c r="F11" s="13"/>
    </row>
    <row r="12" spans="1:21" x14ac:dyDescent="0.25">
      <c r="D12" s="2"/>
      <c r="E12" s="2"/>
      <c r="F12" s="2"/>
    </row>
    <row r="13" spans="1:21" x14ac:dyDescent="0.25">
      <c r="D13" s="2"/>
      <c r="E13" s="2"/>
      <c r="F13" s="2"/>
    </row>
    <row r="14" spans="1:21" x14ac:dyDescent="0.25">
      <c r="D14" s="2"/>
      <c r="E14" s="2"/>
      <c r="F14" s="2"/>
    </row>
    <row r="15" spans="1:21" x14ac:dyDescent="0.25">
      <c r="D15" s="2"/>
      <c r="E15" s="2"/>
      <c r="F15" s="2"/>
    </row>
    <row r="16" spans="1:21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143</v>
      </c>
    </row>
    <row r="2" spans="1:2" s="9" customFormat="1" x14ac:dyDescent="0.25">
      <c r="A2" s="7" t="s">
        <v>169</v>
      </c>
      <c r="B2" s="28" t="s">
        <v>168</v>
      </c>
    </row>
    <row r="3" spans="1:2" x14ac:dyDescent="0.25">
      <c r="A3" s="29" t="s">
        <v>5</v>
      </c>
      <c r="B3" s="35">
        <v>1000000</v>
      </c>
    </row>
    <row r="4" spans="1:2" x14ac:dyDescent="0.25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169</v>
      </c>
      <c r="B2" s="28" t="s">
        <v>168</v>
      </c>
    </row>
    <row r="3" spans="1:2" ht="16.5" thickBot="1" x14ac:dyDescent="0.3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B8" sqref="B8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6</v>
      </c>
    </row>
    <row r="2" spans="1:3" x14ac:dyDescent="0.25">
      <c r="A2" s="6" t="s">
        <v>166</v>
      </c>
      <c r="B2" s="8" t="s">
        <v>122</v>
      </c>
      <c r="C2" s="8" t="s">
        <v>51</v>
      </c>
    </row>
    <row r="3" spans="1:3" x14ac:dyDescent="0.25">
      <c r="A3" s="3" t="s">
        <v>118</v>
      </c>
      <c r="B3" s="10">
        <v>3</v>
      </c>
      <c r="C3" s="10">
        <v>3.5</v>
      </c>
    </row>
    <row r="4" spans="1:3" x14ac:dyDescent="0.25">
      <c r="A4" s="3" t="s">
        <v>3</v>
      </c>
      <c r="B4" s="10">
        <v>2.5</v>
      </c>
      <c r="C4" s="10">
        <v>2</v>
      </c>
    </row>
    <row r="5" spans="1:3" x14ac:dyDescent="0.25">
      <c r="A5" s="3" t="s">
        <v>4</v>
      </c>
      <c r="B5" s="10">
        <v>3</v>
      </c>
      <c r="C5" s="10">
        <v>0.5</v>
      </c>
    </row>
    <row r="6" spans="1:3" x14ac:dyDescent="0.25">
      <c r="A6" s="3" t="s">
        <v>5</v>
      </c>
      <c r="B6" s="10">
        <v>3</v>
      </c>
      <c r="C6" s="10">
        <v>1.5</v>
      </c>
    </row>
    <row r="7" spans="1:3" x14ac:dyDescent="0.25">
      <c r="A7" s="3" t="s">
        <v>119</v>
      </c>
      <c r="B7" s="10">
        <v>3.5</v>
      </c>
      <c r="C7" s="10">
        <v>2</v>
      </c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14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5"/>
  <sheetViews>
    <sheetView workbookViewId="0">
      <selection activeCell="H25" sqref="H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170</v>
      </c>
      <c r="B2" s="28" t="s">
        <v>168</v>
      </c>
    </row>
    <row r="3" spans="1:2" s="9" customFormat="1" x14ac:dyDescent="0.25">
      <c r="A3" s="29" t="s">
        <v>122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x14ac:dyDescent="0.25">
      <c r="A5" s="29" t="s">
        <v>240</v>
      </c>
      <c r="B5" s="32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172</v>
      </c>
      <c r="B2" s="28" t="s">
        <v>168</v>
      </c>
    </row>
    <row r="3" spans="1:2" s="9" customFormat="1" x14ac:dyDescent="0.25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169</v>
      </c>
      <c r="B2" s="28" t="s">
        <v>168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28515625" defaultRowHeight="15.75" x14ac:dyDescent="0.25"/>
  <cols>
    <col min="1" max="3" width="9.28515625" style="1"/>
    <col min="4" max="5" width="10.140625" style="1" bestFit="1" customWidth="1"/>
    <col min="6" max="16384" width="9.28515625" style="1"/>
  </cols>
  <sheetData>
    <row r="1" spans="1:5" ht="16.5" thickBot="1" x14ac:dyDescent="0.3">
      <c r="A1" s="1" t="s">
        <v>111</v>
      </c>
    </row>
    <row r="2" spans="1:5" x14ac:dyDescent="0.25">
      <c r="A2" s="6" t="s">
        <v>166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25">
      <c r="A3" s="3" t="s">
        <v>5</v>
      </c>
      <c r="B3" s="33"/>
      <c r="C3" s="33"/>
      <c r="D3" s="10">
        <v>1E-4</v>
      </c>
      <c r="E3" s="33"/>
    </row>
    <row r="4" spans="1:5" x14ac:dyDescent="0.25">
      <c r="A4" s="3" t="s">
        <v>119</v>
      </c>
      <c r="B4" s="33"/>
      <c r="C4" s="33"/>
      <c r="D4" s="10"/>
      <c r="E4" s="10">
        <v>1E-4</v>
      </c>
    </row>
    <row r="5" spans="1:5" x14ac:dyDescent="0.25">
      <c r="A5" s="3" t="s">
        <v>3</v>
      </c>
      <c r="B5" s="10"/>
      <c r="C5" s="10"/>
      <c r="D5" s="10"/>
      <c r="E5" s="10"/>
    </row>
    <row r="6" spans="1:5" x14ac:dyDescent="0.25">
      <c r="A6" s="3" t="s">
        <v>4</v>
      </c>
      <c r="B6" s="10"/>
      <c r="C6" s="10"/>
      <c r="D6" s="10"/>
      <c r="E6" s="10"/>
    </row>
    <row r="7" spans="1:5" x14ac:dyDescent="0.25">
      <c r="A7" s="3" t="s">
        <v>67</v>
      </c>
      <c r="B7" s="10"/>
      <c r="C7" s="10"/>
      <c r="D7" s="10"/>
      <c r="E7" s="10"/>
    </row>
    <row r="8" spans="1:5" ht="16.5" thickBot="1" x14ac:dyDescent="0.3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7"/>
  <sheetViews>
    <sheetView workbookViewId="0">
      <selection activeCell="D22" sqref="A1:XFD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142</v>
      </c>
    </row>
    <row r="2" spans="1:2" s="9" customFormat="1" x14ac:dyDescent="0.25">
      <c r="A2" s="7" t="s">
        <v>171</v>
      </c>
      <c r="B2" s="28" t="s">
        <v>168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123</v>
      </c>
      <c r="B5" s="32">
        <v>1.35</v>
      </c>
    </row>
    <row r="6" spans="1:2" x14ac:dyDescent="0.25">
      <c r="A6" s="29" t="s">
        <v>124</v>
      </c>
      <c r="B6" s="32">
        <v>1.25</v>
      </c>
    </row>
    <row r="7" spans="1:2" x14ac:dyDescent="0.25">
      <c r="A7" s="29" t="s">
        <v>241</v>
      </c>
      <c r="B7" s="32">
        <v>100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166</v>
      </c>
      <c r="B2" s="28" t="s">
        <v>168</v>
      </c>
    </row>
    <row r="3" spans="1:2" s="9" customFormat="1" x14ac:dyDescent="0.25">
      <c r="A3" s="29" t="s">
        <v>118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5</v>
      </c>
      <c r="B7" s="32">
        <v>90</v>
      </c>
    </row>
    <row r="8" spans="1:2" s="9" customFormat="1" x14ac:dyDescent="0.25">
      <c r="A8" s="29" t="s">
        <v>119</v>
      </c>
      <c r="B8" s="32">
        <v>100</v>
      </c>
    </row>
    <row r="9" spans="1:2" s="9" customFormat="1" x14ac:dyDescent="0.25">
      <c r="A9" s="29" t="s">
        <v>67</v>
      </c>
      <c r="B9" s="32">
        <v>110</v>
      </c>
    </row>
    <row r="10" spans="1:2" ht="16.5" thickBot="1" x14ac:dyDescent="0.3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181</v>
      </c>
    </row>
    <row r="2" spans="1:2" x14ac:dyDescent="0.25">
      <c r="A2" s="7" t="s">
        <v>174</v>
      </c>
      <c r="B2" s="28" t="s">
        <v>168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2</v>
      </c>
    </row>
    <row r="5" spans="1:2" x14ac:dyDescent="0.25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154</v>
      </c>
    </row>
    <row r="2" spans="1:2" x14ac:dyDescent="0.25">
      <c r="A2" s="7" t="s">
        <v>175</v>
      </c>
      <c r="B2" s="28" t="s">
        <v>168</v>
      </c>
    </row>
    <row r="3" spans="1:2" x14ac:dyDescent="0.25">
      <c r="A3" s="29" t="s">
        <v>95</v>
      </c>
      <c r="B3" s="35">
        <v>0</v>
      </c>
    </row>
    <row r="4" spans="1:2" x14ac:dyDescent="0.25">
      <c r="A4" s="29" t="s">
        <v>153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156</v>
      </c>
    </row>
    <row r="2" spans="1:2" x14ac:dyDescent="0.25">
      <c r="A2" s="7"/>
      <c r="B2" s="28"/>
    </row>
    <row r="3" spans="1:2" x14ac:dyDescent="0.25">
      <c r="A3" s="29"/>
      <c r="B3" s="35"/>
    </row>
    <row r="4" spans="1:2" x14ac:dyDescent="0.25">
      <c r="A4" s="29"/>
      <c r="B4" s="35"/>
    </row>
    <row r="5" spans="1:2" x14ac:dyDescent="0.25">
      <c r="A5" s="29"/>
      <c r="B5" s="35"/>
    </row>
    <row r="6" spans="1:2" ht="16.5" thickBot="1" x14ac:dyDescent="0.3">
      <c r="A6" s="30"/>
      <c r="B6" s="36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162</v>
      </c>
    </row>
    <row r="2" spans="1:2" x14ac:dyDescent="0.25">
      <c r="A2" s="7" t="s">
        <v>176</v>
      </c>
      <c r="B2" s="28" t="s">
        <v>168</v>
      </c>
    </row>
    <row r="3" spans="1:2" x14ac:dyDescent="0.25">
      <c r="A3" s="29" t="s">
        <v>160</v>
      </c>
      <c r="B3" s="35">
        <v>0</v>
      </c>
    </row>
    <row r="4" spans="1:2" x14ac:dyDescent="0.25">
      <c r="A4" s="29" t="s">
        <v>161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5C92-FD08-4D4F-96AF-9ADEFCFB15F4}">
  <dimension ref="A1:B3"/>
  <sheetViews>
    <sheetView tabSelected="1" workbookViewId="0">
      <selection activeCell="K28" sqref="K28"/>
    </sheetView>
  </sheetViews>
  <sheetFormatPr defaultColWidth="9.28515625" defaultRowHeight="15.75" x14ac:dyDescent="0.25"/>
  <cols>
    <col min="1" max="1" width="9.28515625" style="1"/>
    <col min="2" max="2" width="11.28515625" style="1" bestFit="1" customWidth="1"/>
    <col min="3" max="16384" width="9.28515625" style="1"/>
  </cols>
  <sheetData>
    <row r="1" spans="1:2" ht="16.5" thickBot="1" x14ac:dyDescent="0.3">
      <c r="A1" s="1" t="s">
        <v>242</v>
      </c>
    </row>
    <row r="2" spans="1:2" s="9" customFormat="1" x14ac:dyDescent="0.25">
      <c r="A2" s="7" t="s">
        <v>172</v>
      </c>
      <c r="B2" s="28" t="s">
        <v>194</v>
      </c>
    </row>
    <row r="3" spans="1:2" s="9" customFormat="1" x14ac:dyDescent="0.25">
      <c r="A3" s="29" t="s">
        <v>81</v>
      </c>
      <c r="B3" s="44">
        <v>100000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158</v>
      </c>
    </row>
    <row r="2" spans="1:2" s="9" customFormat="1" x14ac:dyDescent="0.25">
      <c r="A2" s="7" t="s">
        <v>172</v>
      </c>
      <c r="B2" s="28" t="s">
        <v>194</v>
      </c>
    </row>
    <row r="3" spans="1:2" s="9" customFormat="1" x14ac:dyDescent="0.25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4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163</v>
      </c>
    </row>
    <row r="2" spans="1:3" s="9" customFormat="1" x14ac:dyDescent="0.25">
      <c r="A2" s="7" t="s">
        <v>170</v>
      </c>
      <c r="B2" s="8" t="s">
        <v>95</v>
      </c>
      <c r="C2" s="8" t="s">
        <v>153</v>
      </c>
    </row>
    <row r="3" spans="1:3" s="9" customFormat="1" x14ac:dyDescent="0.25">
      <c r="A3" s="29" t="s">
        <v>122</v>
      </c>
      <c r="B3" s="34">
        <v>20</v>
      </c>
      <c r="C3" s="34">
        <v>20</v>
      </c>
    </row>
    <row r="4" spans="1:3" s="9" customFormat="1" x14ac:dyDescent="0.25">
      <c r="A4" s="29" t="s">
        <v>51</v>
      </c>
      <c r="B4" s="34">
        <v>20</v>
      </c>
      <c r="C4" s="34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164</v>
      </c>
    </row>
    <row r="2" spans="1:5" s="9" customFormat="1" x14ac:dyDescent="0.25">
      <c r="A2" s="7"/>
      <c r="B2" s="8"/>
      <c r="C2" s="8"/>
      <c r="D2" s="8"/>
      <c r="E2" s="28"/>
    </row>
    <row r="3" spans="1:5" ht="16.5" thickBot="1" x14ac:dyDescent="0.3">
      <c r="A3" s="30"/>
      <c r="B3" s="46"/>
      <c r="C3" s="46"/>
      <c r="D3" s="46"/>
      <c r="E3" s="47"/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165</v>
      </c>
    </row>
    <row r="2" spans="1:3" s="9" customFormat="1" x14ac:dyDescent="0.25">
      <c r="A2" s="7" t="s">
        <v>172</v>
      </c>
      <c r="B2" s="8" t="s">
        <v>160</v>
      </c>
      <c r="C2" s="8" t="s">
        <v>161</v>
      </c>
    </row>
    <row r="3" spans="1:3" s="9" customFormat="1" x14ac:dyDescent="0.25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183</v>
      </c>
    </row>
    <row r="2" spans="1:2" ht="15.75" x14ac:dyDescent="0.25">
      <c r="A2" s="7" t="s">
        <v>185</v>
      </c>
      <c r="B2" s="28" t="s">
        <v>180</v>
      </c>
    </row>
    <row r="3" spans="1:2" ht="16.5" thickBot="1" x14ac:dyDescent="0.3">
      <c r="A3" s="30" t="s">
        <v>184</v>
      </c>
      <c r="B3" s="36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90" zoomScaleNormal="90" workbookViewId="0">
      <selection activeCell="Q18" sqref="Q18"/>
    </sheetView>
  </sheetViews>
  <sheetFormatPr defaultRowHeight="15" x14ac:dyDescent="0.25"/>
  <sheetData>
    <row r="1" spans="1:17" ht="16.5" thickBot="1" x14ac:dyDescent="0.3">
      <c r="A1" s="1" t="s">
        <v>182</v>
      </c>
      <c r="B1" s="1"/>
      <c r="C1" s="1"/>
    </row>
    <row r="2" spans="1:17" ht="15.75" x14ac:dyDescent="0.25">
      <c r="A2" s="7" t="s">
        <v>166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</row>
    <row r="3" spans="1:17" ht="15.75" x14ac:dyDescent="0.25">
      <c r="A3" s="29" t="s">
        <v>118</v>
      </c>
      <c r="B3" s="56">
        <v>14.26</v>
      </c>
      <c r="C3" s="56" t="s">
        <v>191</v>
      </c>
      <c r="D3" s="56" t="s">
        <v>191</v>
      </c>
      <c r="E3" s="56" t="s">
        <v>191</v>
      </c>
      <c r="F3" s="56" t="s">
        <v>191</v>
      </c>
      <c r="G3" s="56" t="s">
        <v>191</v>
      </c>
      <c r="H3" s="56" t="s">
        <v>191</v>
      </c>
      <c r="I3" s="56" t="s">
        <v>191</v>
      </c>
      <c r="J3" s="56" t="s">
        <v>191</v>
      </c>
      <c r="K3" s="56" t="s">
        <v>191</v>
      </c>
      <c r="L3" s="56" t="s">
        <v>191</v>
      </c>
      <c r="M3" s="56" t="s">
        <v>191</v>
      </c>
      <c r="N3" s="56" t="s">
        <v>191</v>
      </c>
      <c r="O3" s="56" t="s">
        <v>191</v>
      </c>
      <c r="P3" s="56" t="s">
        <v>191</v>
      </c>
      <c r="Q3" s="56" t="s">
        <v>191</v>
      </c>
    </row>
    <row r="4" spans="1:17" ht="15.75" x14ac:dyDescent="0.25">
      <c r="A4" s="29" t="s">
        <v>3</v>
      </c>
      <c r="B4" s="56" t="s">
        <v>191</v>
      </c>
      <c r="C4" s="56" t="s">
        <v>191</v>
      </c>
      <c r="D4" s="56" t="s">
        <v>191</v>
      </c>
      <c r="E4" s="56" t="s">
        <v>191</v>
      </c>
      <c r="F4" s="56">
        <v>16.847000000000001</v>
      </c>
      <c r="G4" s="56" t="s">
        <v>191</v>
      </c>
      <c r="H4" s="56" t="s">
        <v>191</v>
      </c>
      <c r="I4" s="56" t="s">
        <v>191</v>
      </c>
      <c r="J4" s="56" t="s">
        <v>191</v>
      </c>
      <c r="K4" s="56" t="s">
        <v>191</v>
      </c>
      <c r="L4" s="56" t="s">
        <v>191</v>
      </c>
      <c r="M4" s="56" t="s">
        <v>191</v>
      </c>
      <c r="N4" s="56" t="s">
        <v>191</v>
      </c>
      <c r="O4" s="56" t="s">
        <v>191</v>
      </c>
      <c r="P4" s="56" t="s">
        <v>191</v>
      </c>
      <c r="Q4" s="56" t="s">
        <v>191</v>
      </c>
    </row>
    <row r="5" spans="1:17" ht="15.75" x14ac:dyDescent="0.25">
      <c r="A5" s="29" t="s">
        <v>4</v>
      </c>
      <c r="B5" s="56" t="s">
        <v>191</v>
      </c>
      <c r="C5" s="56" t="s">
        <v>191</v>
      </c>
      <c r="D5" s="56" t="s">
        <v>191</v>
      </c>
      <c r="E5" s="56" t="s">
        <v>191</v>
      </c>
      <c r="F5" s="56" t="s">
        <v>191</v>
      </c>
      <c r="G5" s="56">
        <v>12.562999999999999</v>
      </c>
      <c r="H5" s="56" t="s">
        <v>191</v>
      </c>
      <c r="I5" s="56" t="s">
        <v>191</v>
      </c>
      <c r="J5" s="56" t="s">
        <v>191</v>
      </c>
      <c r="K5" s="56" t="s">
        <v>191</v>
      </c>
      <c r="L5" s="56" t="s">
        <v>191</v>
      </c>
      <c r="M5" s="56" t="s">
        <v>191</v>
      </c>
      <c r="N5" s="56" t="s">
        <v>191</v>
      </c>
      <c r="O5" s="56" t="s">
        <v>191</v>
      </c>
      <c r="P5" s="56" t="s">
        <v>191</v>
      </c>
      <c r="Q5" s="56" t="s">
        <v>191</v>
      </c>
    </row>
    <row r="6" spans="1:17" ht="15.75" x14ac:dyDescent="0.25">
      <c r="A6" s="29" t="s">
        <v>117</v>
      </c>
      <c r="B6" s="56" t="s">
        <v>191</v>
      </c>
      <c r="C6" s="56" t="s">
        <v>191</v>
      </c>
      <c r="D6" s="56" t="s">
        <v>191</v>
      </c>
      <c r="E6" s="56" t="s">
        <v>191</v>
      </c>
      <c r="F6" s="56" t="s">
        <v>191</v>
      </c>
      <c r="G6" s="56" t="s">
        <v>191</v>
      </c>
      <c r="H6" s="56" t="s">
        <v>191</v>
      </c>
      <c r="I6" s="56" t="s">
        <v>191</v>
      </c>
      <c r="J6" s="56" t="s">
        <v>191</v>
      </c>
      <c r="K6" s="56" t="s">
        <v>191</v>
      </c>
      <c r="L6" s="56">
        <v>25.074000000000002</v>
      </c>
      <c r="M6" s="56" t="s">
        <v>191</v>
      </c>
      <c r="N6" s="56" t="s">
        <v>191</v>
      </c>
      <c r="O6" s="56" t="s">
        <v>191</v>
      </c>
      <c r="P6" s="56" t="s">
        <v>191</v>
      </c>
      <c r="Q6" s="56" t="s">
        <v>191</v>
      </c>
    </row>
    <row r="7" spans="1:17" ht="15.75" x14ac:dyDescent="0.25">
      <c r="A7" s="29" t="s">
        <v>5</v>
      </c>
      <c r="B7" s="56" t="s">
        <v>191</v>
      </c>
      <c r="C7" s="56" t="s">
        <v>191</v>
      </c>
      <c r="D7" s="56">
        <v>11.209999999999999</v>
      </c>
      <c r="E7" s="56" t="s">
        <v>191</v>
      </c>
      <c r="F7" s="56" t="s">
        <v>191</v>
      </c>
      <c r="G7" s="56" t="s">
        <v>191</v>
      </c>
      <c r="H7" s="56" t="s">
        <v>191</v>
      </c>
      <c r="I7" s="56" t="s">
        <v>191</v>
      </c>
      <c r="J7" s="56" t="s">
        <v>191</v>
      </c>
      <c r="K7" s="56" t="s">
        <v>191</v>
      </c>
      <c r="L7" s="56" t="s">
        <v>191</v>
      </c>
      <c r="M7" s="57" t="s">
        <v>191</v>
      </c>
      <c r="N7" s="57" t="s">
        <v>191</v>
      </c>
      <c r="O7" s="56">
        <v>35.07985</v>
      </c>
      <c r="P7" s="57" t="s">
        <v>191</v>
      </c>
      <c r="Q7" s="57" t="s">
        <v>191</v>
      </c>
    </row>
    <row r="8" spans="1:17" ht="15.75" x14ac:dyDescent="0.25">
      <c r="A8" s="29" t="s">
        <v>119</v>
      </c>
      <c r="B8" s="56" t="s">
        <v>191</v>
      </c>
      <c r="C8" s="56" t="s">
        <v>191</v>
      </c>
      <c r="D8" s="56" t="s">
        <v>191</v>
      </c>
      <c r="E8" s="56" t="s">
        <v>191</v>
      </c>
      <c r="F8" s="56" t="s">
        <v>191</v>
      </c>
      <c r="G8" s="56" t="s">
        <v>191</v>
      </c>
      <c r="H8" s="56" t="s">
        <v>191</v>
      </c>
      <c r="I8" s="56" t="s">
        <v>191</v>
      </c>
      <c r="J8" s="56" t="s">
        <v>191</v>
      </c>
      <c r="K8" s="56">
        <v>21.292999999999999</v>
      </c>
      <c r="L8" s="56" t="s">
        <v>191</v>
      </c>
      <c r="M8" s="57" t="s">
        <v>191</v>
      </c>
      <c r="N8" s="57" t="s">
        <v>191</v>
      </c>
      <c r="O8" s="56">
        <v>30.886050000000001</v>
      </c>
      <c r="P8" s="57" t="s">
        <v>191</v>
      </c>
      <c r="Q8" s="57" t="s">
        <v>191</v>
      </c>
    </row>
    <row r="9" spans="1:17" ht="15.75" x14ac:dyDescent="0.25">
      <c r="A9" s="29" t="s">
        <v>125</v>
      </c>
      <c r="B9" s="58" t="s">
        <v>191</v>
      </c>
      <c r="C9" s="58">
        <v>40.752409775985356</v>
      </c>
      <c r="D9" s="56" t="s">
        <v>191</v>
      </c>
      <c r="E9" s="56" t="s">
        <v>191</v>
      </c>
      <c r="F9" s="56" t="s">
        <v>191</v>
      </c>
      <c r="G9" s="56" t="s">
        <v>191</v>
      </c>
      <c r="H9" s="56" t="s">
        <v>191</v>
      </c>
      <c r="I9" s="56" t="s">
        <v>191</v>
      </c>
      <c r="J9" s="56" t="s">
        <v>191</v>
      </c>
      <c r="K9" s="56" t="s">
        <v>191</v>
      </c>
      <c r="L9" s="56" t="s">
        <v>191</v>
      </c>
      <c r="M9" s="58">
        <v>41.716999999999999</v>
      </c>
      <c r="N9" s="56" t="s">
        <v>191</v>
      </c>
      <c r="O9" s="56" t="s">
        <v>191</v>
      </c>
      <c r="P9" s="56" t="s">
        <v>191</v>
      </c>
      <c r="Q9" s="56" t="s">
        <v>191</v>
      </c>
    </row>
    <row r="10" spans="1:17" ht="15.75" x14ac:dyDescent="0.25">
      <c r="A10" s="29" t="s">
        <v>82</v>
      </c>
      <c r="B10" s="58">
        <v>40.752409775985356</v>
      </c>
      <c r="C10" s="58" t="s">
        <v>191</v>
      </c>
      <c r="D10" s="56">
        <v>8.2970000000000006</v>
      </c>
      <c r="E10" s="56" t="s">
        <v>191</v>
      </c>
      <c r="F10" s="56">
        <v>18.141999999999999</v>
      </c>
      <c r="G10" s="56" t="s">
        <v>191</v>
      </c>
      <c r="H10" s="56" t="s">
        <v>191</v>
      </c>
      <c r="I10" s="56" t="s">
        <v>191</v>
      </c>
      <c r="J10" s="56" t="s">
        <v>191</v>
      </c>
      <c r="K10" s="56" t="s">
        <v>191</v>
      </c>
      <c r="L10" s="56" t="s">
        <v>191</v>
      </c>
      <c r="M10" s="56" t="s">
        <v>191</v>
      </c>
      <c r="N10" s="56" t="s">
        <v>191</v>
      </c>
      <c r="O10" s="56" t="s">
        <v>191</v>
      </c>
      <c r="P10" s="56" t="s">
        <v>191</v>
      </c>
      <c r="Q10" s="56" t="s">
        <v>191</v>
      </c>
    </row>
    <row r="11" spans="1:17" ht="15.75" x14ac:dyDescent="0.25">
      <c r="A11" s="29" t="s">
        <v>83</v>
      </c>
      <c r="B11" s="56" t="s">
        <v>191</v>
      </c>
      <c r="C11" s="56">
        <v>8.2970000000000006</v>
      </c>
      <c r="D11" s="56" t="s">
        <v>191</v>
      </c>
      <c r="E11" s="56">
        <v>8.3129999999999988</v>
      </c>
      <c r="F11" s="56" t="s">
        <v>191</v>
      </c>
      <c r="G11" s="56" t="s">
        <v>191</v>
      </c>
      <c r="H11" s="56" t="s">
        <v>191</v>
      </c>
      <c r="I11" s="56" t="s">
        <v>191</v>
      </c>
      <c r="J11" s="56" t="s">
        <v>191</v>
      </c>
      <c r="K11" s="56" t="s">
        <v>191</v>
      </c>
      <c r="L11" s="56" t="s">
        <v>191</v>
      </c>
      <c r="M11" s="56" t="s">
        <v>191</v>
      </c>
      <c r="N11" s="56" t="s">
        <v>191</v>
      </c>
      <c r="O11" s="56" t="s">
        <v>191</v>
      </c>
      <c r="P11" s="56">
        <v>11.209999999999999</v>
      </c>
      <c r="Q11" s="56" t="s">
        <v>191</v>
      </c>
    </row>
    <row r="12" spans="1:17" ht="15.75" x14ac:dyDescent="0.25">
      <c r="A12" s="29" t="s">
        <v>84</v>
      </c>
      <c r="B12" s="56" t="s">
        <v>191</v>
      </c>
      <c r="C12" s="56" t="s">
        <v>191</v>
      </c>
      <c r="D12" s="56">
        <v>8.3129999999999988</v>
      </c>
      <c r="E12" s="56" t="s">
        <v>191</v>
      </c>
      <c r="F12" s="56" t="s">
        <v>191</v>
      </c>
      <c r="G12" s="56">
        <v>12.532999999999999</v>
      </c>
      <c r="H12" s="56" t="s">
        <v>191</v>
      </c>
      <c r="I12" s="56" t="s">
        <v>191</v>
      </c>
      <c r="J12" s="56" t="s">
        <v>191</v>
      </c>
      <c r="K12" s="56" t="s">
        <v>191</v>
      </c>
      <c r="L12" s="56" t="s">
        <v>191</v>
      </c>
      <c r="M12" s="56" t="s">
        <v>191</v>
      </c>
      <c r="N12" s="56">
        <v>13.163</v>
      </c>
      <c r="O12" s="56" t="s">
        <v>191</v>
      </c>
      <c r="P12" s="56" t="s">
        <v>191</v>
      </c>
      <c r="Q12" s="56" t="s">
        <v>191</v>
      </c>
    </row>
    <row r="13" spans="1:17" ht="15.75" x14ac:dyDescent="0.25">
      <c r="A13" s="29" t="s">
        <v>85</v>
      </c>
      <c r="B13" s="56" t="s">
        <v>191</v>
      </c>
      <c r="C13" s="58">
        <v>18.141999999999999</v>
      </c>
      <c r="D13" s="56" t="s">
        <v>191</v>
      </c>
      <c r="E13" s="56" t="s">
        <v>191</v>
      </c>
      <c r="F13" s="56" t="s">
        <v>191</v>
      </c>
      <c r="G13" s="56" t="s">
        <v>191</v>
      </c>
      <c r="H13" s="56" t="s">
        <v>191</v>
      </c>
      <c r="I13" s="56">
        <v>14.431000000000001</v>
      </c>
      <c r="J13" s="56" t="s">
        <v>191</v>
      </c>
      <c r="K13" s="56" t="s">
        <v>191</v>
      </c>
      <c r="L13" s="56" t="s">
        <v>191</v>
      </c>
      <c r="M13" s="56" t="s">
        <v>191</v>
      </c>
      <c r="N13" s="56" t="s">
        <v>191</v>
      </c>
      <c r="O13" s="56" t="s">
        <v>191</v>
      </c>
      <c r="P13" s="56" t="s">
        <v>191</v>
      </c>
      <c r="Q13" s="56" t="s">
        <v>191</v>
      </c>
    </row>
    <row r="14" spans="1:17" ht="15.75" x14ac:dyDescent="0.25">
      <c r="A14" s="29" t="s">
        <v>86</v>
      </c>
      <c r="B14" s="56" t="s">
        <v>191</v>
      </c>
      <c r="C14" s="56" t="s">
        <v>191</v>
      </c>
      <c r="D14" s="56" t="s">
        <v>191</v>
      </c>
      <c r="E14" s="56">
        <v>12.532999999999999</v>
      </c>
      <c r="F14" s="56" t="s">
        <v>191</v>
      </c>
      <c r="G14" s="56" t="s">
        <v>191</v>
      </c>
      <c r="H14" s="56">
        <v>11.53</v>
      </c>
      <c r="I14" s="56" t="s">
        <v>191</v>
      </c>
      <c r="J14" s="56" t="s">
        <v>191</v>
      </c>
      <c r="K14" s="56" t="s">
        <v>191</v>
      </c>
      <c r="L14" s="56" t="s">
        <v>191</v>
      </c>
      <c r="M14" s="56" t="s">
        <v>191</v>
      </c>
      <c r="N14" s="56" t="s">
        <v>191</v>
      </c>
      <c r="O14" s="56" t="s">
        <v>191</v>
      </c>
      <c r="P14" s="56" t="s">
        <v>191</v>
      </c>
      <c r="Q14" s="56" t="s">
        <v>191</v>
      </c>
    </row>
    <row r="15" spans="1:17" ht="15.75" x14ac:dyDescent="0.25">
      <c r="A15" s="29" t="s">
        <v>87</v>
      </c>
      <c r="B15" s="56" t="s">
        <v>191</v>
      </c>
      <c r="C15" s="56" t="s">
        <v>191</v>
      </c>
      <c r="D15" s="56" t="s">
        <v>191</v>
      </c>
      <c r="E15" s="56" t="s">
        <v>191</v>
      </c>
      <c r="F15" s="56" t="s">
        <v>191</v>
      </c>
      <c r="G15" s="56">
        <v>11.53</v>
      </c>
      <c r="H15" s="56" t="s">
        <v>191</v>
      </c>
      <c r="I15" s="56">
        <v>6.0780000000000003</v>
      </c>
      <c r="J15" s="56">
        <v>24.449000000000002</v>
      </c>
      <c r="K15" s="56" t="s">
        <v>191</v>
      </c>
      <c r="L15" s="56" t="s">
        <v>191</v>
      </c>
      <c r="M15" s="56" t="s">
        <v>191</v>
      </c>
      <c r="N15" s="56" t="s">
        <v>191</v>
      </c>
      <c r="O15" s="56" t="s">
        <v>191</v>
      </c>
      <c r="P15" s="56" t="s">
        <v>191</v>
      </c>
      <c r="Q15" s="56" t="s">
        <v>191</v>
      </c>
    </row>
    <row r="16" spans="1:17" ht="15.75" x14ac:dyDescent="0.25">
      <c r="A16" s="29" t="s">
        <v>88</v>
      </c>
      <c r="B16" s="56" t="s">
        <v>191</v>
      </c>
      <c r="C16" s="56" t="s">
        <v>191</v>
      </c>
      <c r="D16" s="56" t="s">
        <v>191</v>
      </c>
      <c r="E16" s="56" t="s">
        <v>191</v>
      </c>
      <c r="F16" s="56">
        <v>14.431000000000001</v>
      </c>
      <c r="G16" s="56" t="s">
        <v>191</v>
      </c>
      <c r="H16" s="56">
        <v>6.0780000000000003</v>
      </c>
      <c r="I16" s="56" t="s">
        <v>191</v>
      </c>
      <c r="J16" s="56" t="s">
        <v>191</v>
      </c>
      <c r="K16" s="56" t="s">
        <v>191</v>
      </c>
      <c r="L16" s="56" t="s">
        <v>191</v>
      </c>
      <c r="M16" s="56" t="s">
        <v>191</v>
      </c>
      <c r="N16" s="56" t="s">
        <v>191</v>
      </c>
      <c r="O16" s="56">
        <v>17.599</v>
      </c>
      <c r="P16" s="56" t="s">
        <v>191</v>
      </c>
      <c r="Q16" s="56" t="s">
        <v>191</v>
      </c>
    </row>
    <row r="17" spans="1:17" ht="15.75" x14ac:dyDescent="0.25">
      <c r="A17" s="29" t="s">
        <v>126</v>
      </c>
      <c r="B17" s="56" t="s">
        <v>191</v>
      </c>
      <c r="C17" s="56" t="s">
        <v>191</v>
      </c>
      <c r="D17" s="56" t="s">
        <v>191</v>
      </c>
      <c r="E17" s="56" t="s">
        <v>191</v>
      </c>
      <c r="F17" s="56" t="s">
        <v>191</v>
      </c>
      <c r="G17" s="56" t="s">
        <v>191</v>
      </c>
      <c r="H17" s="56">
        <v>24.449000000000002</v>
      </c>
      <c r="I17" s="56" t="s">
        <v>191</v>
      </c>
      <c r="J17" s="56" t="s">
        <v>191</v>
      </c>
      <c r="K17" s="56">
        <v>9.9379999999999988</v>
      </c>
      <c r="L17" s="56">
        <v>38.850999999999999</v>
      </c>
      <c r="M17" s="56" t="s">
        <v>191</v>
      </c>
      <c r="N17" s="56" t="s">
        <v>191</v>
      </c>
      <c r="O17" s="56" t="s">
        <v>191</v>
      </c>
      <c r="P17" s="56" t="s">
        <v>191</v>
      </c>
      <c r="Q17" s="56" t="s">
        <v>191</v>
      </c>
    </row>
    <row r="18" spans="1:17" ht="15.75" x14ac:dyDescent="0.25">
      <c r="A18" s="29" t="s">
        <v>127</v>
      </c>
      <c r="B18" s="56" t="s">
        <v>191</v>
      </c>
      <c r="C18" s="56" t="s">
        <v>191</v>
      </c>
      <c r="D18" s="56" t="s">
        <v>191</v>
      </c>
      <c r="E18" s="56" t="s">
        <v>191</v>
      </c>
      <c r="F18" s="56" t="s">
        <v>191</v>
      </c>
      <c r="G18" s="56" t="s">
        <v>191</v>
      </c>
      <c r="H18" s="56" t="s">
        <v>191</v>
      </c>
      <c r="I18" s="56" t="s">
        <v>191</v>
      </c>
      <c r="J18" s="56">
        <v>9.9379999999999988</v>
      </c>
      <c r="K18" s="56" t="s">
        <v>191</v>
      </c>
      <c r="L18" s="56" t="s">
        <v>191</v>
      </c>
      <c r="M18" s="56" t="s">
        <v>191</v>
      </c>
      <c r="N18" s="56" t="s">
        <v>191</v>
      </c>
      <c r="O18" s="56" t="s">
        <v>191</v>
      </c>
      <c r="P18" s="56" t="s">
        <v>191</v>
      </c>
      <c r="Q18" s="56">
        <v>21.292999999999999</v>
      </c>
    </row>
    <row r="19" spans="1:17" ht="15.75" x14ac:dyDescent="0.25">
      <c r="A19" s="29" t="s">
        <v>128</v>
      </c>
      <c r="B19" s="56" t="s">
        <v>191</v>
      </c>
      <c r="C19" s="56" t="s">
        <v>191</v>
      </c>
      <c r="D19" s="56" t="s">
        <v>191</v>
      </c>
      <c r="E19" s="56" t="s">
        <v>191</v>
      </c>
      <c r="F19" s="56" t="s">
        <v>191</v>
      </c>
      <c r="G19" s="56" t="s">
        <v>191</v>
      </c>
      <c r="H19" s="56" t="s">
        <v>191</v>
      </c>
      <c r="I19" s="56" t="s">
        <v>191</v>
      </c>
      <c r="J19" s="56">
        <v>38.850999999999999</v>
      </c>
      <c r="K19" s="56" t="s">
        <v>191</v>
      </c>
      <c r="L19" s="56" t="s">
        <v>191</v>
      </c>
      <c r="M19" s="56" t="s">
        <v>191</v>
      </c>
      <c r="N19" s="56" t="s">
        <v>191</v>
      </c>
      <c r="O19" s="56" t="s">
        <v>191</v>
      </c>
      <c r="P19" s="56" t="s">
        <v>191</v>
      </c>
      <c r="Q19" s="56" t="s">
        <v>191</v>
      </c>
    </row>
    <row r="20" spans="1:17" ht="15.75" x14ac:dyDescent="0.25">
      <c r="A20" s="29" t="s">
        <v>67</v>
      </c>
      <c r="B20" s="56" t="s">
        <v>191</v>
      </c>
      <c r="C20" s="56" t="s">
        <v>191</v>
      </c>
      <c r="D20" s="56" t="s">
        <v>191</v>
      </c>
      <c r="E20" s="56" t="s">
        <v>191</v>
      </c>
      <c r="F20" s="56" t="s">
        <v>191</v>
      </c>
      <c r="G20" s="56" t="s">
        <v>191</v>
      </c>
      <c r="H20" s="56" t="s">
        <v>191</v>
      </c>
      <c r="I20" s="56" t="s">
        <v>191</v>
      </c>
      <c r="J20" s="56" t="s">
        <v>191</v>
      </c>
      <c r="K20" s="56" t="s">
        <v>191</v>
      </c>
      <c r="L20" s="56" t="s">
        <v>191</v>
      </c>
      <c r="M20" s="56" t="s">
        <v>191</v>
      </c>
      <c r="N20" s="56" t="s">
        <v>191</v>
      </c>
      <c r="O20" s="56" t="s">
        <v>191</v>
      </c>
      <c r="P20" s="56">
        <v>26</v>
      </c>
      <c r="Q20" s="56" t="s">
        <v>191</v>
      </c>
    </row>
    <row r="21" spans="1:17" ht="15.75" x14ac:dyDescent="0.25">
      <c r="A21" s="29" t="s">
        <v>68</v>
      </c>
      <c r="B21" s="56" t="s">
        <v>191</v>
      </c>
      <c r="C21" s="56" t="s">
        <v>191</v>
      </c>
      <c r="D21" s="56" t="s">
        <v>191</v>
      </c>
      <c r="E21" s="56" t="s">
        <v>191</v>
      </c>
      <c r="F21" s="56" t="s">
        <v>191</v>
      </c>
      <c r="G21" s="56" t="s">
        <v>191</v>
      </c>
      <c r="H21" s="56" t="s">
        <v>191</v>
      </c>
      <c r="I21" s="56" t="s">
        <v>191</v>
      </c>
      <c r="J21" s="56" t="s">
        <v>191</v>
      </c>
      <c r="K21" s="56" t="s">
        <v>191</v>
      </c>
      <c r="L21" s="56" t="s">
        <v>191</v>
      </c>
      <c r="M21" s="56" t="s">
        <v>191</v>
      </c>
      <c r="N21" s="56" t="s">
        <v>191</v>
      </c>
      <c r="O21" s="56" t="s">
        <v>191</v>
      </c>
      <c r="P21" s="56">
        <v>27</v>
      </c>
      <c r="Q21" s="56" t="s">
        <v>191</v>
      </c>
    </row>
    <row r="22" spans="1:17" ht="15.75" x14ac:dyDescent="0.25">
      <c r="A22" s="29" t="s">
        <v>123</v>
      </c>
      <c r="B22" s="56" t="s">
        <v>191</v>
      </c>
      <c r="C22" s="56" t="s">
        <v>191</v>
      </c>
      <c r="D22" s="56" t="s">
        <v>191</v>
      </c>
      <c r="E22" s="56" t="s">
        <v>191</v>
      </c>
      <c r="F22" s="56" t="s">
        <v>191</v>
      </c>
      <c r="G22" s="56" t="s">
        <v>191</v>
      </c>
      <c r="H22" s="56" t="s">
        <v>191</v>
      </c>
      <c r="I22" s="56" t="s">
        <v>191</v>
      </c>
      <c r="J22" s="56" t="s">
        <v>191</v>
      </c>
      <c r="K22" s="56" t="s">
        <v>191</v>
      </c>
      <c r="L22" s="56" t="s">
        <v>191</v>
      </c>
      <c r="M22" s="56" t="s">
        <v>191</v>
      </c>
      <c r="N22" s="56" t="s">
        <v>191</v>
      </c>
      <c r="O22" s="56" t="s">
        <v>191</v>
      </c>
      <c r="P22" s="56" t="s">
        <v>191</v>
      </c>
      <c r="Q22" s="56">
        <v>26</v>
      </c>
    </row>
    <row r="23" spans="1:17" ht="15.75" x14ac:dyDescent="0.25">
      <c r="A23" s="29" t="s">
        <v>124</v>
      </c>
      <c r="B23" s="56" t="s">
        <v>191</v>
      </c>
      <c r="C23" s="56" t="s">
        <v>191</v>
      </c>
      <c r="D23" s="56" t="s">
        <v>191</v>
      </c>
      <c r="E23" s="56" t="s">
        <v>191</v>
      </c>
      <c r="F23" s="56" t="s">
        <v>191</v>
      </c>
      <c r="G23" s="56" t="s">
        <v>191</v>
      </c>
      <c r="H23" s="56" t="s">
        <v>191</v>
      </c>
      <c r="I23" s="56" t="s">
        <v>191</v>
      </c>
      <c r="J23" s="56" t="s">
        <v>191</v>
      </c>
      <c r="K23" s="56" t="s">
        <v>191</v>
      </c>
      <c r="L23" s="56" t="s">
        <v>191</v>
      </c>
      <c r="M23" s="56" t="s">
        <v>191</v>
      </c>
      <c r="N23" s="56" t="s">
        <v>191</v>
      </c>
      <c r="O23" s="56" t="s">
        <v>191</v>
      </c>
      <c r="P23" s="56" t="s">
        <v>191</v>
      </c>
      <c r="Q23" s="56">
        <v>27</v>
      </c>
    </row>
    <row r="24" spans="1:17" ht="15.75" x14ac:dyDescent="0.25">
      <c r="A24" s="29" t="s">
        <v>81</v>
      </c>
      <c r="B24" s="56" t="s">
        <v>191</v>
      </c>
      <c r="C24" s="56" t="s">
        <v>191</v>
      </c>
      <c r="D24" s="56" t="s">
        <v>191</v>
      </c>
      <c r="E24" s="56" t="s">
        <v>191</v>
      </c>
      <c r="F24" s="56" t="s">
        <v>191</v>
      </c>
      <c r="G24" s="56" t="s">
        <v>191</v>
      </c>
      <c r="H24" s="56" t="s">
        <v>191</v>
      </c>
      <c r="I24" s="56">
        <v>17.599</v>
      </c>
      <c r="J24" s="56" t="s">
        <v>191</v>
      </c>
      <c r="K24" s="56" t="s">
        <v>191</v>
      </c>
      <c r="L24" s="56" t="s">
        <v>191</v>
      </c>
      <c r="M24" s="56" t="s">
        <v>191</v>
      </c>
      <c r="N24" s="56" t="s">
        <v>191</v>
      </c>
      <c r="O24" s="56" t="s">
        <v>191</v>
      </c>
      <c r="P24" s="56">
        <v>35.07985</v>
      </c>
      <c r="Q24" s="56">
        <v>30.886050000000001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189</v>
      </c>
    </row>
    <row r="2" spans="1:2" x14ac:dyDescent="0.25">
      <c r="A2" s="7" t="s">
        <v>174</v>
      </c>
      <c r="B2" s="28" t="s">
        <v>168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50000</v>
      </c>
    </row>
    <row r="5" spans="1:2" x14ac:dyDescent="0.25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F1" sqref="F1:H1048576"/>
    </sheetView>
  </sheetViews>
  <sheetFormatPr defaultRowHeight="15" x14ac:dyDescent="0.25"/>
  <sheetData>
    <row r="1" spans="1:5" ht="16.5" thickBot="1" x14ac:dyDescent="0.3">
      <c r="A1" s="1" t="s">
        <v>190</v>
      </c>
      <c r="B1" s="1"/>
      <c r="C1" s="1"/>
      <c r="D1" s="1"/>
    </row>
    <row r="2" spans="1:5" ht="15.75" x14ac:dyDescent="0.25">
      <c r="A2" s="48" t="s">
        <v>166</v>
      </c>
      <c r="B2" s="48" t="s">
        <v>166</v>
      </c>
      <c r="C2" s="8" t="s">
        <v>89</v>
      </c>
      <c r="D2" s="8" t="s">
        <v>90</v>
      </c>
      <c r="E2" s="8" t="s">
        <v>91</v>
      </c>
    </row>
    <row r="3" spans="1:5" ht="15.75" x14ac:dyDescent="0.25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5" thickBot="1" x14ac:dyDescent="0.3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177</v>
      </c>
    </row>
    <row r="2" spans="1:2" ht="15.75" x14ac:dyDescent="0.25">
      <c r="A2" s="7" t="s">
        <v>185</v>
      </c>
      <c r="B2" s="28" t="s">
        <v>180</v>
      </c>
    </row>
    <row r="3" spans="1:2" ht="15.75" x14ac:dyDescent="0.25">
      <c r="A3" s="29" t="s">
        <v>179</v>
      </c>
      <c r="B3" s="35">
        <v>110</v>
      </c>
    </row>
    <row r="4" spans="1:2" ht="16.5" thickBot="1" x14ac:dyDescent="0.3">
      <c r="A4" s="30" t="s">
        <v>178</v>
      </c>
      <c r="B4" s="49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186</v>
      </c>
    </row>
    <row r="2" spans="1:2" ht="15.75" x14ac:dyDescent="0.25">
      <c r="A2" s="7" t="s">
        <v>185</v>
      </c>
      <c r="B2" s="28" t="s">
        <v>180</v>
      </c>
    </row>
    <row r="3" spans="1:2" ht="15.75" x14ac:dyDescent="0.25">
      <c r="A3" s="29" t="s">
        <v>187</v>
      </c>
      <c r="B3" s="50">
        <v>0.08</v>
      </c>
    </row>
    <row r="4" spans="1:2" ht="16.5" thickBot="1" x14ac:dyDescent="0.3">
      <c r="A4" s="30" t="s">
        <v>188</v>
      </c>
      <c r="B4" s="36">
        <v>20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5.75" thickBot="1" x14ac:dyDescent="0.3">
      <c r="A1" t="s">
        <v>192</v>
      </c>
    </row>
    <row r="2" spans="1:2" ht="15.75" x14ac:dyDescent="0.25">
      <c r="A2" s="7" t="s">
        <v>193</v>
      </c>
      <c r="B2" s="59" t="s">
        <v>194</v>
      </c>
    </row>
    <row r="3" spans="1:2" ht="15.75" x14ac:dyDescent="0.25">
      <c r="A3" s="60" t="s">
        <v>118</v>
      </c>
      <c r="B3" s="61">
        <v>142277</v>
      </c>
    </row>
    <row r="4" spans="1:2" ht="15.75" x14ac:dyDescent="0.25">
      <c r="A4" s="29" t="s">
        <v>3</v>
      </c>
      <c r="B4" s="62">
        <v>140998</v>
      </c>
    </row>
    <row r="5" spans="1:2" ht="15.75" x14ac:dyDescent="0.25">
      <c r="A5" s="29" t="s">
        <v>4</v>
      </c>
      <c r="B5" s="62">
        <v>172490.2</v>
      </c>
    </row>
    <row r="6" spans="1:2" ht="15.75" x14ac:dyDescent="0.25">
      <c r="A6" s="29" t="s">
        <v>117</v>
      </c>
      <c r="B6" s="62">
        <v>257547</v>
      </c>
    </row>
    <row r="7" spans="1:2" ht="15.75" x14ac:dyDescent="0.25">
      <c r="A7" s="29" t="s">
        <v>5</v>
      </c>
      <c r="B7" s="62">
        <v>165376</v>
      </c>
    </row>
    <row r="8" spans="1:2" ht="15.75" x14ac:dyDescent="0.25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4"/>
  <sheetViews>
    <sheetView workbookViewId="0">
      <selection activeCell="A3" sqref="A3: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240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195</v>
      </c>
    </row>
    <row r="2" spans="1:2" ht="15.75" x14ac:dyDescent="0.25">
      <c r="A2" s="7"/>
      <c r="B2" s="59"/>
    </row>
    <row r="3" spans="1:2" ht="16.5" thickBot="1" x14ac:dyDescent="0.3">
      <c r="A3" s="63"/>
      <c r="B3" s="64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D3" sqref="D3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196</v>
      </c>
    </row>
    <row r="2" spans="1:2" ht="15.75" x14ac:dyDescent="0.25">
      <c r="A2" s="7" t="s">
        <v>169</v>
      </c>
      <c r="B2" s="59" t="s">
        <v>194</v>
      </c>
    </row>
    <row r="3" spans="1:2" ht="15.75" x14ac:dyDescent="0.25">
      <c r="A3" s="29" t="s">
        <v>5</v>
      </c>
      <c r="B3" s="62">
        <v>150000</v>
      </c>
    </row>
    <row r="4" spans="1:2" ht="15.75" x14ac:dyDescent="0.25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6"/>
  <sheetViews>
    <sheetView workbookViewId="0">
      <selection activeCell="E30" sqref="E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241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FRA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TreatmentMaxQuality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Ruud Wagemaker</cp:lastModifiedBy>
  <dcterms:created xsi:type="dcterms:W3CDTF">2021-03-26T14:51:49Z</dcterms:created>
  <dcterms:modified xsi:type="dcterms:W3CDTF">2022-06-28T21:50:11Z</dcterms:modified>
</cp:coreProperties>
</file>