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Byte S.T\Downloads\"/>
    </mc:Choice>
  </mc:AlternateContent>
  <xr:revisionPtr revIDLastSave="0" documentId="13_ncr:1_{F9C06C1B-A794-40C0-B385-35A85076FE7E}" xr6:coauthVersionLast="46" xr6:coauthVersionMax="46" xr10:uidLastSave="{00000000-0000-0000-0000-000000000000}"/>
  <bookViews>
    <workbookView xWindow="-120" yWindow="-120" windowWidth="29040" windowHeight="15840" xr2:uid="{0B06A0F8-5B71-4DCB-9E78-ABC52575A1A3}"/>
  </bookViews>
  <sheets>
    <sheet name="Dados" sheetId="1" r:id="rId1"/>
    <sheet name="Dashboard" sheetId="2" r:id="rId2"/>
  </sheets>
  <definedNames>
    <definedName name="colunaselecionada">Dados!$W$4</definedName>
    <definedName name="listademes">Dados!$AA$5:$AA$16</definedName>
    <definedName name="mes_selecionado">#REF!</definedName>
    <definedName name="meses">#REF!</definedName>
    <definedName name="messelecao">Dados!$AA$4</definedName>
    <definedName name="messelecionado">Dados!$W$5:$W$17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R20" i="1"/>
  <c r="T20" i="1" l="1"/>
  <c r="R28" i="1" l="1"/>
  <c r="T28" i="1" s="1"/>
  <c r="R25" i="1"/>
  <c r="T25" i="1" s="1"/>
  <c r="R24" i="1"/>
  <c r="T24" i="1" s="1"/>
  <c r="R19" i="1"/>
  <c r="R18" i="1"/>
  <c r="T18" i="1" s="1"/>
  <c r="R13" i="1"/>
  <c r="T13" i="1" s="1"/>
  <c r="R14" i="1"/>
  <c r="T14" i="1" s="1"/>
  <c r="R15" i="1"/>
  <c r="T15" i="1" s="1"/>
  <c r="R16" i="1"/>
  <c r="T16" i="1" s="1"/>
  <c r="R12" i="1"/>
  <c r="T12" i="1" s="1"/>
  <c r="G9" i="1"/>
  <c r="H9" i="1"/>
  <c r="I9" i="1"/>
  <c r="J9" i="1"/>
  <c r="K9" i="1"/>
  <c r="L9" i="1"/>
  <c r="M9" i="1"/>
  <c r="N9" i="1"/>
  <c r="O9" i="1"/>
  <c r="P9" i="1"/>
  <c r="Q9" i="1"/>
  <c r="F9" i="1"/>
  <c r="R7" i="1"/>
  <c r="T7" i="1" s="1"/>
  <c r="R29" i="1" l="1"/>
  <c r="T29" i="1" s="1"/>
  <c r="R30" i="1"/>
  <c r="T30" i="1" s="1"/>
  <c r="R31" i="1"/>
  <c r="T31" i="1" s="1"/>
  <c r="R32" i="1"/>
  <c r="T32" i="1" s="1"/>
  <c r="R23" i="1"/>
  <c r="T23" i="1" s="1"/>
  <c r="R26" i="1"/>
  <c r="T26" i="1" s="1"/>
  <c r="R22" i="1"/>
  <c r="T22" i="1" s="1"/>
  <c r="R9" i="1"/>
  <c r="T9" i="1" s="1"/>
  <c r="U20" i="1" s="1"/>
  <c r="R5" i="1"/>
  <c r="T5" i="1" s="1"/>
  <c r="R8" i="1"/>
  <c r="T8" i="1" s="1"/>
  <c r="R6" i="1"/>
  <c r="T6" i="1" s="1"/>
  <c r="U18" i="1" l="1"/>
  <c r="U19" i="1"/>
</calcChain>
</file>

<file path=xl/sharedStrings.xml><?xml version="1.0" encoding="utf-8"?>
<sst xmlns="http://schemas.openxmlformats.org/spreadsheetml/2006/main" count="58" uniqueCount="58">
  <si>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</si>
  <si>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</si>
  <si>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</si>
  <si>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</si>
  <si>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</si>
  <si>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</si>
  <si>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</si>
  <si>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</si>
  <si>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</si>
  <si>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</si>
  <si>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</si>
  <si>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</si>
  <si>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Superior Incompleto</t>
  </si>
  <si>
    <t>Superior Completo</t>
  </si>
  <si>
    <t>Ensino Fundamental</t>
  </si>
  <si>
    <t>Ensino Médio</t>
  </si>
  <si>
    <t>Escolaridade</t>
  </si>
  <si>
    <t>Cargos</t>
  </si>
  <si>
    <t>Gênero</t>
  </si>
  <si>
    <t>Feminino</t>
  </si>
  <si>
    <t>Masculino</t>
  </si>
  <si>
    <t>Faixa Etária</t>
  </si>
  <si>
    <t>Menos de 1 ano</t>
  </si>
  <si>
    <t>Média - Ano</t>
  </si>
  <si>
    <t>Dados Selecionados</t>
  </si>
  <si>
    <t>Nº Coluna</t>
  </si>
  <si>
    <t>Mês selecionado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</si>
  <si>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</si>
  <si>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</si>
  <si>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</si>
  <si>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</si>
  <si>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</si>
  <si>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</si>
  <si>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</si>
  <si>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</si>
  <si>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</si>
  <si>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</si>
  <si>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</si>
  <si>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</si>
  <si>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 ano</t>
  </si>
  <si>
    <t xml:space="preserve"> </t>
  </si>
  <si>
    <t>Facilitadores</t>
  </si>
  <si>
    <t>Comunicação</t>
  </si>
  <si>
    <t>Tempo de Voluntariado</t>
  </si>
  <si>
    <t>15 - 20 anos</t>
  </si>
  <si>
    <t>21 - 26 anos</t>
  </si>
  <si>
    <t>27 - 32 anos</t>
  </si>
  <si>
    <t>33 - 38 anos</t>
  </si>
  <si>
    <t>Mais de 39 anos</t>
  </si>
  <si>
    <t>1 - 2 anos</t>
  </si>
  <si>
    <t>3 - 4 anos</t>
  </si>
  <si>
    <t>5 - 6 anos</t>
  </si>
  <si>
    <t>Mais de 6 anos</t>
  </si>
  <si>
    <t>Neutro</t>
  </si>
  <si>
    <t>Pós-Graduação</t>
  </si>
  <si>
    <t>Total de Voluntários</t>
  </si>
  <si>
    <t>Sem Função</t>
  </si>
  <si>
    <t>Com Função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</si>
</sst>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B2D8B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5F2E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9" fillId="3" borderId="8" applyNumberFormat="0" applyFont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8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3" fillId="2" borderId="7" xfId="0" applyFont="1" applyFill="1" applyBorder="1" applyAlignment="1">
      <alignment horizontal="center"/>
    </xf>
    <xf numFmtId="0" fontId="0" fillId="5" borderId="0" xfId="0" applyFill="1"/>
    <xf numFmtId="0" fontId="7" fillId="5" borderId="0" xfId="0" applyFont="1" applyFill="1" applyAlignment="1">
      <alignment horizontal="center" vertical="center"/>
    </xf>
    <xf numFmtId="0" fontId="0" fillId="5" borderId="0" xfId="0" applyFill="1" applyBorder="1"/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0" fillId="5" borderId="0" xfId="0" applyFill="1" applyBorder="1" applyAlignment="1">
      <alignment horizontal="center" vertical="center"/>
    </xf>
    <xf numFmtId="0" fontId="8" fillId="5" borderId="0" xfId="0" applyFont="1" applyFill="1" applyBorder="1" applyAlignment="1">
      <alignment vertical="center" textRotation="90"/>
    </xf>
    <xf numFmtId="0" fontId="6" fillId="5" borderId="0" xfId="0" applyFont="1" applyFill="1" applyBorder="1" applyAlignment="1">
      <alignment horizontal="center" vertical="center" textRotation="90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9" fontId="3" fillId="4" borderId="0" xfId="2" applyNumberFormat="1" applyAlignment="1">
      <alignment horizontal="center" vertical="center"/>
    </xf>
    <xf numFmtId="0" fontId="3" fillId="4" borderId="0" xfId="2" applyAlignment="1">
      <alignment horizontal="center" vertical="center"/>
    </xf>
    <xf numFmtId="0" fontId="5" fillId="6" borderId="8" xfId="1" applyFont="1" applyFill="1" applyAlignment="1">
      <alignment horizontal="center" vertical="center"/>
    </xf>
    <xf numFmtId="0" fontId="0" fillId="6" borderId="8" xfId="1" applyFont="1" applyFill="1" applyAlignment="1">
      <alignment horizontal="center" vertical="center"/>
    </xf>
    <xf numFmtId="1" fontId="2" fillId="6" borderId="8" xfId="1" applyNumberFormat="1" applyFont="1" applyFill="1" applyAlignment="1">
      <alignment horizontal="center" vertical="center"/>
    </xf>
    <xf numFmtId="1" fontId="0" fillId="6" borderId="8" xfId="1" applyNumberFormat="1" applyFont="1" applyFill="1" applyAlignment="1">
      <alignment horizontal="center" vertical="center"/>
    </xf>
    <xf numFmtId="0" fontId="10" fillId="7" borderId="0" xfId="0" applyFont="1" applyFill="1"/>
    <xf numFmtId="0" fontId="5" fillId="6" borderId="9" xfId="1" applyFont="1" applyFill="1" applyBorder="1" applyAlignment="1">
      <alignment horizontal="center" vertical="center"/>
    </xf>
    <xf numFmtId="0" fontId="0" fillId="2" borderId="0" xfId="0" applyFill="1"/>
    <xf numFmtId="0" fontId="0" fillId="8" borderId="0" xfId="0" applyFill="1"/>
    <xf numFmtId="0" fontId="0" fillId="7" borderId="0" xfId="0" applyFill="1"/>
    <xf numFmtId="0" fontId="8" fillId="2" borderId="4" xfId="0" applyFont="1" applyFill="1" applyBorder="1" applyAlignment="1">
      <alignment horizontal="center" vertical="center" textRotation="90"/>
    </xf>
    <xf numFmtId="0" fontId="8" fillId="2" borderId="5" xfId="0" applyFont="1" applyFill="1" applyBorder="1" applyAlignment="1">
      <alignment horizontal="center" vertical="center" textRotation="90"/>
    </xf>
    <xf numFmtId="0" fontId="8" fillId="2" borderId="6" xfId="0" applyFont="1" applyFill="1" applyBorder="1" applyAlignment="1">
      <alignment horizontal="center" vertical="center" textRotation="90"/>
    </xf>
    <xf numFmtId="0" fontId="8" fillId="2" borderId="1" xfId="0" applyFont="1" applyFill="1" applyBorder="1" applyAlignment="1">
      <alignment horizontal="center" vertical="center" textRotation="90"/>
    </xf>
  </cellXfs>
  <cellStyles count="3">
    <cellStyle name="Ênfase5" xfId="2" builtinId="45"/>
    <cellStyle name="Normal" xfId="0" builtinId="0"/>
    <cellStyle name="Nota" xfId="1" builtinId="10"/>
  </cellStyles>
  <dxfs count="0"/>
  <tableStyles count="0" defaultTableStyle="TableStyleMedium2" defaultPivotStyle="PivotStyleLight16"/>
  <colors>
    <mruColors>
      <color rgb="FF008000"/>
      <color rgb="FFE5F2E5"/>
      <color rgb="FFBF9B30"/>
      <color rgb="FF004D00"/>
      <color rgb="FF00CD00"/>
      <color rgb="FFCCE5CC"/>
      <color rgb="FFB2D8B2"/>
      <color rgb="FF66B266"/>
      <color rgb="FFF363E2"/>
      <color rgb="FFFF4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300770236347"/>
          <c:y val="9.7823208941452106E-2"/>
          <c:w val="0.81529493677269915"/>
          <c:h val="0.85734115362704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66B2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Dados!$E$28:$E$32</c:f>
              <c:strCache>
                <c:ptCount val="5"/>
                <c:pt idx="0">
                  <c:v>Menos de 1 ano</c:v>
                </c:pt>
                <c:pt idx="1">
                  <c:v>1 - 2 anos</c:v>
                </c:pt>
                <c:pt idx="2">
                  <c:v>3 - 4 anos</c:v>
                </c:pt>
                <c:pt idx="3">
                  <c:v>5 - 6 anos</c:v>
                </c:pt>
                <c:pt idx="4">
                  <c:v>Mais de 6 anos</c:v>
                </c:pt>
              </c:strCache>
            </c:strRef>
          </c:cat>
          <c:val>
            <c:numRef>
              <c:f>Dados!$T$28:$T$32</c:f>
              <c:numCache>
                <c:formatCode>0</c:formatCode>
                <c:ptCount val="5"/>
                <c:pt idx="0">
                  <c:v>68.5</c:v>
                </c:pt>
                <c:pt idx="1">
                  <c:v>66.583333333333329</c:v>
                </c:pt>
                <c:pt idx="2">
                  <c:v>25.416666666666668</c:v>
                </c:pt>
                <c:pt idx="3">
                  <c:v>21</c:v>
                </c:pt>
                <c:pt idx="4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7-48CD-8BA6-9D3E32D27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1025122704"/>
        <c:axId val="1021271744"/>
      </c:barChart>
      <c:catAx>
        <c:axId val="1025122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271744"/>
        <c:crosses val="autoZero"/>
        <c:auto val="1"/>
        <c:lblAlgn val="ctr"/>
        <c:lblOffset val="100"/>
        <c:noMultiLvlLbl val="0"/>
      </c:catAx>
      <c:valAx>
        <c:axId val="1021271744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extTo"/>
        <c:crossAx val="1025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E5C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52068658667971"/>
          <c:y val="4.7619047619047616E-2"/>
          <c:w val="0.83897278668691921"/>
          <c:h val="0.904761904761904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66B2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Dados!$E$22:$E$26</c:f>
              <c:strCache>
                <c:ptCount val="5"/>
                <c:pt idx="0">
                  <c:v>15 - 20 anos</c:v>
                </c:pt>
                <c:pt idx="1">
                  <c:v>21 - 26 anos</c:v>
                </c:pt>
                <c:pt idx="2">
                  <c:v>27 - 32 anos</c:v>
                </c:pt>
                <c:pt idx="3">
                  <c:v>33 - 38 anos</c:v>
                </c:pt>
                <c:pt idx="4">
                  <c:v>Mais de 39 anos</c:v>
                </c:pt>
              </c:strCache>
            </c:strRef>
          </c:cat>
          <c:val>
            <c:numRef>
              <c:f>Dados!$T$22:$T$26</c:f>
              <c:numCache>
                <c:formatCode>0</c:formatCode>
                <c:ptCount val="5"/>
                <c:pt idx="0">
                  <c:v>82.583333333333329</c:v>
                </c:pt>
                <c:pt idx="1">
                  <c:v>41.5</c:v>
                </c:pt>
                <c:pt idx="2">
                  <c:v>39.583333333333336</c:v>
                </c:pt>
                <c:pt idx="3">
                  <c:v>20.083333333333332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A-4F87-8FF8-8C5BCDA2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764707536"/>
        <c:axId val="763858336"/>
      </c:barChart>
      <c:catAx>
        <c:axId val="764707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858336"/>
        <c:crosses val="autoZero"/>
        <c:auto val="1"/>
        <c:lblAlgn val="ctr"/>
        <c:lblOffset val="100"/>
        <c:noMultiLvlLbl val="0"/>
      </c:catAx>
      <c:valAx>
        <c:axId val="763858336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extTo"/>
        <c:crossAx val="7647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B2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Dados!$E$12:$E$16</c:f>
              <c:strCache>
                <c:ptCount val="5"/>
                <c:pt idx="0">
                  <c:v>Ensino Fundamental</c:v>
                </c:pt>
                <c:pt idx="1">
                  <c:v>Ensino Médio</c:v>
                </c:pt>
                <c:pt idx="2">
                  <c:v>Superior Completo</c:v>
                </c:pt>
                <c:pt idx="3">
                  <c:v>Superior Incompleto</c:v>
                </c:pt>
                <c:pt idx="4">
                  <c:v>Pós-Graduação</c:v>
                </c:pt>
              </c:strCache>
            </c:strRef>
          </c:cat>
          <c:val>
            <c:numRef>
              <c:f>Dados!$T$12:$T$16</c:f>
              <c:numCache>
                <c:formatCode>0</c:formatCode>
                <c:ptCount val="5"/>
                <c:pt idx="0">
                  <c:v>12.333333333333334</c:v>
                </c:pt>
                <c:pt idx="1">
                  <c:v>65.416666666666671</c:v>
                </c:pt>
                <c:pt idx="2">
                  <c:v>63</c:v>
                </c:pt>
                <c:pt idx="3">
                  <c:v>29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9-4D82-AB6C-0BDDFD721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867503200"/>
        <c:axId val="760033920"/>
      </c:barChart>
      <c:catAx>
        <c:axId val="8675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033920"/>
        <c:crosses val="autoZero"/>
        <c:auto val="1"/>
        <c:lblAlgn val="ctr"/>
        <c:lblOffset val="100"/>
        <c:noMultiLvlLbl val="0"/>
      </c:catAx>
      <c:valAx>
        <c:axId val="76003392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675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B26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Dados!$F$4:$R$4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Média - Ano</c:v>
                </c:pt>
              </c:strCache>
            </c:strRef>
          </c:cat>
          <c:val>
            <c:numRef>
              <c:f>Dados!$F$9:$R$9</c:f>
              <c:numCache>
                <c:formatCode>General</c:formatCode>
                <c:ptCount val="13"/>
                <c:pt idx="0">
                  <c:v>177</c:v>
                </c:pt>
                <c:pt idx="1">
                  <c:v>178</c:v>
                </c:pt>
                <c:pt idx="2">
                  <c:v>182</c:v>
                </c:pt>
                <c:pt idx="3">
                  <c:v>196</c:v>
                </c:pt>
                <c:pt idx="4">
                  <c:v>189</c:v>
                </c:pt>
                <c:pt idx="5">
                  <c:v>190</c:v>
                </c:pt>
                <c:pt idx="6">
                  <c:v>189</c:v>
                </c:pt>
                <c:pt idx="7">
                  <c:v>181</c:v>
                </c:pt>
                <c:pt idx="8">
                  <c:v>187</c:v>
                </c:pt>
                <c:pt idx="9">
                  <c:v>187</c:v>
                </c:pt>
                <c:pt idx="10">
                  <c:v>200</c:v>
                </c:pt>
                <c:pt idx="11">
                  <c:v>193</c:v>
                </c:pt>
                <c:pt idx="12" formatCode="0">
                  <c:v>187.41666666666666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B-4F49-8F00-588665E7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504400"/>
        <c:axId val="760016032"/>
      </c:lineChart>
      <c:catAx>
        <c:axId val="8675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016032"/>
        <c:crosses val="autoZero"/>
        <c:auto val="1"/>
        <c:lblAlgn val="ctr"/>
        <c:lblOffset val="100"/>
        <c:noMultiLvlLbl val="0"/>
      </c:catAx>
      <c:valAx>
        <c:axId val="760016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7504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spPr>
            <a:solidFill>
              <a:srgbClr val="1F4E79">
                <a:alpha val="4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spPr>
          <a:solidFill>
            <a:srgbClr val="FFBF00"/>
          </a:solidFill>
          <a:ln w="19050">
            <a:noFill/>
          </a:ln>
          <a:effectLst/>
        </c:spPr>
      </c:pivotFmt>
      <c:pivotFmt>
        <c:idx val="6"/>
        <c:spPr>
          <a:solidFill>
            <a:srgbClr val="BF9B30"/>
          </a:solidFill>
          <a:ln w="19050">
            <a:noFill/>
          </a:ln>
          <a:effectLst/>
        </c:spPr>
      </c:pivotFmt>
      <c:pivotFmt>
        <c:idx val="7"/>
        <c:marker>
          <c:symbol val="none"/>
        </c:marker>
        <c:dLbl>
          <c:idx val="0"/>
          <c:spPr>
            <a:solidFill>
              <a:srgbClr val="1F4E79">
                <a:alpha val="4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"/>
        <c:spPr>
          <a:solidFill>
            <a:srgbClr val="FFBF00"/>
          </a:solidFill>
          <a:ln w="19050">
            <a:noFill/>
          </a:ln>
          <a:effectLst/>
        </c:spPr>
      </c:pivotFmt>
      <c:pivotFmt>
        <c:idx val="9"/>
        <c:spPr>
          <a:solidFill>
            <a:srgbClr val="BF9B30"/>
          </a:solidFill>
          <a:ln w="19050">
            <a:noFill/>
          </a:ln>
          <a:effectLst/>
        </c:spPr>
      </c:pivotFmt>
      <c:pivotFmt>
        <c:idx val="10"/>
        <c:marker>
          <c:symbol val="none"/>
        </c:marker>
        <c:dLbl>
          <c:idx val="0"/>
          <c:spPr>
            <a:solidFill>
              <a:srgbClr val="1F4E79">
                <a:alpha val="4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spPr>
          <a:solidFill>
            <a:srgbClr val="FFBF00"/>
          </a:solidFill>
          <a:ln w="19050">
            <a:noFill/>
          </a:ln>
          <a:effectLst/>
        </c:spPr>
      </c:pivotFmt>
      <c:pivotFmt>
        <c:idx val="12"/>
        <c:spPr>
          <a:solidFill>
            <a:srgbClr val="BF9B30"/>
          </a:solidFill>
          <a:ln w="19050">
            <a:noFill/>
          </a:ln>
          <a:effectLst/>
        </c:spPr>
      </c:pivotFmt>
      <c:pivotFmt>
        <c:idx val="13"/>
        <c:marker>
          <c:symbol val="none"/>
        </c:marker>
        <c:dLbl>
          <c:idx val="0"/>
          <c:spPr>
            <a:solidFill>
              <a:srgbClr val="1F4E79">
                <a:alpha val="4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4"/>
        <c:spPr>
          <a:solidFill>
            <a:srgbClr val="FFBF00"/>
          </a:solidFill>
          <a:ln w="19050">
            <a:noFill/>
          </a:ln>
          <a:effectLst/>
        </c:spPr>
      </c:pivotFmt>
      <c:pivotFmt>
        <c:idx val="15"/>
        <c:spPr>
          <a:solidFill>
            <a:srgbClr val="BF9B30"/>
          </a:solidFill>
          <a:ln w="19050">
            <a:noFill/>
          </a:ln>
          <a:effectLst/>
        </c:spPr>
      </c:pivotFmt>
      <c:pivotFmt>
        <c:idx val="16"/>
        <c:marker>
          <c:symbol val="none"/>
        </c:marker>
        <c:dLbl>
          <c:idx val="0"/>
          <c:spPr>
            <a:solidFill>
              <a:srgbClr val="1F4E79">
                <a:alpha val="45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7"/>
        <c:spPr>
          <a:solidFill>
            <a:srgbClr val="FFBF00"/>
          </a:solidFill>
          <a:ln w="19050">
            <a:noFill/>
          </a:ln>
          <a:effectLst/>
        </c:spPr>
      </c:pivotFmt>
      <c:pivotFmt>
        <c:idx val="18"/>
        <c:spPr>
          <a:solidFill>
            <a:srgbClr val="BF9B30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653274347773665"/>
          <c:y val="0.15554225721784776"/>
          <c:w val="0.69751129165391423"/>
          <c:h val="0.7895827821522309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CD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82-4A17-8244-AB22653225B6}"/>
              </c:ext>
            </c:extLst>
          </c:dPt>
          <c:dPt>
            <c:idx val="1"/>
            <c:bubble3D val="0"/>
            <c:spPr>
              <a:solidFill>
                <a:srgbClr val="004D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82-4A17-8244-AB22653225B6}"/>
              </c:ext>
            </c:extLst>
          </c:dPt>
          <c:cat>
            <c:strRef>
              <c:f>Dados!$E$18:$E$20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Neutro</c:v>
                </c:pt>
              </c:strCache>
            </c:strRef>
          </c:cat>
          <c:val>
            <c:numRef>
              <c:f>Dados!$T$18:$T$20</c:f>
              <c:numCache>
                <c:formatCode>0</c:formatCode>
                <c:ptCount val="3"/>
                <c:pt idx="0">
                  <c:v>100.25</c:v>
                </c:pt>
                <c:pt idx="1">
                  <c:v>87.25</c:v>
                </c:pt>
                <c:pt idx="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82-4A17-8244-AB226532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3" dropStyle="combo" dx="22" fmlaLink="Dados!$W$4" fmlaRange="messelecionado" noThreeD="1" sel="1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8.png"/><Relationship Id="rId18" Type="http://schemas.openxmlformats.org/officeDocument/2006/relationships/image" Target="../media/image13.svg"/><Relationship Id="rId26" Type="http://schemas.openxmlformats.org/officeDocument/2006/relationships/image" Target="../media/image21.png"/><Relationship Id="rId3" Type="http://schemas.openxmlformats.org/officeDocument/2006/relationships/chart" Target="../charts/chart2.xml"/><Relationship Id="rId21" Type="http://schemas.openxmlformats.org/officeDocument/2006/relationships/image" Target="../media/image16.png"/><Relationship Id="rId7" Type="http://schemas.openxmlformats.org/officeDocument/2006/relationships/image" Target="../media/image3.svg"/><Relationship Id="rId12" Type="http://schemas.openxmlformats.org/officeDocument/2006/relationships/chart" Target="../charts/chart5.xml"/><Relationship Id="rId17" Type="http://schemas.openxmlformats.org/officeDocument/2006/relationships/image" Target="../media/image12.png"/><Relationship Id="rId25" Type="http://schemas.openxmlformats.org/officeDocument/2006/relationships/image" Target="../media/image20.png"/><Relationship Id="rId2" Type="http://schemas.openxmlformats.org/officeDocument/2006/relationships/chart" Target="../charts/chart1.xml"/><Relationship Id="rId16" Type="http://schemas.openxmlformats.org/officeDocument/2006/relationships/image" Target="../media/image11.svg"/><Relationship Id="rId20" Type="http://schemas.openxmlformats.org/officeDocument/2006/relationships/image" Target="../media/image15.sv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11" Type="http://schemas.openxmlformats.org/officeDocument/2006/relationships/image" Target="../media/image7.svg"/><Relationship Id="rId24" Type="http://schemas.openxmlformats.org/officeDocument/2006/relationships/image" Target="../media/image19.png"/><Relationship Id="rId5" Type="http://schemas.openxmlformats.org/officeDocument/2006/relationships/chart" Target="../charts/chart4.xml"/><Relationship Id="rId15" Type="http://schemas.openxmlformats.org/officeDocument/2006/relationships/image" Target="../media/image10.png"/><Relationship Id="rId23" Type="http://schemas.openxmlformats.org/officeDocument/2006/relationships/image" Target="../media/image18.png"/><Relationship Id="rId10" Type="http://schemas.openxmlformats.org/officeDocument/2006/relationships/image" Target="../media/image6.png"/><Relationship Id="rId19" Type="http://schemas.openxmlformats.org/officeDocument/2006/relationships/image" Target="../media/image14.png"/><Relationship Id="rId4" Type="http://schemas.openxmlformats.org/officeDocument/2006/relationships/chart" Target="../charts/chart3.xml"/><Relationship Id="rId9" Type="http://schemas.openxmlformats.org/officeDocument/2006/relationships/image" Target="../media/image5.svg"/><Relationship Id="rId14" Type="http://schemas.openxmlformats.org/officeDocument/2006/relationships/image" Target="../media/image9.svg"/><Relationship Id="rId22" Type="http://schemas.openxmlformats.org/officeDocument/2006/relationships/image" Target="../media/image17.svg"/><Relationship Id="rId27" Type="http://schemas.openxmlformats.org/officeDocument/2006/relationships/image" Target="../media/image2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</xdr:col>
      <xdr:colOff>263769</xdr:colOff>
      <xdr:row>2</xdr:row>
      <xdr:rowOff>112102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9525"/>
          <a:ext cx="682869" cy="48357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28</xdr:col>
      <xdr:colOff>285750</xdr:colOff>
      <xdr:row>1</xdr:row>
      <xdr:rowOff>28575</xdr:rowOff>
    </xdr:from>
    <xdr:to>
      <xdr:col>29</xdr:col>
      <xdr:colOff>285750</xdr:colOff>
      <xdr:row>6</xdr:row>
      <xdr:rowOff>24285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67" t="6149"/>
        <a:stretch/>
      </xdr:blipFill>
      <xdr:spPr bwMode="auto">
        <a:xfrm>
          <a:off x="17164050" y="219075"/>
          <a:ext cx="609600" cy="948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323850</xdr:colOff>
      <xdr:row>2</xdr:row>
      <xdr:rowOff>19050</xdr:rowOff>
    </xdr:from>
    <xdr:to>
      <xdr:col>16</xdr:col>
      <xdr:colOff>266700</xdr:colOff>
      <xdr:row>4</xdr:row>
      <xdr:rowOff>142875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4591050" y="209550"/>
          <a:ext cx="5429250" cy="504825"/>
        </a:xfrm>
        <a:prstGeom prst="round2SameRect">
          <a:avLst>
            <a:gd name="adj1" fmla="val 29245"/>
            <a:gd name="adj2" fmla="val 0"/>
          </a:avLst>
        </a:prstGeom>
        <a:solidFill>
          <a:srgbClr val="008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228600</xdr:colOff>
          <xdr:row>4</xdr:row>
          <xdr:rowOff>57150</xdr:rowOff>
        </xdr:from>
        <xdr:to>
          <xdr:col>28</xdr:col>
          <xdr:colOff>428625</xdr:colOff>
          <xdr:row>5</xdr:row>
          <xdr:rowOff>114300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24</xdr:col>
      <xdr:colOff>361950</xdr:colOff>
      <xdr:row>4</xdr:row>
      <xdr:rowOff>57150</xdr:rowOff>
    </xdr:from>
    <xdr:ext cx="474232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4992350" y="628650"/>
          <a:ext cx="4742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Mês:</a:t>
          </a:r>
        </a:p>
      </xdr:txBody>
    </xdr:sp>
    <xdr:clientData/>
  </xdr:oneCellAnchor>
  <xdr:twoCellAnchor>
    <xdr:from>
      <xdr:col>15</xdr:col>
      <xdr:colOff>231774</xdr:colOff>
      <xdr:row>6</xdr:row>
      <xdr:rowOff>47624</xdr:rowOff>
    </xdr:from>
    <xdr:to>
      <xdr:col>28</xdr:col>
      <xdr:colOff>582083</xdr:colOff>
      <xdr:row>23</xdr:row>
      <xdr:rowOff>57149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359899" y="1000124"/>
          <a:ext cx="8261351" cy="3248025"/>
        </a:xfrm>
        <a:prstGeom prst="rect">
          <a:avLst/>
        </a:prstGeom>
        <a:solidFill>
          <a:srgbClr val="CCE5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228600</xdr:colOff>
      <xdr:row>19</xdr:row>
      <xdr:rowOff>91936</xdr:rowOff>
    </xdr:from>
    <xdr:to>
      <xdr:col>23</xdr:col>
      <xdr:colOff>571500</xdr:colOff>
      <xdr:row>35</xdr:row>
      <xdr:rowOff>171449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372600" y="3139936"/>
          <a:ext cx="5219700" cy="31275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4763</xdr:colOff>
      <xdr:row>13</xdr:row>
      <xdr:rowOff>171449</xdr:rowOff>
    </xdr:from>
    <xdr:to>
      <xdr:col>15</xdr:col>
      <xdr:colOff>195263</xdr:colOff>
      <xdr:row>28</xdr:row>
      <xdr:rowOff>171450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295154" y="2076449"/>
          <a:ext cx="5093805" cy="2857501"/>
        </a:xfrm>
        <a:prstGeom prst="rect">
          <a:avLst/>
        </a:prstGeom>
        <a:solidFill>
          <a:srgbClr val="CCE5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38100</xdr:colOff>
      <xdr:row>13</xdr:row>
      <xdr:rowOff>171449</xdr:rowOff>
    </xdr:from>
    <xdr:to>
      <xdr:col>6</xdr:col>
      <xdr:colOff>581025</xdr:colOff>
      <xdr:row>28</xdr:row>
      <xdr:rowOff>171450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47700" y="2076449"/>
          <a:ext cx="3590925" cy="2857501"/>
        </a:xfrm>
        <a:prstGeom prst="rect">
          <a:avLst/>
        </a:prstGeom>
        <a:solidFill>
          <a:srgbClr val="CCE5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28575</xdr:colOff>
      <xdr:row>13</xdr:row>
      <xdr:rowOff>180975</xdr:rowOff>
    </xdr:from>
    <xdr:ext cx="618374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38175" y="2085975"/>
          <a:ext cx="6183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/>
              </a:solidFill>
            </a:rPr>
            <a:t>Gênero</a:t>
          </a:r>
          <a:endParaRPr lang="pt-BR" sz="1100" b="1" baseline="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600075</xdr:colOff>
      <xdr:row>13</xdr:row>
      <xdr:rowOff>161925</xdr:rowOff>
    </xdr:from>
    <xdr:ext cx="925831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4257675" y="2066925"/>
          <a:ext cx="9258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 baseline="0">
              <a:solidFill>
                <a:schemeClr val="tx1"/>
              </a:solidFill>
            </a:rPr>
            <a:t>Escolaridade</a:t>
          </a:r>
        </a:p>
      </xdr:txBody>
    </xdr:sp>
    <xdr:clientData/>
  </xdr:oneCellAnchor>
  <xdr:oneCellAnchor>
    <xdr:from>
      <xdr:col>15</xdr:col>
      <xdr:colOff>228600</xdr:colOff>
      <xdr:row>6</xdr:row>
      <xdr:rowOff>57150</xdr:rowOff>
    </xdr:from>
    <xdr:ext cx="864019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9372600" y="628650"/>
          <a:ext cx="8640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 baseline="0">
              <a:solidFill>
                <a:schemeClr val="tx1"/>
              </a:solidFill>
            </a:rPr>
            <a:t>Faixa etária</a:t>
          </a:r>
        </a:p>
      </xdr:txBody>
    </xdr:sp>
    <xdr:clientData/>
  </xdr:oneCellAnchor>
  <xdr:twoCellAnchor>
    <xdr:from>
      <xdr:col>15</xdr:col>
      <xdr:colOff>227799</xdr:colOff>
      <xdr:row>23</xdr:row>
      <xdr:rowOff>90738</xdr:rowOff>
    </xdr:from>
    <xdr:to>
      <xdr:col>28</xdr:col>
      <xdr:colOff>582083</xdr:colOff>
      <xdr:row>39</xdr:row>
      <xdr:rowOff>158563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212725</xdr:colOff>
      <xdr:row>23</xdr:row>
      <xdr:rowOff>86139</xdr:rowOff>
    </xdr:from>
    <xdr:to>
      <xdr:col>19</xdr:col>
      <xdr:colOff>262592</xdr:colOff>
      <xdr:row>24</xdr:row>
      <xdr:rowOff>160199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9356725" y="4277139"/>
          <a:ext cx="2488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 b="1" baseline="0">
              <a:solidFill>
                <a:schemeClr val="tx1"/>
              </a:solidFill>
            </a:rPr>
            <a:t>Tempo de Voluntariado</a:t>
          </a:r>
        </a:p>
      </xdr:txBody>
    </xdr:sp>
    <xdr:clientData/>
  </xdr:twoCellAnchor>
  <xdr:twoCellAnchor>
    <xdr:from>
      <xdr:col>15</xdr:col>
      <xdr:colOff>306869</xdr:colOff>
      <xdr:row>7</xdr:row>
      <xdr:rowOff>66675</xdr:rowOff>
    </xdr:from>
    <xdr:to>
      <xdr:col>28</xdr:col>
      <xdr:colOff>361950</xdr:colOff>
      <xdr:row>22</xdr:row>
      <xdr:rowOff>142875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306871</xdr:colOff>
      <xdr:row>14</xdr:row>
      <xdr:rowOff>139565</xdr:rowOff>
    </xdr:from>
    <xdr:to>
      <xdr:col>14</xdr:col>
      <xdr:colOff>502340</xdr:colOff>
      <xdr:row>28</xdr:row>
      <xdr:rowOff>122999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520562</xdr:colOff>
      <xdr:row>18</xdr:row>
      <xdr:rowOff>65847</xdr:rowOff>
    </xdr:from>
    <xdr:to>
      <xdr:col>6</xdr:col>
      <xdr:colOff>514350</xdr:colOff>
      <xdr:row>19</xdr:row>
      <xdr:rowOff>165237</xdr:rowOff>
    </xdr:to>
    <xdr:sp macro="" textlink="Dados!T18">
      <xdr:nvSpPr>
        <xdr:cNvPr id="84" name="CaixaDeTexto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3568562" y="2923347"/>
          <a:ext cx="603388" cy="2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C05C1C9-DAA1-4298-84EA-3BB84F06844C}" type="TxLink">
            <a:rPr lang="en-US" sz="18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100</a:t>
          </a:fld>
          <a:endParaRPr lang="pt-BR" sz="1800" b="1" i="0" u="none" strike="noStrike">
            <a:solidFill>
              <a:schemeClr val="tx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15737</xdr:colOff>
      <xdr:row>27</xdr:row>
      <xdr:rowOff>18223</xdr:rowOff>
    </xdr:from>
    <xdr:to>
      <xdr:col>2</xdr:col>
      <xdr:colOff>47625</xdr:colOff>
      <xdr:row>28</xdr:row>
      <xdr:rowOff>114301</xdr:rowOff>
    </xdr:to>
    <xdr:sp macro="" textlink="Dados!U19">
      <xdr:nvSpPr>
        <xdr:cNvPr id="83" name="CaixaDeTexto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625337" y="4590223"/>
          <a:ext cx="641488" cy="286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28798A4-57EA-4ACB-A238-8B48705076D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47%</a:t>
          </a:fld>
          <a:endParaRPr lang="pt-BR" sz="1800" b="1" i="0" u="none" strike="noStrike">
            <a:solidFill>
              <a:schemeClr val="tx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25262</xdr:colOff>
      <xdr:row>25</xdr:row>
      <xdr:rowOff>122997</xdr:rowOff>
    </xdr:from>
    <xdr:to>
      <xdr:col>2</xdr:col>
      <xdr:colOff>19050</xdr:colOff>
      <xdr:row>27</xdr:row>
      <xdr:rowOff>31887</xdr:rowOff>
    </xdr:to>
    <xdr:sp macro="" textlink="Dados!T19">
      <xdr:nvSpPr>
        <xdr:cNvPr id="82" name="CaixaDeTexto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634862" y="4313997"/>
          <a:ext cx="603388" cy="2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1FE6682-DD49-4D9D-B852-EEC037A2F912}" type="TxLink">
            <a:rPr lang="en-US" sz="18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87</a:t>
          </a:fld>
          <a:endParaRPr lang="pt-BR" sz="1800" b="1" i="0" u="none" strike="noStrike">
            <a:solidFill>
              <a:schemeClr val="tx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549137</xdr:colOff>
      <xdr:row>19</xdr:row>
      <xdr:rowOff>142048</xdr:rowOff>
    </xdr:from>
    <xdr:to>
      <xdr:col>6</xdr:col>
      <xdr:colOff>581025</xdr:colOff>
      <xdr:row>21</xdr:row>
      <xdr:rowOff>47626</xdr:rowOff>
    </xdr:to>
    <xdr:sp macro="" textlink="Dados!U18">
      <xdr:nvSpPr>
        <xdr:cNvPr id="85" name="CaixaDeTexto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3597137" y="3571048"/>
          <a:ext cx="641488" cy="286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88E6327-EB78-4D08-A8DC-85D416F5A604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53%</a:t>
          </a:fld>
          <a:endParaRPr lang="pt-BR" sz="11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35063</xdr:colOff>
      <xdr:row>29</xdr:row>
      <xdr:rowOff>12699</xdr:rowOff>
    </xdr:from>
    <xdr:to>
      <xdr:col>15</xdr:col>
      <xdr:colOff>195713</xdr:colOff>
      <xdr:row>39</xdr:row>
      <xdr:rowOff>155575</xdr:rowOff>
    </xdr:to>
    <xdr:sp macro="" textlink="Dados!T9">
      <xdr:nvSpPr>
        <xdr:cNvPr id="86" name="Retângulo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644663" y="5346699"/>
          <a:ext cx="8695050" cy="2047876"/>
        </a:xfrm>
        <a:prstGeom prst="rect">
          <a:avLst/>
        </a:prstGeom>
        <a:solidFill>
          <a:srgbClr val="CCE5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24296</xdr:colOff>
      <xdr:row>29</xdr:row>
      <xdr:rowOff>6764</xdr:rowOff>
    </xdr:from>
    <xdr:ext cx="1403076" cy="264560"/>
    <xdr:sp macro="" textlink="">
      <xdr:nvSpPr>
        <xdr:cNvPr id="88" name="CaixaDeTexto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633896" y="5340764"/>
          <a:ext cx="14030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 baseline="0">
              <a:solidFill>
                <a:schemeClr val="tx1"/>
              </a:solidFill>
            </a:rPr>
            <a:t>Voluntários - Mensal</a:t>
          </a:r>
        </a:p>
      </xdr:txBody>
    </xdr:sp>
    <xdr:clientData/>
  </xdr:oneCellAnchor>
  <xdr:twoCellAnchor>
    <xdr:from>
      <xdr:col>1</xdr:col>
      <xdr:colOff>190500</xdr:colOff>
      <xdr:row>30</xdr:row>
      <xdr:rowOff>47625</xdr:rowOff>
    </xdr:from>
    <xdr:to>
      <xdr:col>15</xdr:col>
      <xdr:colOff>66675</xdr:colOff>
      <xdr:row>38</xdr:row>
      <xdr:rowOff>161925</xdr:rowOff>
    </xdr:to>
    <xdr:graphicFrame macro="">
      <xdr:nvGraphicFramePr>
        <xdr:cNvPr id="89" name="Gráfico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38100</xdr:colOff>
      <xdr:row>22</xdr:row>
      <xdr:rowOff>66674</xdr:rowOff>
    </xdr:from>
    <xdr:to>
      <xdr:col>1</xdr:col>
      <xdr:colOff>600075</xdr:colOff>
      <xdr:row>25</xdr:row>
      <xdr:rowOff>57149</xdr:rowOff>
    </xdr:to>
    <xdr:pic>
      <xdr:nvPicPr>
        <xdr:cNvPr id="10" name="Gráfico 9" descr="Homem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47700" y="3686174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15</xdr:row>
      <xdr:rowOff>47625</xdr:rowOff>
    </xdr:from>
    <xdr:to>
      <xdr:col>6</xdr:col>
      <xdr:colOff>495299</xdr:colOff>
      <xdr:row>18</xdr:row>
      <xdr:rowOff>28574</xdr:rowOff>
    </xdr:to>
    <xdr:pic>
      <xdr:nvPicPr>
        <xdr:cNvPr id="20" name="Gráfico 19" descr="Mulher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600450" y="2333625"/>
          <a:ext cx="552449" cy="552449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18</xdr:row>
      <xdr:rowOff>152400</xdr:rowOff>
    </xdr:from>
    <xdr:to>
      <xdr:col>4</xdr:col>
      <xdr:colOff>285750</xdr:colOff>
      <xdr:row>22</xdr:row>
      <xdr:rowOff>19050</xdr:rowOff>
    </xdr:to>
    <xdr:pic>
      <xdr:nvPicPr>
        <xdr:cNvPr id="23" name="Gráfico 22" descr="Rosto neutro com preenchimento firme 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095500" y="3009900"/>
          <a:ext cx="628650" cy="628650"/>
        </a:xfrm>
        <a:prstGeom prst="rect">
          <a:avLst/>
        </a:prstGeom>
      </xdr:spPr>
    </xdr:pic>
    <xdr:clientData/>
  </xdr:twoCellAnchor>
  <xdr:twoCellAnchor>
    <xdr:from>
      <xdr:col>3</xdr:col>
      <xdr:colOff>272912</xdr:colOff>
      <xdr:row>21</xdr:row>
      <xdr:rowOff>189672</xdr:rowOff>
    </xdr:from>
    <xdr:to>
      <xdr:col>4</xdr:col>
      <xdr:colOff>266700</xdr:colOff>
      <xdr:row>23</xdr:row>
      <xdr:rowOff>98562</xdr:rowOff>
    </xdr:to>
    <xdr:sp macro="" textlink="Dados!T20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2101712" y="3618672"/>
          <a:ext cx="603388" cy="2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E79BDFB-1C0F-4FAA-B03F-DFCC13BC388E}" type="TxLink">
            <a:rPr lang="en-US" sz="1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ctr"/>
            <a:t>3</a:t>
          </a:fld>
          <a:endParaRPr lang="pt-BR" sz="18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282437</xdr:colOff>
      <xdr:row>23</xdr:row>
      <xdr:rowOff>75373</xdr:rowOff>
    </xdr:from>
    <xdr:to>
      <xdr:col>4</xdr:col>
      <xdr:colOff>314325</xdr:colOff>
      <xdr:row>24</xdr:row>
      <xdr:rowOff>171451</xdr:rowOff>
    </xdr:to>
    <xdr:sp macro="" textlink="Dados!U20">
      <xdr:nvSpPr>
        <xdr:cNvPr id="55" name="CaixaDeTexto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2111237" y="4266373"/>
          <a:ext cx="641488" cy="286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EB413E1-6301-4FDD-8BC3-D72F477931DD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2%</a:t>
          </a:fld>
          <a:endParaRPr lang="pt-BR" sz="11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oneCellAnchor>
    <xdr:from>
      <xdr:col>7</xdr:col>
      <xdr:colOff>609599</xdr:colOff>
      <xdr:row>2</xdr:row>
      <xdr:rowOff>123825</xdr:rowOff>
    </xdr:from>
    <xdr:ext cx="5153025" cy="269369"/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4876799" y="314325"/>
          <a:ext cx="5153025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GREENPEACE FORTALEZA - VOLUNTÁRIOS 2021</a:t>
          </a:r>
        </a:p>
      </xdr:txBody>
    </xdr:sp>
    <xdr:clientData/>
  </xdr:oneCellAnchor>
  <xdr:twoCellAnchor>
    <xdr:from>
      <xdr:col>0</xdr:col>
      <xdr:colOff>66675</xdr:colOff>
      <xdr:row>13</xdr:row>
      <xdr:rowOff>161925</xdr:rowOff>
    </xdr:from>
    <xdr:to>
      <xdr:col>7</xdr:col>
      <xdr:colOff>371475</xdr:colOff>
      <xdr:row>28</xdr:row>
      <xdr:rowOff>47625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28575</xdr:colOff>
      <xdr:row>6</xdr:row>
      <xdr:rowOff>42240</xdr:rowOff>
    </xdr:from>
    <xdr:to>
      <xdr:col>15</xdr:col>
      <xdr:colOff>198750</xdr:colOff>
      <xdr:row>13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447675" y="1185240"/>
          <a:ext cx="8704575" cy="1434135"/>
          <a:chOff x="638175" y="994740"/>
          <a:chExt cx="8704575" cy="1434135"/>
        </a:xfrm>
      </xdr:grpSpPr>
      <xdr:sp macro="" textlink="Dados!T9">
        <xdr:nvSpPr>
          <xdr:cNvPr id="3" name="Retângulo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647700" y="1000124"/>
            <a:ext cx="8695050" cy="1428751"/>
          </a:xfrm>
          <a:prstGeom prst="rect">
            <a:avLst/>
          </a:prstGeom>
          <a:solidFill>
            <a:srgbClr val="CCE5C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 flipH="1">
            <a:off x="5723726" y="1252329"/>
            <a:ext cx="25200" cy="1005701"/>
          </a:xfrm>
          <a:prstGeom prst="roundRect">
            <a:avLst>
              <a:gd name="adj" fmla="val 33971"/>
            </a:avLst>
          </a:prstGeom>
          <a:solidFill>
            <a:srgbClr val="E5F2E5"/>
          </a:solidFill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  <a:solidFill>
                <a:schemeClr val="tx1"/>
              </a:solidFill>
            </a:endParaRPr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4047299" y="994740"/>
            <a:ext cx="82383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 baseline="0">
                <a:solidFill>
                  <a:schemeClr val="tx1"/>
                </a:solidFill>
              </a:rPr>
              <a:t>Com Função</a:t>
            </a:r>
          </a:p>
        </xdr:txBody>
      </xdr:sp>
      <xdr:sp macro="" textlink="Dados!T6">
        <xdr:nvSpPr>
          <xdr:cNvPr id="18" name="CaixaDeTexto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4714462" y="1964635"/>
            <a:ext cx="838201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94BA704-E841-41FB-94E2-E99D5E1C1652}" type="TxLink">
              <a:rPr lang="en-US" sz="2800" b="1" i="0" u="none" strike="noStrike">
                <a:solidFill>
                  <a:schemeClr val="tx1"/>
                </a:solidFill>
                <a:latin typeface="Calibri"/>
                <a:ea typeface="+mn-ea"/>
                <a:cs typeface="Calibri"/>
              </a:rPr>
              <a:pPr marL="0" indent="0" algn="ctr"/>
              <a:t>16</a:t>
            </a:fld>
            <a:endParaRPr lang="pt-BR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 flipH="1">
            <a:off x="4030758" y="1252329"/>
            <a:ext cx="25200" cy="1005701"/>
          </a:xfrm>
          <a:prstGeom prst="roundRect">
            <a:avLst>
              <a:gd name="adj" fmla="val 33971"/>
            </a:avLst>
          </a:prstGeom>
          <a:solidFill>
            <a:srgbClr val="E5F2E5"/>
          </a:solidFill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  <a:solidFill>
                <a:schemeClr val="tx1"/>
              </a:solidFill>
            </a:endParaRPr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/>
        </xdr:nvSpPr>
        <xdr:spPr>
          <a:xfrm>
            <a:off x="2354331" y="994740"/>
            <a:ext cx="8895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 baseline="0">
                <a:solidFill>
                  <a:schemeClr val="tx1"/>
                </a:solidFill>
              </a:rPr>
              <a:t>Sem Função</a:t>
            </a:r>
          </a:p>
        </xdr:txBody>
      </xdr:sp>
      <xdr:sp macro="" textlink="Dados!T5">
        <xdr:nvSpPr>
          <xdr:cNvPr id="48" name="CaixaDeTexto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>
            <a:off x="3021494" y="1964635"/>
            <a:ext cx="838201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6F0755C2-184C-4BF6-AF1C-5EA9693B879A}" type="TxLink">
              <a:rPr lang="en-US" sz="2800" b="1" i="0" u="none" strike="noStrike">
                <a:solidFill>
                  <a:schemeClr val="tx1"/>
                </a:solidFill>
                <a:latin typeface="Calibri"/>
                <a:ea typeface="+mn-ea"/>
                <a:cs typeface="Calibri"/>
              </a:rPr>
              <a:pPr marL="0" indent="0" algn="ctr"/>
              <a:t>163</a:t>
            </a:fld>
            <a:endParaRPr lang="pt-BR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5741922" y="994740"/>
            <a:ext cx="105892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 baseline="0">
                <a:solidFill>
                  <a:schemeClr val="tx1"/>
                </a:solidFill>
              </a:rPr>
              <a:t>Comunicação</a:t>
            </a:r>
          </a:p>
        </xdr:txBody>
      </xdr:sp>
      <xdr:sp macro="" textlink="Dados!T7">
        <xdr:nvSpPr>
          <xdr:cNvPr id="53" name="CaixaDeTexto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 txBox="1"/>
        </xdr:nvSpPr>
        <xdr:spPr>
          <a:xfrm>
            <a:off x="6409085" y="1964635"/>
            <a:ext cx="841514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3E63F71D-6112-4401-9B52-C8BE77F8A5C2}" type="TxLink">
              <a:rPr lang="en-US" sz="2800" b="1" i="0" u="none" strike="noStrike">
                <a:solidFill>
                  <a:schemeClr val="tx1"/>
                </a:solidFill>
                <a:latin typeface="Calibri"/>
                <a:ea typeface="+mn-ea"/>
                <a:cs typeface="Calibri"/>
              </a:rPr>
              <a:pPr marL="0" indent="0" algn="ctr"/>
              <a:t>7</a:t>
            </a:fld>
            <a:endParaRPr lang="pt-BR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7449794" y="994740"/>
            <a:ext cx="11131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 baseline="0">
                <a:solidFill>
                  <a:schemeClr val="tx1"/>
                </a:solidFill>
              </a:rPr>
              <a:t>Facilitação</a:t>
            </a:r>
          </a:p>
        </xdr:txBody>
      </xdr:sp>
      <xdr:sp macro="" textlink="Dados!T8">
        <xdr:nvSpPr>
          <xdr:cNvPr id="58" name="CaixaDeTexto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 txBox="1"/>
        </xdr:nvSpPr>
        <xdr:spPr>
          <a:xfrm>
            <a:off x="8288407" y="1964635"/>
            <a:ext cx="841514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FE6B48E3-63DB-4061-9553-0AB07B3E96DD}" type="TxLink">
              <a:rPr lang="en-US" sz="2800" b="1" i="0" u="none" strike="noStrike">
                <a:solidFill>
                  <a:schemeClr val="tx1"/>
                </a:solidFill>
                <a:latin typeface="Calibri"/>
                <a:ea typeface="+mn-ea"/>
                <a:cs typeface="Calibri"/>
              </a:rPr>
              <a:pPr marL="0" indent="0" algn="ctr"/>
              <a:t>2</a:t>
            </a:fld>
            <a:endParaRPr lang="pt-BR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endParaRP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638175" y="994740"/>
            <a:ext cx="15425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 baseline="0">
                <a:solidFill>
                  <a:schemeClr val="tx1"/>
                </a:solidFill>
              </a:rPr>
              <a:t>Total de Voluntários</a:t>
            </a:r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 flipH="1">
            <a:off x="2336137" y="1252329"/>
            <a:ext cx="25200" cy="1005701"/>
          </a:xfrm>
          <a:prstGeom prst="roundRect">
            <a:avLst>
              <a:gd name="adj" fmla="val 33971"/>
            </a:avLst>
          </a:prstGeom>
          <a:solidFill>
            <a:srgbClr val="E5F2E5"/>
          </a:solidFill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  <a:solidFill>
                <a:schemeClr val="tx1"/>
              </a:solidFill>
            </a:endParaRPr>
          </a:p>
        </xdr:txBody>
      </xdr:sp>
      <xdr:sp macro="" textlink="Dados!T9">
        <xdr:nvSpPr>
          <xdr:cNvPr id="63" name="CaixaDeTexto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 txBox="1"/>
        </xdr:nvSpPr>
        <xdr:spPr>
          <a:xfrm>
            <a:off x="1323560" y="1961322"/>
            <a:ext cx="841514" cy="2898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EED2BB0-8577-4474-A7AA-BDE63E0D1F5E}" type="TxLink">
              <a:rPr lang="en-US" sz="28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 algn="ctr"/>
              <a:t>187</a:t>
            </a:fld>
            <a:endParaRPr lang="pt-BR" sz="2800">
              <a:solidFill>
                <a:schemeClr val="tx1"/>
              </a:solidFill>
            </a:endParaRPr>
          </a:p>
        </xdr:txBody>
      </xdr:sp>
      <xdr:pic>
        <xdr:nvPicPr>
          <xdr:cNvPr id="22" name="Gráfico 21" descr="Sucesso do grupo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733424" y="1905000"/>
            <a:ext cx="504825" cy="504825"/>
          </a:xfrm>
          <a:prstGeom prst="rect">
            <a:avLst/>
          </a:prstGeom>
        </xdr:spPr>
      </xdr:pic>
      <xdr:pic>
        <xdr:nvPicPr>
          <xdr:cNvPr id="24" name="Gráfico 23" descr="Marketing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867401" y="1952625"/>
            <a:ext cx="409574" cy="409574"/>
          </a:xfrm>
          <a:prstGeom prst="rect">
            <a:avLst/>
          </a:prstGeom>
        </xdr:spPr>
      </xdr:pic>
      <xdr:pic>
        <xdr:nvPicPr>
          <xdr:cNvPr id="26" name="Gráfico 25" descr="Sala da Diretoria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7515225" y="1876425"/>
            <a:ext cx="552450" cy="552450"/>
          </a:xfrm>
          <a:prstGeom prst="rect">
            <a:avLst/>
          </a:prstGeom>
        </xdr:spPr>
      </xdr:pic>
      <xdr:pic>
        <xdr:nvPicPr>
          <xdr:cNvPr id="16" name="Gráfico 15" descr="Perguntas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0"/>
              </a:ext>
            </a:extLst>
          </a:blip>
          <a:srcRect/>
          <a:stretch/>
        </xdr:blipFill>
        <xdr:spPr>
          <a:xfrm>
            <a:off x="2438400" y="1943100"/>
            <a:ext cx="438149" cy="438149"/>
          </a:xfrm>
          <a:prstGeom prst="rect">
            <a:avLst/>
          </a:prstGeom>
        </xdr:spPr>
      </xdr:pic>
      <xdr:sp macro="" textlink="">
        <xdr:nvSpPr>
          <xdr:cNvPr id="49" name="Retângulo: Cantos Arredondados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 flipH="1">
            <a:off x="7390601" y="1252329"/>
            <a:ext cx="25200" cy="1005701"/>
          </a:xfrm>
          <a:prstGeom prst="roundRect">
            <a:avLst>
              <a:gd name="adj" fmla="val 33971"/>
            </a:avLst>
          </a:prstGeom>
          <a:solidFill>
            <a:srgbClr val="E5F2E5"/>
          </a:solidFill>
          <a:ln>
            <a:noFill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  <a:solidFill>
                <a:schemeClr val="tx1"/>
              </a:solidFill>
            </a:endParaRPr>
          </a:p>
        </xdr:txBody>
      </xdr:sp>
      <xdr:pic>
        <xdr:nvPicPr>
          <xdr:cNvPr id="62" name="Gráfico 61" descr="Crachá de funcionário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4143375" y="1924050"/>
            <a:ext cx="438149" cy="43814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500063</xdr:colOff>
      <xdr:row>4</xdr:row>
      <xdr:rowOff>150813</xdr:rowOff>
    </xdr:from>
    <xdr:to>
      <xdr:col>4</xdr:col>
      <xdr:colOff>63500</xdr:colOff>
      <xdr:row>5</xdr:row>
      <xdr:rowOff>103188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722438" y="722313"/>
          <a:ext cx="785812" cy="142875"/>
        </a:xfrm>
        <a:prstGeom prst="rect">
          <a:avLst/>
        </a:prstGeom>
        <a:solidFill>
          <a:srgbClr val="008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1464</xdr:colOff>
      <xdr:row>2</xdr:row>
      <xdr:rowOff>19051</xdr:rowOff>
    </xdr:from>
    <xdr:to>
      <xdr:col>3</xdr:col>
      <xdr:colOff>556846</xdr:colOff>
      <xdr:row>4</xdr:row>
      <xdr:rowOff>19051</xdr:rowOff>
    </xdr:to>
    <xdr:sp macro="" textlink="">
      <xdr:nvSpPr>
        <xdr:cNvPr id="21" name="Retângulo: Único Canto Arredondad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609599" y="209551"/>
          <a:ext cx="1771651" cy="381000"/>
        </a:xfrm>
        <a:prstGeom prst="round1Rect">
          <a:avLst>
            <a:gd name="adj" fmla="val 41057"/>
          </a:avLst>
        </a:prstGeom>
        <a:solidFill>
          <a:srgbClr val="008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476250</xdr:colOff>
      <xdr:row>4</xdr:row>
      <xdr:rowOff>175846</xdr:rowOff>
    </xdr:from>
    <xdr:to>
      <xdr:col>3</xdr:col>
      <xdr:colOff>600807</xdr:colOff>
      <xdr:row>5</xdr:row>
      <xdr:rowOff>183172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692519" y="747346"/>
          <a:ext cx="732692" cy="197826"/>
        </a:xfrm>
        <a:prstGeom prst="rect">
          <a:avLst/>
        </a:prstGeom>
        <a:solidFill>
          <a:srgbClr val="008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16</xdr:col>
      <xdr:colOff>116662</xdr:colOff>
      <xdr:row>1</xdr:row>
      <xdr:rowOff>95250</xdr:rowOff>
    </xdr:from>
    <xdr:to>
      <xdr:col>17</xdr:col>
      <xdr:colOff>121779</xdr:colOff>
      <xdr:row>5</xdr:row>
      <xdr:rowOff>152400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0262" y="95250"/>
          <a:ext cx="614717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314326</xdr:colOff>
      <xdr:row>1</xdr:row>
      <xdr:rowOff>28575</xdr:rowOff>
    </xdr:from>
    <xdr:to>
      <xdr:col>7</xdr:col>
      <xdr:colOff>340896</xdr:colOff>
      <xdr:row>5</xdr:row>
      <xdr:rowOff>161925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6" y="28575"/>
          <a:ext cx="63617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1</xdr:row>
      <xdr:rowOff>152399</xdr:rowOff>
    </xdr:from>
    <xdr:to>
      <xdr:col>3</xdr:col>
      <xdr:colOff>571499</xdr:colOff>
      <xdr:row>6</xdr:row>
      <xdr:rowOff>58600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342899"/>
          <a:ext cx="1714499" cy="858701"/>
        </a:xfrm>
        <a:prstGeom prst="rect">
          <a:avLst/>
        </a:prstGeom>
      </xdr:spPr>
    </xdr:pic>
    <xdr:clientData/>
  </xdr:twoCellAnchor>
  <xdr:twoCellAnchor>
    <xdr:from>
      <xdr:col>2</xdr:col>
      <xdr:colOff>457200</xdr:colOff>
      <xdr:row>4</xdr:row>
      <xdr:rowOff>180975</xdr:rowOff>
    </xdr:from>
    <xdr:to>
      <xdr:col>4</xdr:col>
      <xdr:colOff>38100</xdr:colOff>
      <xdr:row>5</xdr:row>
      <xdr:rowOff>133350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485900" y="942975"/>
          <a:ext cx="800100" cy="142875"/>
        </a:xfrm>
        <a:prstGeom prst="rect">
          <a:avLst/>
        </a:prstGeom>
        <a:solidFill>
          <a:srgbClr val="008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393701</xdr:colOff>
      <xdr:row>4</xdr:row>
      <xdr:rowOff>107706</xdr:rowOff>
    </xdr:from>
    <xdr:to>
      <xdr:col>4</xdr:col>
      <xdr:colOff>512763</xdr:colOff>
      <xdr:row>5</xdr:row>
      <xdr:rowOff>155331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422401" y="869706"/>
          <a:ext cx="1338262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0" i="0" spc="0" baseline="0">
              <a:latin typeface="Champagne &amp; Limousines" panose="020B0502020202020204" pitchFamily="34" charset="0"/>
              <a:ea typeface="Champagne &amp; Limousines" panose="020B0502020202020204" pitchFamily="34" charset="0"/>
            </a:rPr>
            <a:t>FORTALEZA</a:t>
          </a:r>
        </a:p>
      </xdr:txBody>
    </xdr:sp>
    <xdr:clientData/>
  </xdr:twoCellAnchor>
  <xdr:twoCellAnchor>
    <xdr:from>
      <xdr:col>21</xdr:col>
      <xdr:colOff>342899</xdr:colOff>
      <xdr:row>1</xdr:row>
      <xdr:rowOff>66675</xdr:rowOff>
    </xdr:from>
    <xdr:to>
      <xdr:col>26</xdr:col>
      <xdr:colOff>438150</xdr:colOff>
      <xdr:row>3</xdr:row>
      <xdr:rowOff>104775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2953999" y="257175"/>
          <a:ext cx="3143251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clique</a:t>
          </a:r>
          <a:r>
            <a:rPr lang="pt-BR" sz="1100" baseline="0"/>
            <a:t> apenas </a:t>
          </a:r>
          <a:r>
            <a:rPr lang="pt-BR" sz="1100" b="1" baseline="0"/>
            <a:t>aqui</a:t>
          </a:r>
          <a:r>
            <a:rPr lang="pt-BR" sz="1100" baseline="0"/>
            <a:t> e todas as análises serão feitas</a:t>
          </a:r>
          <a:endParaRPr lang="pt-BR" sz="1100"/>
        </a:p>
      </xdr:txBody>
    </xdr:sp>
    <xdr:clientData/>
  </xdr:twoCellAnchor>
  <xdr:twoCellAnchor editAs="oneCell">
    <xdr:from>
      <xdr:col>26</xdr:col>
      <xdr:colOff>514350</xdr:colOff>
      <xdr:row>1</xdr:row>
      <xdr:rowOff>19050</xdr:rowOff>
    </xdr:from>
    <xdr:to>
      <xdr:col>27</xdr:col>
      <xdr:colOff>428625</xdr:colOff>
      <xdr:row>3</xdr:row>
      <xdr:rowOff>161925</xdr:rowOff>
    </xdr:to>
    <xdr:pic>
      <xdr:nvPicPr>
        <xdr:cNvPr id="32" name="Gráfico 31" descr="Seta com giro para a direita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6173450" y="209550"/>
          <a:ext cx="52387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D2EA-7A64-4B05-B84C-725E3C7BA81E}">
  <sheetPr codeName="Planilha2">
    <tabColor theme="9"/>
  </sheetPr>
  <dimension ref="C3:W33"/>
  <sheetViews>
    <sheetView showGridLines="0" showRowColHeaders="0" tabSelected="1" topLeftCell="C1" zoomScaleNormal="100" workbookViewId="0">
      <pane xSplit="3" ySplit="4" topLeftCell="F5" activePane="bottomRight" state="frozen"/>
      <selection activeCell="C1" sqref="C1"/>
      <selection pane="topRight" activeCell="F1" sqref="F1"/>
      <selection pane="bottomLeft" activeCell="C5" sqref="C5"/>
      <selection pane="bottomRight" activeCell="F9" sqref="F9"/>
    </sheetView>
  </sheetViews>
  <sheetFormatPr defaultRowHeight="15" x14ac:dyDescent="0.25"/>
  <cols>
    <col min="1" max="3" width="9.140625" style="9"/>
    <col min="4" max="4" width="3" style="9" bestFit="1" customWidth="1"/>
    <col min="5" max="5" width="17.28515625" style="9" bestFit="1" customWidth="1"/>
    <col min="6" max="17" width="9.140625" style="9"/>
    <col min="18" max="18" width="11.7109375" style="9" bestFit="1" customWidth="1"/>
    <col min="19" max="19" width="2.140625" style="9" customWidth="1"/>
    <col min="20" max="20" width="20.28515625" style="9" bestFit="1" customWidth="1"/>
    <col min="21" max="21" width="7.7109375" style="9" bestFit="1" customWidth="1"/>
    <col min="22" max="22" width="16" style="9" bestFit="1" customWidth="1"/>
    <col min="23" max="16384" width="9.140625" style="9"/>
  </cols>
  <sheetData>
    <row r="3" spans="3:23" x14ac:dyDescent="0.25">
      <c r="E3" s="10" t="s">
        <v>25</v>
      </c>
      <c r="F3" s="10">
        <v>1</v>
      </c>
      <c r="G3" s="10">
        <v>2</v>
      </c>
      <c r="H3" s="10">
        <v>3</v>
      </c>
      <c r="I3" s="10">
        <v>4</v>
      </c>
      <c r="J3" s="10">
        <v>5</v>
      </c>
      <c r="K3" s="10">
        <v>6</v>
      </c>
      <c r="L3" s="10">
        <v>7</v>
      </c>
      <c r="M3" s="10">
        <v>8</v>
      </c>
      <c r="N3" s="10">
        <v>9</v>
      </c>
      <c r="O3" s="10">
        <v>10</v>
      </c>
      <c r="P3" s="10">
        <v>11</v>
      </c>
      <c r="Q3" s="10">
        <v>12</v>
      </c>
      <c r="R3" s="10">
        <v>13</v>
      </c>
      <c r="T3" s="10"/>
    </row>
    <row r="4" spans="3:23" x14ac:dyDescent="0.25">
      <c r="C4" s="10"/>
      <c r="D4" s="11"/>
      <c r="E4" s="11"/>
      <c r="F4" s="4" t="s">
        <v>0</v>
      </c>
      <c r="G4" s="4" t="s">
        <v>1</v>
      </c>
      <c r="H4" s="4" t="s">
        <v>2</v>
      </c>
      <c r="I4" s="4" t="s">
        <v>3</v>
      </c>
      <c r="J4" s="4" t="s">
        <v>4</v>
      </c>
      <c r="K4" s="4" t="s">
        <v>5</v>
      </c>
      <c r="L4" s="4" t="s">
        <v>6</v>
      </c>
      <c r="M4" s="4" t="s">
        <v>7</v>
      </c>
      <c r="N4" s="4" t="s">
        <v>8</v>
      </c>
      <c r="O4" s="4" t="s">
        <v>9</v>
      </c>
      <c r="P4" s="4" t="s">
        <v>10</v>
      </c>
      <c r="Q4" s="4" t="s">
        <v>11</v>
      </c>
      <c r="R4" s="4" t="s">
        <v>23</v>
      </c>
      <c r="T4" s="5" t="s">
        <v>24</v>
      </c>
      <c r="V4" s="8" t="s">
        <v>26</v>
      </c>
      <c r="W4" s="20">
        <v>13</v>
      </c>
    </row>
    <row r="5" spans="3:23" ht="20.100000000000001" customHeight="1" x14ac:dyDescent="0.25">
      <c r="C5" s="10"/>
      <c r="D5" s="30" t="s">
        <v>17</v>
      </c>
      <c r="E5" s="21" t="s">
        <v>56</v>
      </c>
      <c r="F5" s="22">
        <v>151</v>
      </c>
      <c r="G5" s="22">
        <v>154</v>
      </c>
      <c r="H5" s="22">
        <v>156</v>
      </c>
      <c r="I5" s="22">
        <v>175</v>
      </c>
      <c r="J5" s="22">
        <v>167</v>
      </c>
      <c r="K5" s="22">
        <v>167</v>
      </c>
      <c r="L5" s="22">
        <v>162</v>
      </c>
      <c r="M5" s="22">
        <v>158</v>
      </c>
      <c r="N5" s="22">
        <v>163</v>
      </c>
      <c r="O5" s="22">
        <v>162</v>
      </c>
      <c r="P5" s="22">
        <v>173</v>
      </c>
      <c r="Q5" s="22">
        <v>168</v>
      </c>
      <c r="R5" s="23">
        <f>AVERAGE(F5:Q5)</f>
        <v>163</v>
      </c>
      <c r="S5" s="12"/>
      <c r="T5" s="24">
        <f>INDEX(F5:R5,,colunaselecionada)</f>
        <v>163</v>
      </c>
      <c r="V5" s="13">
        <v>1</v>
      </c>
      <c r="W5" s="9" t="s">
        <v>27</v>
      </c>
    </row>
    <row r="6" spans="3:23" ht="20.100000000000001" customHeight="1" x14ac:dyDescent="0.25">
      <c r="C6" s="10"/>
      <c r="D6" s="31"/>
      <c r="E6" s="21" t="s">
        <v>57</v>
      </c>
      <c r="F6" s="22">
        <v>17</v>
      </c>
      <c r="G6" s="22">
        <v>15</v>
      </c>
      <c r="H6" s="22">
        <v>18</v>
      </c>
      <c r="I6" s="22">
        <v>15</v>
      </c>
      <c r="J6" s="22">
        <v>15</v>
      </c>
      <c r="K6" s="22">
        <v>16</v>
      </c>
      <c r="L6" s="22">
        <v>18</v>
      </c>
      <c r="M6" s="22">
        <v>16</v>
      </c>
      <c r="N6" s="22">
        <v>15</v>
      </c>
      <c r="O6" s="22">
        <v>16</v>
      </c>
      <c r="P6" s="22">
        <v>18</v>
      </c>
      <c r="Q6" s="22">
        <v>16</v>
      </c>
      <c r="R6" s="23">
        <f t="shared" ref="R6:R9" si="0">AVERAGE(F6:Q6)</f>
        <v>16.25</v>
      </c>
      <c r="S6" s="12"/>
      <c r="T6" s="24">
        <f>INDEX(F6:R6,,colunaselecionada)</f>
        <v>16.25</v>
      </c>
      <c r="V6" s="13">
        <v>2</v>
      </c>
      <c r="W6" s="9" t="s">
        <v>28</v>
      </c>
    </row>
    <row r="7" spans="3:23" ht="20.100000000000001" customHeight="1" x14ac:dyDescent="0.25">
      <c r="C7" s="10"/>
      <c r="D7" s="31"/>
      <c r="E7" s="21" t="s">
        <v>42</v>
      </c>
      <c r="F7" s="22">
        <v>7</v>
      </c>
      <c r="G7" s="22">
        <v>7</v>
      </c>
      <c r="H7" s="22">
        <v>7</v>
      </c>
      <c r="I7" s="22">
        <v>5</v>
      </c>
      <c r="J7" s="22">
        <v>6</v>
      </c>
      <c r="K7" s="22">
        <v>6</v>
      </c>
      <c r="L7" s="22">
        <v>7</v>
      </c>
      <c r="M7" s="22">
        <v>5</v>
      </c>
      <c r="N7" s="22">
        <v>7</v>
      </c>
      <c r="O7" s="22">
        <v>7</v>
      </c>
      <c r="P7" s="22">
        <v>7</v>
      </c>
      <c r="Q7" s="22">
        <v>7</v>
      </c>
      <c r="R7" s="23">
        <f t="shared" si="0"/>
        <v>6.5</v>
      </c>
      <c r="S7" s="12"/>
      <c r="T7" s="24">
        <f>INDEX(F7:R7,,colunaselecionada)</f>
        <v>6.5</v>
      </c>
      <c r="V7" s="13">
        <v>3</v>
      </c>
      <c r="W7" s="9" t="s">
        <v>29</v>
      </c>
    </row>
    <row r="8" spans="3:23" ht="20.100000000000001" customHeight="1" x14ac:dyDescent="0.25">
      <c r="C8" s="10"/>
      <c r="D8" s="31"/>
      <c r="E8" s="21" t="s">
        <v>41</v>
      </c>
      <c r="F8" s="22">
        <v>2</v>
      </c>
      <c r="G8" s="22">
        <v>2</v>
      </c>
      <c r="H8" s="22">
        <v>1</v>
      </c>
      <c r="I8" s="22">
        <v>1</v>
      </c>
      <c r="J8" s="22">
        <v>1</v>
      </c>
      <c r="K8" s="22">
        <v>1</v>
      </c>
      <c r="L8" s="22">
        <v>2</v>
      </c>
      <c r="M8" s="22">
        <v>2</v>
      </c>
      <c r="N8" s="22">
        <v>2</v>
      </c>
      <c r="O8" s="22">
        <v>2</v>
      </c>
      <c r="P8" s="22">
        <v>2</v>
      </c>
      <c r="Q8" s="22">
        <v>2</v>
      </c>
      <c r="R8" s="23">
        <f t="shared" si="0"/>
        <v>1.6666666666666667</v>
      </c>
      <c r="S8" s="14"/>
      <c r="T8" s="24">
        <f>INDEX(F8:R8,,colunaselecionada)</f>
        <v>1.6666666666666667</v>
      </c>
      <c r="V8" s="13">
        <v>4</v>
      </c>
      <c r="W8" s="9" t="s">
        <v>30</v>
      </c>
    </row>
    <row r="9" spans="3:23" ht="20.100000000000001" customHeight="1" x14ac:dyDescent="0.25">
      <c r="C9" s="10"/>
      <c r="D9" s="15"/>
      <c r="E9" s="1" t="s">
        <v>55</v>
      </c>
      <c r="F9" s="2">
        <f>SUM(F5:F8)</f>
        <v>177</v>
      </c>
      <c r="G9" s="2">
        <f t="shared" ref="G9:Q9" si="1">SUM(G5:G8)</f>
        <v>178</v>
      </c>
      <c r="H9" s="2">
        <f t="shared" si="1"/>
        <v>182</v>
      </c>
      <c r="I9" s="2">
        <f t="shared" si="1"/>
        <v>196</v>
      </c>
      <c r="J9" s="2">
        <f t="shared" si="1"/>
        <v>189</v>
      </c>
      <c r="K9" s="2">
        <f t="shared" si="1"/>
        <v>190</v>
      </c>
      <c r="L9" s="2">
        <f t="shared" si="1"/>
        <v>189</v>
      </c>
      <c r="M9" s="2">
        <f t="shared" si="1"/>
        <v>181</v>
      </c>
      <c r="N9" s="2">
        <f t="shared" si="1"/>
        <v>187</v>
      </c>
      <c r="O9" s="2">
        <f t="shared" si="1"/>
        <v>187</v>
      </c>
      <c r="P9" s="2">
        <f t="shared" si="1"/>
        <v>200</v>
      </c>
      <c r="Q9" s="2">
        <f t="shared" si="1"/>
        <v>193</v>
      </c>
      <c r="R9" s="3">
        <f t="shared" si="0"/>
        <v>187.41666666666666</v>
      </c>
      <c r="S9" s="12"/>
      <c r="T9" s="6">
        <f>INDEX(F9:R9,,colunaselecionada)</f>
        <v>187.41666666666666</v>
      </c>
      <c r="V9" s="13">
        <v>5</v>
      </c>
      <c r="W9" s="9" t="s">
        <v>31</v>
      </c>
    </row>
    <row r="10" spans="3:23" ht="15" customHeight="1" x14ac:dyDescent="0.25">
      <c r="C10" s="10"/>
      <c r="D10" s="16"/>
      <c r="E10" s="17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8"/>
      <c r="S10" s="12"/>
      <c r="T10" s="14"/>
      <c r="V10" s="13">
        <v>6</v>
      </c>
      <c r="W10" s="9" t="s">
        <v>32</v>
      </c>
    </row>
    <row r="11" spans="3:23" ht="15" customHeight="1" x14ac:dyDescent="0.25">
      <c r="C11" s="10"/>
      <c r="D11" s="16"/>
      <c r="E11" s="17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8"/>
      <c r="S11" s="12"/>
      <c r="T11" s="14"/>
      <c r="V11" s="13">
        <v>7</v>
      </c>
      <c r="W11" s="9" t="s">
        <v>33</v>
      </c>
    </row>
    <row r="12" spans="3:23" ht="20.100000000000001" customHeight="1" x14ac:dyDescent="0.25">
      <c r="C12" s="10"/>
      <c r="D12" s="30" t="s">
        <v>16</v>
      </c>
      <c r="E12" s="21" t="s">
        <v>14</v>
      </c>
      <c r="F12" s="22">
        <v>12</v>
      </c>
      <c r="G12" s="22">
        <v>13</v>
      </c>
      <c r="H12" s="22">
        <v>12</v>
      </c>
      <c r="I12" s="22">
        <v>12</v>
      </c>
      <c r="J12" s="22">
        <v>15</v>
      </c>
      <c r="K12" s="22">
        <v>12</v>
      </c>
      <c r="L12" s="22">
        <v>12</v>
      </c>
      <c r="M12" s="22">
        <v>12</v>
      </c>
      <c r="N12" s="22">
        <v>12</v>
      </c>
      <c r="O12" s="22">
        <v>12</v>
      </c>
      <c r="P12" s="22">
        <v>12</v>
      </c>
      <c r="Q12" s="22">
        <v>12</v>
      </c>
      <c r="R12" s="23">
        <f>AVERAGE(F12:Q12)</f>
        <v>12.333333333333334</v>
      </c>
      <c r="S12" s="12"/>
      <c r="T12" s="24">
        <f>INDEX(F12:R12,,colunaselecionada)</f>
        <v>12.333333333333334</v>
      </c>
      <c r="V12" s="13">
        <v>8</v>
      </c>
      <c r="W12" s="9" t="s">
        <v>34</v>
      </c>
    </row>
    <row r="13" spans="3:23" ht="20.100000000000001" customHeight="1" x14ac:dyDescent="0.25">
      <c r="C13" s="10"/>
      <c r="D13" s="31"/>
      <c r="E13" s="21" t="s">
        <v>15</v>
      </c>
      <c r="F13" s="22">
        <v>55</v>
      </c>
      <c r="G13" s="22">
        <v>55</v>
      </c>
      <c r="H13" s="22">
        <v>61</v>
      </c>
      <c r="I13" s="22">
        <v>75</v>
      </c>
      <c r="J13" s="22">
        <v>65</v>
      </c>
      <c r="K13" s="22">
        <v>69</v>
      </c>
      <c r="L13" s="22">
        <v>67</v>
      </c>
      <c r="M13" s="22">
        <v>59</v>
      </c>
      <c r="N13" s="22">
        <v>65</v>
      </c>
      <c r="O13" s="22">
        <v>65</v>
      </c>
      <c r="P13" s="22">
        <v>78</v>
      </c>
      <c r="Q13" s="22">
        <v>71</v>
      </c>
      <c r="R13" s="23">
        <f t="shared" ref="R13:R16" si="2">AVERAGE(F13:Q13)</f>
        <v>65.416666666666671</v>
      </c>
      <c r="S13" s="12"/>
      <c r="T13" s="24">
        <f>INDEX(F13:R13,,colunaselecionada)</f>
        <v>65.416666666666671</v>
      </c>
      <c r="V13" s="13">
        <v>9</v>
      </c>
      <c r="W13" s="9" t="s">
        <v>35</v>
      </c>
    </row>
    <row r="14" spans="3:23" ht="20.100000000000001" customHeight="1" x14ac:dyDescent="0.25">
      <c r="C14" s="10"/>
      <c r="D14" s="31"/>
      <c r="E14" s="21" t="s">
        <v>13</v>
      </c>
      <c r="F14" s="22">
        <v>63</v>
      </c>
      <c r="G14" s="22">
        <v>63</v>
      </c>
      <c r="H14" s="22">
        <v>63</v>
      </c>
      <c r="I14" s="22">
        <v>63</v>
      </c>
      <c r="J14" s="22">
        <v>63</v>
      </c>
      <c r="K14" s="22">
        <v>63</v>
      </c>
      <c r="L14" s="22">
        <v>63</v>
      </c>
      <c r="M14" s="22">
        <v>63</v>
      </c>
      <c r="N14" s="22">
        <v>63</v>
      </c>
      <c r="O14" s="22">
        <v>63</v>
      </c>
      <c r="P14" s="22">
        <v>63</v>
      </c>
      <c r="Q14" s="22">
        <v>63</v>
      </c>
      <c r="R14" s="23">
        <f t="shared" si="2"/>
        <v>63</v>
      </c>
      <c r="S14" s="12"/>
      <c r="T14" s="24">
        <f>INDEX(F14:R14,,colunaselecionada)</f>
        <v>63</v>
      </c>
      <c r="V14" s="13">
        <v>10</v>
      </c>
      <c r="W14" s="9" t="s">
        <v>36</v>
      </c>
    </row>
    <row r="15" spans="3:23" ht="20.100000000000001" customHeight="1" x14ac:dyDescent="0.25">
      <c r="C15" s="10"/>
      <c r="D15" s="31"/>
      <c r="E15" s="21" t="s">
        <v>12</v>
      </c>
      <c r="F15" s="22">
        <v>29</v>
      </c>
      <c r="G15" s="22">
        <v>29</v>
      </c>
      <c r="H15" s="22">
        <v>29</v>
      </c>
      <c r="I15" s="22">
        <v>29</v>
      </c>
      <c r="J15" s="22">
        <v>29</v>
      </c>
      <c r="K15" s="22">
        <v>29</v>
      </c>
      <c r="L15" s="22">
        <v>29</v>
      </c>
      <c r="M15" s="22">
        <v>29</v>
      </c>
      <c r="N15" s="22">
        <v>29</v>
      </c>
      <c r="O15" s="22">
        <v>29</v>
      </c>
      <c r="P15" s="22">
        <v>29</v>
      </c>
      <c r="Q15" s="22">
        <v>29</v>
      </c>
      <c r="R15" s="23">
        <f t="shared" si="2"/>
        <v>29</v>
      </c>
      <c r="S15" s="12"/>
      <c r="T15" s="24">
        <f>INDEX(F15:R15,,colunaselecionada)</f>
        <v>29</v>
      </c>
      <c r="V15" s="13">
        <v>11</v>
      </c>
      <c r="W15" s="9" t="s">
        <v>37</v>
      </c>
    </row>
    <row r="16" spans="3:23" ht="20.100000000000001" customHeight="1" x14ac:dyDescent="0.25">
      <c r="C16" s="10"/>
      <c r="D16" s="32"/>
      <c r="E16" s="21" t="s">
        <v>54</v>
      </c>
      <c r="F16" s="22">
        <v>18</v>
      </c>
      <c r="G16" s="22">
        <v>18</v>
      </c>
      <c r="H16" s="22">
        <v>18</v>
      </c>
      <c r="I16" s="22">
        <v>18</v>
      </c>
      <c r="J16" s="22">
        <v>18</v>
      </c>
      <c r="K16" s="22">
        <v>18</v>
      </c>
      <c r="L16" s="22">
        <v>18</v>
      </c>
      <c r="M16" s="22">
        <v>18</v>
      </c>
      <c r="N16" s="22">
        <v>18</v>
      </c>
      <c r="O16" s="22">
        <v>18</v>
      </c>
      <c r="P16" s="22">
        <v>18</v>
      </c>
      <c r="Q16" s="22">
        <v>18</v>
      </c>
      <c r="R16" s="23">
        <f t="shared" si="2"/>
        <v>18</v>
      </c>
      <c r="S16" s="12"/>
      <c r="T16" s="24">
        <f>INDEX(F16:R16,,colunaselecionada)</f>
        <v>18</v>
      </c>
      <c r="V16" s="13">
        <v>12</v>
      </c>
      <c r="W16" s="9" t="s">
        <v>38</v>
      </c>
    </row>
    <row r="17" spans="3:23" ht="15" customHeight="1" x14ac:dyDescent="0.25">
      <c r="C17" s="10"/>
      <c r="D17" s="16"/>
      <c r="E17" s="17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8"/>
      <c r="S17" s="12"/>
      <c r="T17" s="14"/>
      <c r="W17" s="9" t="s">
        <v>39</v>
      </c>
    </row>
    <row r="18" spans="3:23" ht="20.100000000000001" customHeight="1" x14ac:dyDescent="0.25">
      <c r="C18" s="10"/>
      <c r="D18" s="33" t="s">
        <v>18</v>
      </c>
      <c r="E18" s="26" t="s">
        <v>19</v>
      </c>
      <c r="F18" s="22">
        <v>90</v>
      </c>
      <c r="G18" s="22">
        <v>102</v>
      </c>
      <c r="H18" s="22">
        <v>113</v>
      </c>
      <c r="I18" s="22">
        <v>111</v>
      </c>
      <c r="J18" s="22">
        <v>85</v>
      </c>
      <c r="K18" s="22">
        <v>102</v>
      </c>
      <c r="L18" s="22">
        <v>93</v>
      </c>
      <c r="M18" s="22">
        <v>90</v>
      </c>
      <c r="N18" s="22">
        <v>105</v>
      </c>
      <c r="O18" s="22">
        <v>92</v>
      </c>
      <c r="P18" s="22">
        <v>108</v>
      </c>
      <c r="Q18" s="22">
        <v>112</v>
      </c>
      <c r="R18" s="23">
        <f>AVERAGE(F18:Q18)</f>
        <v>100.25</v>
      </c>
      <c r="S18" s="12"/>
      <c r="T18" s="24">
        <f>INDEX(F18:R18,,colunaselecionada)</f>
        <v>100.25</v>
      </c>
      <c r="U18" s="19">
        <f>T18/T9</f>
        <v>0.53490440195642508</v>
      </c>
    </row>
    <row r="19" spans="3:23" ht="20.100000000000001" customHeight="1" x14ac:dyDescent="0.25">
      <c r="C19" s="10"/>
      <c r="D19" s="33"/>
      <c r="E19" s="26" t="s">
        <v>20</v>
      </c>
      <c r="F19" s="22">
        <v>87</v>
      </c>
      <c r="G19" s="22">
        <v>76</v>
      </c>
      <c r="H19" s="22">
        <v>70</v>
      </c>
      <c r="I19" s="22">
        <v>86</v>
      </c>
      <c r="J19" s="22">
        <v>105</v>
      </c>
      <c r="K19" s="22">
        <v>89</v>
      </c>
      <c r="L19" s="22">
        <v>96</v>
      </c>
      <c r="M19" s="22">
        <v>91</v>
      </c>
      <c r="N19" s="22">
        <v>82</v>
      </c>
      <c r="O19" s="22">
        <v>95</v>
      </c>
      <c r="P19" s="22">
        <v>92</v>
      </c>
      <c r="Q19" s="22">
        <v>78</v>
      </c>
      <c r="R19" s="23">
        <f>AVERAGE(F19:Q19)</f>
        <v>87.25</v>
      </c>
      <c r="S19" s="12"/>
      <c r="T19" s="24">
        <f>INDEX(F19:R19,,colunaselecionada)</f>
        <v>87.25</v>
      </c>
      <c r="U19" s="19">
        <f>T19/T9</f>
        <v>0.46554024010671413</v>
      </c>
    </row>
    <row r="20" spans="3:23" ht="20.100000000000001" customHeight="1" x14ac:dyDescent="0.25">
      <c r="C20" s="10"/>
      <c r="D20" s="33"/>
      <c r="E20" s="26" t="s">
        <v>53</v>
      </c>
      <c r="F20" s="22">
        <v>3</v>
      </c>
      <c r="G20" s="22">
        <v>4</v>
      </c>
      <c r="H20" s="22">
        <v>5</v>
      </c>
      <c r="I20" s="22">
        <v>6</v>
      </c>
      <c r="J20" s="22">
        <v>0</v>
      </c>
      <c r="K20" s="22">
        <v>5</v>
      </c>
      <c r="L20" s="22">
        <v>4</v>
      </c>
      <c r="M20" s="22">
        <v>1</v>
      </c>
      <c r="N20" s="22">
        <v>2</v>
      </c>
      <c r="O20" s="22">
        <v>3</v>
      </c>
      <c r="P20" s="22">
        <v>3</v>
      </c>
      <c r="Q20" s="22">
        <v>3</v>
      </c>
      <c r="R20" s="23">
        <f>AVERAGE(F20:Q20)</f>
        <v>3.25</v>
      </c>
      <c r="S20" s="12"/>
      <c r="T20" s="24">
        <f>INDEX(F20:R20,,colunaselecionada)</f>
        <v>3.25</v>
      </c>
      <c r="U20" s="19">
        <f>T20/T9</f>
        <v>1.7341040462427747E-2</v>
      </c>
    </row>
    <row r="21" spans="3:23" ht="15" customHeight="1" x14ac:dyDescent="0.25">
      <c r="C21" s="10"/>
      <c r="D21" s="16"/>
      <c r="E21" s="17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8"/>
      <c r="S21" s="12"/>
      <c r="T21" s="14"/>
    </row>
    <row r="22" spans="3:23" ht="20.100000000000001" customHeight="1" x14ac:dyDescent="0.25">
      <c r="C22" s="10"/>
      <c r="D22" s="30" t="s">
        <v>21</v>
      </c>
      <c r="E22" s="21" t="s">
        <v>44</v>
      </c>
      <c r="F22" s="22">
        <v>68</v>
      </c>
      <c r="G22" s="22">
        <v>71</v>
      </c>
      <c r="H22" s="22">
        <v>74</v>
      </c>
      <c r="I22" s="22">
        <v>83</v>
      </c>
      <c r="J22" s="22">
        <v>84</v>
      </c>
      <c r="K22" s="22">
        <v>87</v>
      </c>
      <c r="L22" s="22">
        <v>90</v>
      </c>
      <c r="M22" s="22">
        <v>90</v>
      </c>
      <c r="N22" s="22">
        <v>87</v>
      </c>
      <c r="O22" s="22">
        <v>76</v>
      </c>
      <c r="P22" s="22">
        <v>96</v>
      </c>
      <c r="Q22" s="22">
        <v>85</v>
      </c>
      <c r="R22" s="23">
        <f>AVERAGE(F22:Q22)</f>
        <v>82.583333333333329</v>
      </c>
      <c r="S22" s="12"/>
      <c r="T22" s="24">
        <f>INDEX(F22:R22,,colunaselecionada)</f>
        <v>82.583333333333329</v>
      </c>
    </row>
    <row r="23" spans="3:23" ht="20.100000000000001" customHeight="1" x14ac:dyDescent="0.25">
      <c r="C23" s="10"/>
      <c r="D23" s="31"/>
      <c r="E23" s="21" t="s">
        <v>45</v>
      </c>
      <c r="F23" s="22">
        <v>45</v>
      </c>
      <c r="G23" s="22">
        <v>40</v>
      </c>
      <c r="H23" s="22">
        <v>44</v>
      </c>
      <c r="I23" s="22">
        <v>45</v>
      </c>
      <c r="J23" s="22">
        <v>39</v>
      </c>
      <c r="K23" s="22">
        <v>43</v>
      </c>
      <c r="L23" s="22">
        <v>39</v>
      </c>
      <c r="M23" s="22">
        <v>37</v>
      </c>
      <c r="N23" s="22">
        <v>36</v>
      </c>
      <c r="O23" s="22">
        <v>44</v>
      </c>
      <c r="P23" s="22">
        <v>41</v>
      </c>
      <c r="Q23" s="22">
        <v>45</v>
      </c>
      <c r="R23" s="23">
        <f t="shared" ref="R23:R26" si="3">AVERAGE(F23:Q23)</f>
        <v>41.5</v>
      </c>
      <c r="S23" s="12"/>
      <c r="T23" s="24">
        <f>INDEX(F23:R23,,colunaselecionada)</f>
        <v>41.5</v>
      </c>
    </row>
    <row r="24" spans="3:23" ht="20.100000000000001" customHeight="1" x14ac:dyDescent="0.25">
      <c r="C24" s="10"/>
      <c r="D24" s="31"/>
      <c r="E24" s="21" t="s">
        <v>46</v>
      </c>
      <c r="F24" s="22">
        <v>41</v>
      </c>
      <c r="G24" s="22">
        <v>42</v>
      </c>
      <c r="H24" s="22">
        <v>38</v>
      </c>
      <c r="I24" s="22">
        <v>43</v>
      </c>
      <c r="J24" s="22">
        <v>43</v>
      </c>
      <c r="K24" s="22">
        <v>35</v>
      </c>
      <c r="L24" s="22">
        <v>40</v>
      </c>
      <c r="M24" s="22">
        <v>35</v>
      </c>
      <c r="N24" s="22">
        <v>44</v>
      </c>
      <c r="O24" s="22">
        <v>42</v>
      </c>
      <c r="P24" s="22">
        <v>35</v>
      </c>
      <c r="Q24" s="22">
        <v>37</v>
      </c>
      <c r="R24" s="23">
        <f t="shared" si="3"/>
        <v>39.583333333333336</v>
      </c>
      <c r="S24" s="12"/>
      <c r="T24" s="24">
        <f>INDEX(F24:R24,,colunaselecionada)</f>
        <v>39.583333333333336</v>
      </c>
    </row>
    <row r="25" spans="3:23" ht="20.100000000000001" customHeight="1" x14ac:dyDescent="0.25">
      <c r="C25" s="10"/>
      <c r="D25" s="31"/>
      <c r="E25" s="21" t="s">
        <v>47</v>
      </c>
      <c r="F25" s="22">
        <v>19</v>
      </c>
      <c r="G25" s="22">
        <v>20</v>
      </c>
      <c r="H25" s="22">
        <v>22</v>
      </c>
      <c r="I25" s="22">
        <v>23</v>
      </c>
      <c r="J25" s="22">
        <v>21</v>
      </c>
      <c r="K25" s="22">
        <v>21</v>
      </c>
      <c r="L25" s="22">
        <v>17</v>
      </c>
      <c r="M25" s="22">
        <v>16</v>
      </c>
      <c r="N25" s="22">
        <v>15</v>
      </c>
      <c r="O25" s="22">
        <v>22</v>
      </c>
      <c r="P25" s="22">
        <v>23</v>
      </c>
      <c r="Q25" s="22">
        <v>22</v>
      </c>
      <c r="R25" s="23">
        <f t="shared" si="3"/>
        <v>20.083333333333332</v>
      </c>
      <c r="S25" s="12"/>
      <c r="T25" s="24">
        <f>INDEX(F25:R25,,colunaselecionada)</f>
        <v>20.083333333333332</v>
      </c>
    </row>
    <row r="26" spans="3:23" ht="20.100000000000001" customHeight="1" x14ac:dyDescent="0.25">
      <c r="C26" s="10"/>
      <c r="D26" s="32"/>
      <c r="E26" s="21" t="s">
        <v>48</v>
      </c>
      <c r="F26" s="22">
        <v>4</v>
      </c>
      <c r="G26" s="22">
        <v>5</v>
      </c>
      <c r="H26" s="22">
        <v>5</v>
      </c>
      <c r="I26" s="22">
        <v>3</v>
      </c>
      <c r="J26" s="22">
        <v>3</v>
      </c>
      <c r="K26" s="22">
        <v>5</v>
      </c>
      <c r="L26" s="22">
        <v>3</v>
      </c>
      <c r="M26" s="22">
        <v>3</v>
      </c>
      <c r="N26" s="22">
        <v>5</v>
      </c>
      <c r="O26" s="22">
        <v>3</v>
      </c>
      <c r="P26" s="22">
        <v>5</v>
      </c>
      <c r="Q26" s="22">
        <v>4</v>
      </c>
      <c r="R26" s="23">
        <f t="shared" si="3"/>
        <v>4</v>
      </c>
      <c r="S26" s="12"/>
      <c r="T26" s="24">
        <f>INDEX(F26:R26,,colunaselecionada)</f>
        <v>4</v>
      </c>
    </row>
    <row r="27" spans="3:23" ht="15" customHeight="1" x14ac:dyDescent="0.25">
      <c r="C27" s="10"/>
      <c r="D27" s="16"/>
      <c r="E27" s="17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8"/>
      <c r="S27" s="12"/>
      <c r="T27" s="14"/>
    </row>
    <row r="28" spans="3:23" ht="20.100000000000001" customHeight="1" x14ac:dyDescent="0.25">
      <c r="C28" s="10"/>
      <c r="D28" s="30" t="s">
        <v>43</v>
      </c>
      <c r="E28" s="21" t="s">
        <v>22</v>
      </c>
      <c r="F28" s="22">
        <v>58</v>
      </c>
      <c r="G28" s="22">
        <v>73</v>
      </c>
      <c r="H28" s="22">
        <v>54</v>
      </c>
      <c r="I28" s="22">
        <v>57</v>
      </c>
      <c r="J28" s="22">
        <v>75</v>
      </c>
      <c r="K28" s="22">
        <v>63</v>
      </c>
      <c r="L28" s="22">
        <v>78</v>
      </c>
      <c r="M28" s="22">
        <v>52</v>
      </c>
      <c r="N28" s="22">
        <v>80</v>
      </c>
      <c r="O28" s="22">
        <v>67</v>
      </c>
      <c r="P28" s="22">
        <v>89</v>
      </c>
      <c r="Q28" s="22">
        <v>76</v>
      </c>
      <c r="R28" s="23">
        <f>AVERAGE(F28:Q28)</f>
        <v>68.5</v>
      </c>
      <c r="S28" s="12"/>
      <c r="T28" s="24">
        <f>INDEX(F28:R28,,colunaselecionada)</f>
        <v>68.5</v>
      </c>
    </row>
    <row r="29" spans="3:23" ht="20.100000000000001" customHeight="1" x14ac:dyDescent="0.25">
      <c r="C29" s="10"/>
      <c r="D29" s="31"/>
      <c r="E29" s="21" t="s">
        <v>49</v>
      </c>
      <c r="F29" s="22">
        <v>64</v>
      </c>
      <c r="G29" s="22">
        <v>62</v>
      </c>
      <c r="H29" s="22">
        <v>77</v>
      </c>
      <c r="I29" s="22">
        <v>77</v>
      </c>
      <c r="J29" s="22">
        <v>54</v>
      </c>
      <c r="K29" s="22">
        <v>76</v>
      </c>
      <c r="L29" s="22">
        <v>59</v>
      </c>
      <c r="M29" s="22">
        <v>72</v>
      </c>
      <c r="N29" s="22">
        <v>58</v>
      </c>
      <c r="O29" s="22">
        <v>68</v>
      </c>
      <c r="P29" s="22">
        <v>66</v>
      </c>
      <c r="Q29" s="22">
        <v>66</v>
      </c>
      <c r="R29" s="23">
        <f t="shared" ref="R29:R32" si="4">AVERAGE(F29:Q29)</f>
        <v>66.583333333333329</v>
      </c>
      <c r="S29" s="12"/>
      <c r="T29" s="24">
        <f>INDEX(F29:R29,,colunaselecionada)</f>
        <v>66.583333333333329</v>
      </c>
    </row>
    <row r="30" spans="3:23" ht="20.100000000000001" customHeight="1" x14ac:dyDescent="0.25">
      <c r="C30" s="10"/>
      <c r="D30" s="31"/>
      <c r="E30" s="21" t="s">
        <v>50</v>
      </c>
      <c r="F30" s="22">
        <v>30</v>
      </c>
      <c r="G30" s="22">
        <v>22</v>
      </c>
      <c r="H30" s="22">
        <v>26</v>
      </c>
      <c r="I30" s="22">
        <v>28</v>
      </c>
      <c r="J30" s="22">
        <v>28</v>
      </c>
      <c r="K30" s="22">
        <v>29</v>
      </c>
      <c r="L30" s="22">
        <v>22</v>
      </c>
      <c r="M30" s="22">
        <v>25</v>
      </c>
      <c r="N30" s="22">
        <v>20</v>
      </c>
      <c r="O30" s="22">
        <v>29</v>
      </c>
      <c r="P30" s="22">
        <v>20</v>
      </c>
      <c r="Q30" s="22">
        <v>26</v>
      </c>
      <c r="R30" s="23">
        <f t="shared" si="4"/>
        <v>25.416666666666668</v>
      </c>
      <c r="S30" s="12"/>
      <c r="T30" s="24">
        <f>INDEX(F30:R30,,colunaselecionada)</f>
        <v>25.416666666666668</v>
      </c>
    </row>
    <row r="31" spans="3:23" ht="20.100000000000001" customHeight="1" x14ac:dyDescent="0.25">
      <c r="C31" s="10"/>
      <c r="D31" s="31"/>
      <c r="E31" s="21" t="s">
        <v>51</v>
      </c>
      <c r="F31" s="22">
        <v>20</v>
      </c>
      <c r="G31" s="22">
        <v>16</v>
      </c>
      <c r="H31" s="22">
        <v>19</v>
      </c>
      <c r="I31" s="22">
        <v>27</v>
      </c>
      <c r="J31" s="22">
        <v>27</v>
      </c>
      <c r="K31" s="22">
        <v>16</v>
      </c>
      <c r="L31" s="22">
        <v>24</v>
      </c>
      <c r="M31" s="22">
        <v>26</v>
      </c>
      <c r="N31" s="22">
        <v>22</v>
      </c>
      <c r="O31" s="22">
        <v>16</v>
      </c>
      <c r="P31" s="22">
        <v>20</v>
      </c>
      <c r="Q31" s="22">
        <v>19</v>
      </c>
      <c r="R31" s="23">
        <f t="shared" si="4"/>
        <v>21</v>
      </c>
      <c r="S31" s="12"/>
      <c r="T31" s="24">
        <f>INDEX(F31:R31,,colunaselecionada)</f>
        <v>21</v>
      </c>
    </row>
    <row r="32" spans="3:23" ht="20.100000000000001" customHeight="1" x14ac:dyDescent="0.25">
      <c r="C32" s="10"/>
      <c r="D32" s="32"/>
      <c r="E32" s="21" t="s">
        <v>52</v>
      </c>
      <c r="F32" s="22">
        <v>5</v>
      </c>
      <c r="G32" s="22">
        <v>5</v>
      </c>
      <c r="H32" s="22">
        <v>7</v>
      </c>
      <c r="I32" s="22">
        <v>8</v>
      </c>
      <c r="J32" s="22">
        <v>6</v>
      </c>
      <c r="K32" s="22">
        <v>7</v>
      </c>
      <c r="L32" s="22">
        <v>6</v>
      </c>
      <c r="M32" s="22">
        <v>6</v>
      </c>
      <c r="N32" s="22">
        <v>7</v>
      </c>
      <c r="O32" s="22">
        <v>7</v>
      </c>
      <c r="P32" s="22">
        <v>5</v>
      </c>
      <c r="Q32" s="22">
        <v>6</v>
      </c>
      <c r="R32" s="23">
        <f t="shared" si="4"/>
        <v>6.25</v>
      </c>
      <c r="S32" s="12"/>
      <c r="T32" s="24">
        <f>INDEX(F32:R32,,colunaselecionada)</f>
        <v>6.25</v>
      </c>
    </row>
    <row r="33" ht="20.100000000000001" customHeight="1" x14ac:dyDescent="0.25"/>
  </sheetData>
  <mergeCells count="5">
    <mergeCell ref="D5:D8"/>
    <mergeCell ref="D12:D16"/>
    <mergeCell ref="D22:D26"/>
    <mergeCell ref="D28:D32"/>
    <mergeCell ref="D18:D20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7BB0-BF66-4D0F-89CE-AE0170664128}">
  <sheetPr codeName="Planilha1">
    <tabColor theme="9" tint="-0.499984740745262"/>
  </sheetPr>
  <dimension ref="B3:AC40"/>
  <sheetViews>
    <sheetView showGridLines="0" showRowColHeaders="0" zoomScaleNormal="100" workbookViewId="0"/>
  </sheetViews>
  <sheetFormatPr defaultRowHeight="15" x14ac:dyDescent="0.25"/>
  <cols>
    <col min="1" max="1" width="6.28515625" customWidth="1"/>
  </cols>
  <sheetData>
    <row r="3" spans="2:29" x14ac:dyDescent="0.25">
      <c r="B3" s="28"/>
      <c r="C3" s="28"/>
      <c r="D3" s="28"/>
    </row>
    <row r="4" spans="2:29" x14ac:dyDescent="0.25">
      <c r="B4" s="28"/>
      <c r="C4" s="28"/>
      <c r="D4" s="28"/>
    </row>
    <row r="5" spans="2:29" x14ac:dyDescent="0.25">
      <c r="B5" s="7"/>
      <c r="C5" s="7"/>
      <c r="D5" s="7"/>
      <c r="E5" s="7"/>
      <c r="F5" s="2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27"/>
      <c r="Z5" s="27"/>
      <c r="AA5" s="27"/>
      <c r="AB5" s="27"/>
      <c r="AC5" s="27"/>
    </row>
    <row r="6" spans="2:29" x14ac:dyDescent="0.25">
      <c r="B6" s="7"/>
      <c r="C6" s="7"/>
      <c r="D6" s="7" t="s">
        <v>40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27"/>
      <c r="Z6" s="27"/>
      <c r="AA6" s="27"/>
      <c r="AB6" s="27"/>
      <c r="AC6" s="27"/>
    </row>
    <row r="7" spans="2:29" x14ac:dyDescent="0.25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9"/>
      <c r="Z7" s="29"/>
      <c r="AA7" s="29"/>
      <c r="AB7" s="29"/>
      <c r="AC7" s="29"/>
    </row>
    <row r="8" spans="2:29" x14ac:dyDescent="0.2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9"/>
      <c r="Z8" s="29"/>
      <c r="AA8" s="29"/>
      <c r="AB8" s="29"/>
      <c r="AC8" s="29"/>
    </row>
    <row r="9" spans="2:29" x14ac:dyDescent="0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9"/>
      <c r="Z9" s="29"/>
      <c r="AA9" s="29"/>
      <c r="AB9" s="29"/>
      <c r="AC9" s="29"/>
    </row>
    <row r="10" spans="2:29" x14ac:dyDescent="0.25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9"/>
      <c r="Z10" s="29"/>
      <c r="AA10" s="29"/>
      <c r="AB10" s="29"/>
      <c r="AC10" s="29"/>
    </row>
    <row r="11" spans="2:29" x14ac:dyDescent="0.25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9"/>
      <c r="Z11" s="29"/>
      <c r="AA11" s="29"/>
      <c r="AB11" s="29"/>
      <c r="AC11" s="29"/>
    </row>
    <row r="12" spans="2:29" x14ac:dyDescent="0.25"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9"/>
      <c r="Z12" s="29"/>
      <c r="AA12" s="29"/>
      <c r="AB12" s="29"/>
      <c r="AC12" s="29"/>
    </row>
    <row r="13" spans="2:29" x14ac:dyDescent="0.25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9"/>
      <c r="Z13" s="29"/>
      <c r="AA13" s="29"/>
      <c r="AB13" s="29"/>
      <c r="AC13" s="29"/>
    </row>
    <row r="14" spans="2:29" x14ac:dyDescent="0.25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9"/>
      <c r="Z14" s="29"/>
      <c r="AA14" s="29"/>
      <c r="AB14" s="29"/>
      <c r="AC14" s="29"/>
    </row>
    <row r="15" spans="2:29" x14ac:dyDescent="0.25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9"/>
      <c r="Z15" s="29"/>
      <c r="AA15" s="29"/>
      <c r="AB15" s="29"/>
      <c r="AC15" s="29"/>
    </row>
    <row r="16" spans="2:29" x14ac:dyDescent="0.25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9"/>
      <c r="Z16" s="29"/>
      <c r="AA16" s="29"/>
      <c r="AB16" s="29"/>
      <c r="AC16" s="29"/>
    </row>
    <row r="17" spans="2:29" x14ac:dyDescent="0.25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9"/>
      <c r="Z17" s="29"/>
      <c r="AA17" s="29"/>
      <c r="AB17" s="29"/>
      <c r="AC17" s="29"/>
    </row>
    <row r="18" spans="2:29" x14ac:dyDescent="0.25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9"/>
      <c r="Z18" s="29"/>
      <c r="AA18" s="29"/>
      <c r="AB18" s="29"/>
      <c r="AC18" s="29"/>
    </row>
    <row r="19" spans="2:29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9"/>
      <c r="Z19" s="29"/>
      <c r="AA19" s="29"/>
      <c r="AB19" s="29"/>
      <c r="AC19" s="29"/>
    </row>
    <row r="20" spans="2:29" x14ac:dyDescent="0.25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9"/>
      <c r="Z20" s="29"/>
      <c r="AA20" s="29"/>
      <c r="AB20" s="29"/>
      <c r="AC20" s="29"/>
    </row>
    <row r="21" spans="2:29" x14ac:dyDescent="0.25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9"/>
      <c r="Z21" s="29"/>
      <c r="AA21" s="29"/>
      <c r="AB21" s="29"/>
      <c r="AC21" s="29"/>
    </row>
    <row r="22" spans="2:29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9"/>
      <c r="Z22" s="29"/>
      <c r="AA22" s="29"/>
      <c r="AB22" s="29"/>
      <c r="AC22" s="29"/>
    </row>
    <row r="23" spans="2:29" x14ac:dyDescent="0.2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9"/>
      <c r="Z23" s="29"/>
      <c r="AA23" s="29"/>
      <c r="AB23" s="29"/>
      <c r="AC23" s="29"/>
    </row>
    <row r="24" spans="2:29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9"/>
      <c r="Z24" s="29"/>
      <c r="AA24" s="29"/>
      <c r="AB24" s="29"/>
      <c r="AC24" s="29"/>
    </row>
    <row r="25" spans="2:29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9"/>
      <c r="Z25" s="29"/>
      <c r="AA25" s="29"/>
      <c r="AB25" s="29"/>
      <c r="AC25" s="29"/>
    </row>
    <row r="26" spans="2:29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9"/>
      <c r="Z26" s="29"/>
      <c r="AA26" s="29"/>
      <c r="AB26" s="29"/>
      <c r="AC26" s="29"/>
    </row>
    <row r="27" spans="2:29" x14ac:dyDescent="0.25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9"/>
      <c r="Z27" s="29"/>
      <c r="AA27" s="29"/>
      <c r="AB27" s="29"/>
      <c r="AC27" s="29"/>
    </row>
    <row r="28" spans="2:29" x14ac:dyDescent="0.2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9"/>
      <c r="Z28" s="29"/>
      <c r="AA28" s="29"/>
      <c r="AB28" s="29"/>
      <c r="AC28" s="29"/>
    </row>
    <row r="29" spans="2:29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9"/>
      <c r="Z29" s="29"/>
      <c r="AA29" s="29"/>
      <c r="AB29" s="29"/>
      <c r="AC29" s="29"/>
    </row>
    <row r="30" spans="2:29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9"/>
      <c r="Z30" s="29"/>
      <c r="AA30" s="29"/>
      <c r="AB30" s="29"/>
      <c r="AC30" s="29"/>
    </row>
    <row r="31" spans="2:29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9"/>
      <c r="Z31" s="29"/>
      <c r="AA31" s="29"/>
      <c r="AB31" s="29"/>
      <c r="AC31" s="29"/>
    </row>
    <row r="32" spans="2:29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9"/>
      <c r="Z32" s="29"/>
      <c r="AA32" s="29"/>
      <c r="AB32" s="29"/>
      <c r="AC32" s="29"/>
    </row>
    <row r="33" spans="2:29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9"/>
      <c r="Z33" s="29"/>
      <c r="AA33" s="29"/>
      <c r="AB33" s="29"/>
      <c r="AC33" s="29"/>
    </row>
    <row r="34" spans="2:29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9"/>
      <c r="Z34" s="29"/>
      <c r="AA34" s="29"/>
      <c r="AB34" s="29"/>
      <c r="AC34" s="29"/>
    </row>
    <row r="35" spans="2:29" x14ac:dyDescent="0.25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9"/>
      <c r="Z35" s="29"/>
      <c r="AA35" s="29"/>
      <c r="AB35" s="29"/>
      <c r="AC35" s="29"/>
    </row>
    <row r="36" spans="2:29" x14ac:dyDescent="0.25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9"/>
      <c r="Z36" s="29"/>
      <c r="AA36" s="29"/>
      <c r="AB36" s="29"/>
      <c r="AC36" s="29"/>
    </row>
    <row r="37" spans="2:29" x14ac:dyDescent="0.25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2:29" x14ac:dyDescent="0.25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2:29" x14ac:dyDescent="0.25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2:29" x14ac:dyDescent="0.25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25</xdr:col>
                    <xdr:colOff>228600</xdr:colOff>
                    <xdr:row>4</xdr:row>
                    <xdr:rowOff>57150</xdr:rowOff>
                  </from>
                  <to>
                    <xdr:col>28</xdr:col>
                    <xdr:colOff>428625</xdr:colOff>
                    <xdr:row>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Dados</vt:lpstr>
      <vt:lpstr>Dashboard</vt:lpstr>
      <vt:lpstr>colunaselecionada</vt:lpstr>
      <vt:lpstr>listademes</vt:lpstr>
      <vt:lpstr>messelecao</vt:lpstr>
      <vt:lpstr>messelecionado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 César</dc:creator>
  <cp:lastModifiedBy>Ruy César</cp:lastModifiedBy>
  <dcterms:created xsi:type="dcterms:W3CDTF">2020-03-13T13:34:41Z</dcterms:created>
  <dcterms:modified xsi:type="dcterms:W3CDTF">2021-04-29T22:25:38Z</dcterms:modified>
</cp:coreProperties>
</file>