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 codeName="ThisWorkbook"/>
  <xr:revisionPtr revIDLastSave="0" documentId="8_{4ECE7DD6-ECAB-4309-B074-49262792B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5" i="2" l="1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D7" i="1" l="1"/>
  <c r="A33" i="2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D8" i="1" l="1"/>
  <c r="D9" i="1" s="1"/>
  <c r="E9" i="1" s="1"/>
  <c r="E31" i="2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D10" i="1" l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1" i="1" l="1"/>
  <c r="D12" i="1" s="1"/>
  <c r="D13" i="1" s="1"/>
  <c r="E10" i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E13" i="1"/>
  <c r="D14" i="1"/>
  <c r="D15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AG49" i="2" s="1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F48" i="2" s="1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Q49" i="2" l="1"/>
  <c r="AF49" i="2"/>
  <c r="R46" i="2"/>
  <c r="AB45" i="2"/>
  <c r="S48" i="2"/>
  <c r="I45" i="2"/>
  <c r="S47" i="2"/>
  <c r="Y47" i="2"/>
  <c r="U51" i="2"/>
  <c r="O47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<sst xmlns="http://schemas.openxmlformats.org/spreadsheetml/2006/main" count="35" uniqueCount="25">
  <si>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</si>
  <si>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</si>
  <si>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</si>
  <si>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</si>
  <si>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</si>
  <si>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</si>
  <si>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</si>
  <si>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</si>
  <si>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</si>
  <si>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</si>
  <si>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</si>
  <si>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</si>
  <si>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</si>
  <si>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</si>
  <si>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</si>
  <si>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</si>
  <si>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</si>
  <si>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End</t>
  </si>
  <si>
    <t xml:space="preserve">ENTER START DATE: </t>
  </si>
  <si>
    <t># of rows</t>
  </si>
  <si>
    <t>Chart showing project activities with a scrollable timeline is in this cell.</t>
  </si>
  <si>
    <t>Senior Project Proposed</t>
  </si>
  <si>
    <t>Research for Required technologies</t>
  </si>
  <si>
    <t>Next?</t>
  </si>
  <si>
    <t>RateThePlace, Roberto Reynoso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</si>
</sst>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44582</c:v>
                </c:pt>
                <c:pt idx="1">
                  <c:v>44583</c:v>
                </c:pt>
                <c:pt idx="2">
                  <c:v>44584</c:v>
                </c:pt>
                <c:pt idx="3">
                  <c:v>44585</c:v>
                </c:pt>
                <c:pt idx="4">
                  <c:v>44586</c:v>
                </c:pt>
                <c:pt idx="5">
                  <c:v>44587</c:v>
                </c:pt>
                <c:pt idx="6">
                  <c:v>44588</c:v>
                </c:pt>
                <c:pt idx="7">
                  <c:v>44589</c:v>
                </c:pt>
                <c:pt idx="8">
                  <c:v>44590</c:v>
                </c:pt>
                <c:pt idx="9">
                  <c:v>44591</c:v>
                </c:pt>
                <c:pt idx="10">
                  <c:v>44592</c:v>
                </c:pt>
                <c:pt idx="11">
                  <c:v>44593</c:v>
                </c:pt>
                <c:pt idx="12">
                  <c:v>44594</c:v>
                </c:pt>
                <c:pt idx="13">
                  <c:v>44595</c:v>
                </c:pt>
                <c:pt idx="14">
                  <c:v>44596</c:v>
                </c:pt>
                <c:pt idx="15">
                  <c:v>44597</c:v>
                </c:pt>
                <c:pt idx="16">
                  <c:v>44598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44604</c:v>
                </c:pt>
                <c:pt idx="23">
                  <c:v>44605</c:v>
                </c:pt>
                <c:pt idx="24">
                  <c:v>44606</c:v>
                </c:pt>
                <c:pt idx="25">
                  <c:v>44607</c:v>
                </c:pt>
                <c:pt idx="26">
                  <c:v>44608</c:v>
                </c:pt>
                <c:pt idx="27">
                  <c:v>44609</c:v>
                </c:pt>
                <c:pt idx="28">
                  <c:v>44610</c:v>
                </c:pt>
                <c:pt idx="29">
                  <c:v>44611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44582</c:v>
                </c:pt>
                <c:pt idx="1">
                  <c:v>44583</c:v>
                </c:pt>
                <c:pt idx="2">
                  <c:v>44584</c:v>
                </c:pt>
                <c:pt idx="3">
                  <c:v>44585</c:v>
                </c:pt>
                <c:pt idx="4">
                  <c:v>44586</c:v>
                </c:pt>
                <c:pt idx="5">
                  <c:v>44587</c:v>
                </c:pt>
                <c:pt idx="6">
                  <c:v>44588</c:v>
                </c:pt>
                <c:pt idx="7">
                  <c:v>44589</c:v>
                </c:pt>
                <c:pt idx="8">
                  <c:v>44590</c:v>
                </c:pt>
                <c:pt idx="9">
                  <c:v>44591</c:v>
                </c:pt>
                <c:pt idx="10">
                  <c:v>44592</c:v>
                </c:pt>
                <c:pt idx="11">
                  <c:v>44593</c:v>
                </c:pt>
                <c:pt idx="12">
                  <c:v>44594</c:v>
                </c:pt>
                <c:pt idx="13">
                  <c:v>44595</c:v>
                </c:pt>
                <c:pt idx="14">
                  <c:v>44596</c:v>
                </c:pt>
                <c:pt idx="15">
                  <c:v>44597</c:v>
                </c:pt>
                <c:pt idx="16">
                  <c:v>44598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44604</c:v>
                </c:pt>
                <c:pt idx="23">
                  <c:v>44605</c:v>
                </c:pt>
                <c:pt idx="24">
                  <c:v>44606</c:v>
                </c:pt>
                <c:pt idx="25">
                  <c:v>44607</c:v>
                </c:pt>
                <c:pt idx="26">
                  <c:v>44608</c:v>
                </c:pt>
                <c:pt idx="27">
                  <c:v>44609</c:v>
                </c:pt>
                <c:pt idx="28">
                  <c:v>44610</c:v>
                </c:pt>
                <c:pt idx="29">
                  <c:v>44611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44582</c:v>
                </c:pt>
                <c:pt idx="1">
                  <c:v>44583</c:v>
                </c:pt>
                <c:pt idx="2">
                  <c:v>44584</c:v>
                </c:pt>
                <c:pt idx="3">
                  <c:v>44585</c:v>
                </c:pt>
                <c:pt idx="4">
                  <c:v>44586</c:v>
                </c:pt>
                <c:pt idx="5">
                  <c:v>44587</c:v>
                </c:pt>
                <c:pt idx="6">
                  <c:v>44588</c:v>
                </c:pt>
                <c:pt idx="7">
                  <c:v>44589</c:v>
                </c:pt>
                <c:pt idx="8">
                  <c:v>44590</c:v>
                </c:pt>
                <c:pt idx="9">
                  <c:v>44591</c:v>
                </c:pt>
                <c:pt idx="10">
                  <c:v>44592</c:v>
                </c:pt>
                <c:pt idx="11">
                  <c:v>44593</c:v>
                </c:pt>
                <c:pt idx="12">
                  <c:v>44594</c:v>
                </c:pt>
                <c:pt idx="13">
                  <c:v>44595</c:v>
                </c:pt>
                <c:pt idx="14">
                  <c:v>44596</c:v>
                </c:pt>
                <c:pt idx="15">
                  <c:v>44597</c:v>
                </c:pt>
                <c:pt idx="16">
                  <c:v>44598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44604</c:v>
                </c:pt>
                <c:pt idx="23">
                  <c:v>44605</c:v>
                </c:pt>
                <c:pt idx="24">
                  <c:v>44606</c:v>
                </c:pt>
                <c:pt idx="25">
                  <c:v>44607</c:v>
                </c:pt>
                <c:pt idx="26">
                  <c:v>44608</c:v>
                </c:pt>
                <c:pt idx="27">
                  <c:v>44609</c:v>
                </c:pt>
                <c:pt idx="28">
                  <c:v>44610</c:v>
                </c:pt>
                <c:pt idx="29">
                  <c:v>44611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44582</c:v>
                </c:pt>
                <c:pt idx="1">
                  <c:v>44583</c:v>
                </c:pt>
                <c:pt idx="2">
                  <c:v>44584</c:v>
                </c:pt>
                <c:pt idx="3">
                  <c:v>44585</c:v>
                </c:pt>
                <c:pt idx="4">
                  <c:v>44586</c:v>
                </c:pt>
                <c:pt idx="5">
                  <c:v>44587</c:v>
                </c:pt>
                <c:pt idx="6">
                  <c:v>44588</c:v>
                </c:pt>
                <c:pt idx="7">
                  <c:v>44589</c:v>
                </c:pt>
                <c:pt idx="8">
                  <c:v>44590</c:v>
                </c:pt>
                <c:pt idx="9">
                  <c:v>44591</c:v>
                </c:pt>
                <c:pt idx="10">
                  <c:v>44592</c:v>
                </c:pt>
                <c:pt idx="11">
                  <c:v>44593</c:v>
                </c:pt>
                <c:pt idx="12">
                  <c:v>44594</c:v>
                </c:pt>
                <c:pt idx="13">
                  <c:v>44595</c:v>
                </c:pt>
                <c:pt idx="14">
                  <c:v>44596</c:v>
                </c:pt>
                <c:pt idx="15">
                  <c:v>44597</c:v>
                </c:pt>
                <c:pt idx="16">
                  <c:v>44598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44604</c:v>
                </c:pt>
                <c:pt idx="23">
                  <c:v>44605</c:v>
                </c:pt>
                <c:pt idx="24">
                  <c:v>44606</c:v>
                </c:pt>
                <c:pt idx="25">
                  <c:v>44607</c:v>
                </c:pt>
                <c:pt idx="26">
                  <c:v>44608</c:v>
                </c:pt>
                <c:pt idx="27">
                  <c:v>44609</c:v>
                </c:pt>
                <c:pt idx="28">
                  <c:v>44610</c:v>
                </c:pt>
                <c:pt idx="29">
                  <c:v>44611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SENIOR PROJECT PROPOSED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8.3000000000000007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44582</c:v>
                </c:pt>
                <c:pt idx="1">
                  <c:v>44583</c:v>
                </c:pt>
                <c:pt idx="2">
                  <c:v>44584</c:v>
                </c:pt>
                <c:pt idx="3">
                  <c:v>44585</c:v>
                </c:pt>
                <c:pt idx="4">
                  <c:v>44586</c:v>
                </c:pt>
                <c:pt idx="5">
                  <c:v>44587</c:v>
                </c:pt>
                <c:pt idx="6">
                  <c:v>44588</c:v>
                </c:pt>
                <c:pt idx="7">
                  <c:v>44589</c:v>
                </c:pt>
                <c:pt idx="8">
                  <c:v>44590</c:v>
                </c:pt>
                <c:pt idx="9">
                  <c:v>44591</c:v>
                </c:pt>
                <c:pt idx="10">
                  <c:v>44592</c:v>
                </c:pt>
                <c:pt idx="11">
                  <c:v>44593</c:v>
                </c:pt>
                <c:pt idx="12">
                  <c:v>44594</c:v>
                </c:pt>
                <c:pt idx="13">
                  <c:v>44595</c:v>
                </c:pt>
                <c:pt idx="14">
                  <c:v>44596</c:v>
                </c:pt>
                <c:pt idx="15">
                  <c:v>44597</c:v>
                </c:pt>
                <c:pt idx="16">
                  <c:v>44598</c:v>
                </c:pt>
                <c:pt idx="17">
                  <c:v>44599</c:v>
                </c:pt>
                <c:pt idx="18">
                  <c:v>44600</c:v>
                </c:pt>
                <c:pt idx="19">
                  <c:v>44601</c:v>
                </c:pt>
                <c:pt idx="20">
                  <c:v>44602</c:v>
                </c:pt>
                <c:pt idx="21">
                  <c:v>44603</c:v>
                </c:pt>
                <c:pt idx="22">
                  <c:v>44604</c:v>
                </c:pt>
                <c:pt idx="23">
                  <c:v>44605</c:v>
                </c:pt>
                <c:pt idx="24">
                  <c:v>44606</c:v>
                </c:pt>
                <c:pt idx="25">
                  <c:v>44607</c:v>
                </c:pt>
                <c:pt idx="26">
                  <c:v>44608</c:v>
                </c:pt>
                <c:pt idx="27">
                  <c:v>44609</c:v>
                </c:pt>
                <c:pt idx="28">
                  <c:v>44610</c:v>
                </c:pt>
                <c:pt idx="29">
                  <c:v>44611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RESEARCH FOR REQUIRED TECHNOLOGIES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7.3000000000000007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NEXT?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6.3000000000000007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NEXT?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NEXT?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NEXT?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Jan 2022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Feb 2022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Feb 2022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0.5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Jan 2022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{CE8F95C5-0E2A-4F77-860F-78493F6876FE}</c15:txfldGUID>
                      <c15:f>calcs!$E$72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{97F947DA-994D-4EC2-B45D-49A6E0206471}</c15:txfldGUID>
                      <c15:f>calcs!$F$72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{088BA9D4-A535-476C-BC9C-9A4A12F8F569}</c15:txfldGUID>
                      <c15:f>calcs!$G$72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{FDD5DAA2-FA9C-4E6F-97FE-7C0772B05459}</c15:txfldGUID>
                      <c15:f>calcs!$H$72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{9C3EB47D-3323-4788-96BB-EF25F996A631}</c15:txfldGUID>
                      <c15:f>calcs!$I$72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{7C76B7AC-4210-4397-B540-1CE89B62686E}</c15:txfldGUID>
                      <c15:f>calcs!$J$72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{9825C747-BFA4-4D62-8428-1A4DF1DB0527}</c15:txfldGUID>
                      <c15:f>calcs!$K$72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{AED35294-75EF-433C-8E88-271CB9A9B5BA}</c15:txfldGUID>
                      <c15:f>calcs!$L$72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{2B720DBB-BB2A-4834-9BA3-089A5AB9F209}</c15:txfldGUID>
                      <c15:f>calcs!$M$72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{B4AC54C1-7662-43E8-9406-1F9AF81B6901}</c15:txfldGUID>
                      <c15:f>calcs!$N$72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{E3CD647C-AA25-47CA-92FE-EB6D95AB4836}</c15:txfldGUID>
                      <c15:f>calcs!$O$72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{A81B0C8E-02E8-4938-B9D6-818C505B6218}</c15:txfldGUID>
                      <c15:f>calcs!$P$72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{498F7AC4-FD4C-4353-A8CB-384FCBE1B4DF}</c15:txfldGUID>
                      <c15:f>calcs!$Q$72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{B67DAB55-0DAA-43F6-80AA-9C1A04C2B406}</c15:txfldGUID>
                      <c15:f>calcs!$R$72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{E57E6984-ADE6-4AF5-9178-F0AFF64B420E}</c15:txfldGUID>
                      <c15:f>calcs!$S$72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{D5A1B53A-F1B7-48D7-A29C-6C642B90C4C8}</c15:txfldGUID>
                      <c15:f>calcs!$T$72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{C48A34B9-E938-4A36-9E1B-D5786DCE118F}</c15:txfldGUID>
                      <c15:f>calcs!$U$72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{92721075-0A0C-4CE9-BD5D-BA8CDC25455F}</c15:txfldGUID>
                      <c15:f>calcs!$V$72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{8BF7BC53-BC2B-423B-96A0-F6A52E87E74D}</c15:txfldGUID>
                      <c15:f>calcs!$W$72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{22D7DC17-0334-4CE6-85FB-21142C13F5A9}</c15:txfldGUID>
                      <c15:f>calcs!$X$72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{C7D92544-9028-4711-8C2E-AA84235C6CA7}</c15:txfldGUID>
                      <c15:f>calcs!$Y$72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{6A3A57EB-3F12-442E-989E-41CF2A0C97E8}</c15:txfldGUID>
                      <c15:f>calcs!$Z$72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{6DAF7CDA-9AC7-489B-B88C-CFE0622293C9}</c15:txfldGUID>
                      <c15:f>calcs!$AA$72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{8E802C48-0CE3-41D0-8512-DBE5B65DD52B}</c15:txfldGUID>
                      <c15:f>calcs!$AB$72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{CBF2CB06-9549-4F4F-AF7B-5F0970EEF806}</c15:txfldGUID>
                      <c15:f>calcs!$AC$72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{9901083A-BD18-4A0C-AC0B-CE6D7A66883D}</c15:txfldGUID>
                      <c15:f>calcs!$AD$72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{650E1D1B-B7CB-47F7-AECC-36B97FDCA5E0}</c15:txfldGUID>
                      <c15:f>calcs!$AE$72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{1E35AD6A-F43D-4CF1-B33D-D3E1200DCD5D}</c15:txfldGUID>
                      <c15:f>calcs!$AF$72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{7F5703AF-8395-4427-B152-DC3A56F69D0F}</c15:txfldGUID>
                      <c15:f>calcs!$AG$72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{DDFCF33F-BD2C-4784-BA23-993549E259D7}</c15:txfldGUID>
                      <c15:f>calcs!$AH$72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 w="25400" cap="rnd">
              <a:noFill/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{11B2181B-3883-4E2B-BD42-0FFBA3ED6796}</c15:txfldGUID>
                      <c15:f>calcs!$E$70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{AEAE795F-264A-49A6-8FD3-4B4727BF3988}</c15:txfldGUID>
                      <c15:f>calcs!$F$70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{AF484103-2FBF-470E-AC46-A8C4CD36E43A}</c15:txfldGUID>
                      <c15:f>calcs!$G$70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{D742EB2D-070E-4435-8178-30023CC0E30A}</c15:txfldGUID>
                      <c15:f>calcs!$H$70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{42AE25C7-AAD5-4301-8F51-2145EDC36AED}</c15:txfldGUID>
                      <c15:f>calcs!$I$70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{7984E1C4-DCB9-4F15-8460-E86717CDC27C}</c15:txfldGUID>
                      <c15:f>calcs!$J$70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{257FC9BE-1518-43DC-B7F3-6510008B3C11}</c15:txfldGUID>
                      <c15:f>calcs!$K$70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{8D126C45-5F3E-4428-A78A-2B65F3B7FF9A}</c15:txfldGUID>
                      <c15:f>calcs!$L$70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{A15A97FE-D01B-4CAF-A2D0-6D64B5AC4602}</c15:txfldGUID>
                      <c15:f>calcs!$M$70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{8C3D165A-4637-41F1-AE71-3F72FACFFA34}</c15:txfldGUID>
                      <c15:f>calcs!$N$70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{9BD7BF49-25BC-46D7-AA35-F5DBB7FF2EA3}</c15:txfldGUID>
                      <c15:f>calcs!$O$70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{03E075DD-1BC5-4E9C-BFF3-C94AF40E0D73}</c15:txfldGUID>
                      <c15:f>calcs!$P$70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{7513DEE6-30DE-4348-8B27-ACE34A04DBEC}</c15:txfldGUID>
                      <c15:f>calcs!$Q$70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{9D2F5848-6253-4BB7-8CE1-D39633513A34}</c15:txfldGUID>
                      <c15:f>calcs!$R$70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{83B7E59E-A324-418B-8777-E22EC449BE79}</c15:txfldGUID>
                      <c15:f>calcs!$S$70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{C28BC1E9-ABCA-4445-95A9-61366D7BA76B}</c15:txfldGUID>
                      <c15:f>calcs!$T$70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{D1494819-48D2-44B2-B7A9-9A021C1B3312}</c15:txfldGUID>
                      <c15:f>calcs!$U$70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{8B0DE310-9389-4CE1-BF8A-58AFE06A9D47}</c15:txfldGUID>
                      <c15:f>calcs!$V$70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{76CEB86A-2B3D-4791-AFB9-8ECBB0D8A846}</c15:txfldGUID>
                      <c15:f>calcs!$W$70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{F53FC99F-DED5-4961-9EB8-FA538DC94A9F}</c15:txfldGUID>
                      <c15:f>calcs!$X$70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{73E723F5-B80F-4028-B64E-5C8BE0AB1648}</c15:txfldGUID>
                      <c15:f>calcs!$Y$70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{79453086-BB47-4B5D-96B5-C32414409870}</c15:txfldGUID>
                      <c15:f>calcs!$Z$70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{2B7DACCC-1DF7-4FE6-B73A-32302B8A41EB}</c15:txfldGUID>
                      <c15:f>calcs!$AA$70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{6F23136D-927D-4AE4-A05C-3C05F623F496}</c15:txfldGUID>
                      <c15:f>calcs!$AB$70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{DC9DF54B-4125-4357-8AC4-2A41D9283884}</c15:txfldGUID>
                      <c15:f>calcs!$AC$70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{0E08178C-8A47-4965-8BB6-70444F07CB5A}</c15:txfldGUID>
                      <c15:f>calcs!$AD$70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{EEB4A159-66B4-434A-B56E-E917F56AE9CC}</c15:txfldGUID>
                      <c15:f>calcs!$AE$70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{ACF40B93-8124-4F93-8998-F1D2029BD3FC}</c15:txfldGUID>
                      <c15:f>calcs!$AF$70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{20AD0D29-B2DC-4C10-B4A3-705586137BE1}</c15:txfldGUID>
                      <c15:f>calcs!$AG$70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{9A0D14FD-E263-45F2-BF67-219E8981602C}</c15:txfldGUID>
                      <c15:f>calcs!$AH$70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Jan 2022 - Top Band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Feb 2022 - Top Band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075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3497" y="4042410"/>
          <a:ext cx="924413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zoomScaleNormal="100" workbookViewId="0">
      <selection activeCell="C2" sqref="C2:G2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66.109375" customWidth="1"/>
    <col min="7" max="7" width="4.5546875" customWidth="1"/>
    <col min="8" max="8" width="4.6640625" customWidth="1"/>
  </cols>
  <sheetData>
    <row r="1" spans="1:7" s="4" customFormat="1" ht="35.1" customHeight="1" thickBot="1" x14ac:dyDescent="0.35">
      <c r="A1" s="6"/>
      <c r="B1" s="6"/>
      <c r="C1" s="11" t="s">
        <v>24</v>
      </c>
      <c r="D1" s="11"/>
      <c r="E1" s="11"/>
      <c r="F1" s="11"/>
      <c r="G1" s="11"/>
    </row>
    <row r="2" spans="1:7" ht="315.89999999999998" customHeight="1" thickTop="1" x14ac:dyDescent="0.3">
      <c r="C2" s="12" t="s">
        <v>20</v>
      </c>
      <c r="D2" s="12"/>
      <c r="E2" s="12"/>
      <c r="F2" s="12"/>
      <c r="G2" s="12"/>
    </row>
    <row r="3" spans="1:7" s="7" customFormat="1" ht="35.1" customHeight="1" x14ac:dyDescent="0.3">
      <c r="C3" s="8" t="s">
        <v>18</v>
      </c>
      <c r="D3" s="9">
        <v>44582</v>
      </c>
    </row>
    <row r="4" spans="1:7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3">
      <c r="B5">
        <f>ROW(B5)-calcs!$D$5</f>
        <v>-7</v>
      </c>
      <c r="C5" t="s">
        <v>21</v>
      </c>
      <c r="D5" s="5">
        <v>44582</v>
      </c>
      <c r="E5" s="5">
        <v>44582</v>
      </c>
      <c r="F5" t="s">
        <v>21</v>
      </c>
    </row>
    <row r="6" spans="1:7" ht="35.1" customHeight="1" x14ac:dyDescent="0.3">
      <c r="B6">
        <f>ROW(B6)-calcs!$D$5</f>
        <v>-6</v>
      </c>
      <c r="C6" t="s">
        <v>22</v>
      </c>
      <c r="D6" s="5">
        <v>44585</v>
      </c>
      <c r="E6" s="5"/>
      <c r="F6" t="s">
        <v>22</v>
      </c>
    </row>
    <row r="7" spans="1:7" ht="35.1" customHeight="1" x14ac:dyDescent="0.3">
      <c r="B7">
        <f>ROW(B7)-calcs!$D$5</f>
        <v>-5</v>
      </c>
      <c r="C7" t="s">
        <v>23</v>
      </c>
      <c r="D7" s="5">
        <f>D6+1</f>
        <v>44586</v>
      </c>
      <c r="E7" s="5"/>
    </row>
    <row r="8" spans="1:7" ht="35.1" customHeight="1" x14ac:dyDescent="0.3">
      <c r="B8">
        <f>ROW(B8)-calcs!$D$5</f>
        <v>-4</v>
      </c>
      <c r="C8" t="s">
        <v>23</v>
      </c>
      <c r="D8" s="5">
        <f>D7+5</f>
        <v>44591</v>
      </c>
      <c r="E8" s="5"/>
    </row>
    <row r="9" spans="1:7" ht="35.1" customHeight="1" x14ac:dyDescent="0.3">
      <c r="B9">
        <f>ROW(B9)-calcs!$D$5</f>
        <v>-3</v>
      </c>
      <c r="C9" t="s">
        <v>23</v>
      </c>
      <c r="D9" s="5">
        <f t="shared" ref="D9:D15" si="0">D8+10</f>
        <v>44601</v>
      </c>
      <c r="E9" s="5">
        <f>Activities[[#This Row],[START]]+2</f>
        <v>44603</v>
      </c>
    </row>
    <row r="10" spans="1:7" ht="35.1" customHeight="1" x14ac:dyDescent="0.3">
      <c r="B10">
        <f>ROW(B10)-calcs!$D$5</f>
        <v>-2</v>
      </c>
      <c r="C10" t="s">
        <v>23</v>
      </c>
      <c r="D10" s="5">
        <f t="shared" si="0"/>
        <v>44611</v>
      </c>
      <c r="E10" s="5">
        <f>Activities[[#This Row],[START]]+2</f>
        <v>44613</v>
      </c>
    </row>
    <row r="11" spans="1:7" ht="35.1" customHeight="1" x14ac:dyDescent="0.3">
      <c r="B11">
        <f>ROW(B11)-calcs!$D$5</f>
        <v>-1</v>
      </c>
      <c r="C11" t="s">
        <v>23</v>
      </c>
      <c r="D11" s="5">
        <f>D10+10</f>
        <v>44621</v>
      </c>
      <c r="E11" s="5">
        <f>Activities[[#This Row],[START]]+2</f>
        <v>44623</v>
      </c>
    </row>
    <row r="12" spans="1:7" ht="35.1" customHeight="1" x14ac:dyDescent="0.3">
      <c r="B12">
        <f>ROW(B12)-calcs!$D$5</f>
        <v>0</v>
      </c>
      <c r="C12" t="s">
        <v>23</v>
      </c>
      <c r="D12" s="5">
        <f t="shared" si="0"/>
        <v>44631</v>
      </c>
      <c r="E12" s="5"/>
    </row>
    <row r="13" spans="1:7" ht="35.1" customHeight="1" x14ac:dyDescent="0.3">
      <c r="B13">
        <f>ROW(B13)-calcs!$D$5</f>
        <v>1</v>
      </c>
      <c r="C13" t="s">
        <v>23</v>
      </c>
      <c r="D13" s="5">
        <f>D12+10</f>
        <v>44641</v>
      </c>
      <c r="E13" s="5">
        <f>Activities[[#This Row],[START]]+2</f>
        <v>44643</v>
      </c>
    </row>
    <row r="14" spans="1:7" ht="35.1" customHeight="1" x14ac:dyDescent="0.3">
      <c r="B14">
        <f>ROW(B14)-calcs!$D$5</f>
        <v>2</v>
      </c>
      <c r="C14" t="s">
        <v>23</v>
      </c>
      <c r="D14" s="5">
        <f t="shared" si="0"/>
        <v>44651</v>
      </c>
      <c r="E14" s="5">
        <f>Activities[[#This Row],[START]]+2</f>
        <v>44653</v>
      </c>
    </row>
    <row r="15" spans="1:7" ht="35.1" customHeight="1" x14ac:dyDescent="0.3">
      <c r="B15">
        <f>ROW(B15)-calcs!$D$5</f>
        <v>3</v>
      </c>
      <c r="C15" t="s">
        <v>23</v>
      </c>
      <c r="D15" s="5">
        <f t="shared" si="0"/>
        <v>44661</v>
      </c>
      <c r="E15" s="5">
        <f>Activities[[#This Row],[START]]+2</f>
        <v>44663</v>
      </c>
    </row>
    <row r="16" spans="1:7" ht="35.1" customHeight="1" x14ac:dyDescent="0.3">
      <c r="B16">
        <f>ROW(B16)-calcs!$D$5</f>
        <v>4</v>
      </c>
      <c r="C16" t="s">
        <v>17</v>
      </c>
      <c r="D16" s="5">
        <f>D15+10</f>
        <v>44671</v>
      </c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7:D8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44583</v>
      </c>
      <c r="E3" s="1"/>
    </row>
    <row r="4" spans="1:6" x14ac:dyDescent="0.3">
      <c r="D4">
        <v>5</v>
      </c>
    </row>
    <row r="5" spans="1:6" x14ac:dyDescent="0.3">
      <c r="C5" t="s">
        <v>19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>SUMPRODUCT( ((Activities[START]&gt;=StartDateWindow)+(Activities[END]&gt;=StartDateWindow)&gt;0)*(Activities[START]&lt;=(StartDateWindow+WindowDays-1)) )</f>
        <v>6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>D10-MIN(D10,D9)</f>
        <v>3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ref="E15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3">
      <c r="C16" s="2"/>
      <c r="E16">
        <f t="array" ref="E16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3">
      <c r="C17" s="2"/>
      <c r="E17">
        <f t="array" ref="E17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3">
      <c r="E18">
        <f t="array" ref="E18">INDEX(Activities[Id],MATCH(1, (Activities[Id]&gt;E17)*((Activities[START]&gt;=StartDateWindow)+(Activities[END]&gt;=StartDateWindow)&gt;0)*(Activities[START]&lt;=(StartDateWindow+WindowDays-1)), 0))</f>
        <v>-4</v>
      </c>
      <c r="F18">
        <f t="shared" ca="1" si="0"/>
        <v>-7</v>
      </c>
    </row>
    <row r="19" spans="1:35" x14ac:dyDescent="0.3">
      <c r="E19">
        <f t="array" ref="E19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-6</v>
      </c>
    </row>
    <row r="20" spans="1:35" x14ac:dyDescent="0.3">
      <c r="E20">
        <f t="array" ref="E20">INDEX(Activities[Id],MATCH(1, (Activities[Id]&gt;E19)*((Activities[START]&gt;=StartDateWindow)+(Activities[END]&gt;=StartDateWindow)&gt;0)*(Activities[START]&lt;=(StartDateWindow+WindowDays-1)), 0))</f>
        <v>-2</v>
      </c>
      <c r="F20">
        <f t="shared" ca="1" si="0"/>
        <v>-5</v>
      </c>
    </row>
    <row r="21" spans="1:35" x14ac:dyDescent="0.3">
      <c r="E21" t="e">
        <f t="array" ref="E2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-4</v>
      </c>
    </row>
    <row r="22" spans="1:35" x14ac:dyDescent="0.3">
      <c r="E22" t="e">
        <f t="array" ref="E22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-3</v>
      </c>
    </row>
    <row r="23" spans="1:35" x14ac:dyDescent="0.3">
      <c r="E23" t="e">
        <f t="array" ref="E23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-2</v>
      </c>
    </row>
    <row r="25" spans="1:35" x14ac:dyDescent="0.3">
      <c r="C25" t="s">
        <v>4</v>
      </c>
      <c r="D25" s="1">
        <f>StartDate+WindowOffset</f>
        <v>44582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>'Project Timeline'!D3</f>
        <v>44582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>StartDateWindow</f>
        <v>44582</v>
      </c>
      <c r="F31" s="1">
        <f t="shared" ref="F31:AI31" si="1">E31+1</f>
        <v>44583</v>
      </c>
      <c r="G31" s="1">
        <f t="shared" si="1"/>
        <v>44584</v>
      </c>
      <c r="H31" s="1">
        <f t="shared" si="1"/>
        <v>44585</v>
      </c>
      <c r="I31" s="1">
        <f t="shared" si="1"/>
        <v>44586</v>
      </c>
      <c r="J31" s="1">
        <f t="shared" si="1"/>
        <v>44587</v>
      </c>
      <c r="K31" s="1">
        <f t="shared" si="1"/>
        <v>44588</v>
      </c>
      <c r="L31" s="1">
        <f t="shared" si="1"/>
        <v>44589</v>
      </c>
      <c r="M31" s="1">
        <f t="shared" si="1"/>
        <v>44590</v>
      </c>
      <c r="N31" s="1">
        <f t="shared" si="1"/>
        <v>44591</v>
      </c>
      <c r="O31" s="1">
        <f t="shared" si="1"/>
        <v>44592</v>
      </c>
      <c r="P31" s="1">
        <f t="shared" si="1"/>
        <v>44593</v>
      </c>
      <c r="Q31" s="1">
        <f t="shared" si="1"/>
        <v>44594</v>
      </c>
      <c r="R31" s="1">
        <f t="shared" si="1"/>
        <v>44595</v>
      </c>
      <c r="S31" s="1">
        <f t="shared" si="1"/>
        <v>44596</v>
      </c>
      <c r="T31" s="1">
        <f t="shared" si="1"/>
        <v>44597</v>
      </c>
      <c r="U31" s="1">
        <f t="shared" si="1"/>
        <v>44598</v>
      </c>
      <c r="V31" s="1">
        <f t="shared" si="1"/>
        <v>44599</v>
      </c>
      <c r="W31" s="1">
        <f t="shared" si="1"/>
        <v>44600</v>
      </c>
      <c r="X31" s="1">
        <f t="shared" si="1"/>
        <v>44601</v>
      </c>
      <c r="Y31" s="1">
        <f t="shared" si="1"/>
        <v>44602</v>
      </c>
      <c r="Z31" s="1">
        <f t="shared" si="1"/>
        <v>44603</v>
      </c>
      <c r="AA31" s="1">
        <f t="shared" si="1"/>
        <v>44604</v>
      </c>
      <c r="AB31" s="1">
        <f t="shared" si="1"/>
        <v>44605</v>
      </c>
      <c r="AC31" s="1">
        <f t="shared" si="1"/>
        <v>44606</v>
      </c>
      <c r="AD31" s="1">
        <f t="shared" si="1"/>
        <v>44607</v>
      </c>
      <c r="AE31" s="1">
        <f t="shared" si="1"/>
        <v>44608</v>
      </c>
      <c r="AF31" s="1">
        <f t="shared" si="1"/>
        <v>44609</v>
      </c>
      <c r="AG31" s="1">
        <f t="shared" si="1"/>
        <v>44610</v>
      </c>
      <c r="AH31" s="1">
        <f t="shared" si="1"/>
        <v>44611</v>
      </c>
      <c r="AI31" s="1">
        <f t="shared" si="1"/>
        <v>44612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ht="28.8" x14ac:dyDescent="0.3">
      <c r="A35">
        <f t="shared" si="3"/>
        <v>8.3000000000000007</v>
      </c>
      <c r="B35">
        <v>4</v>
      </c>
      <c r="C35">
        <f t="shared" ca="1" si="2"/>
        <v>-7</v>
      </c>
      <c r="D35" t="str">
        <f ca="1">INDEX(Activities[ACTIVITY],MATCH($C35,Activities[Id],0))</f>
        <v>Senior Project Proposed</v>
      </c>
      <c r="E35">
        <f ca="1">GridCalc</f>
        <v>8.3000000000000007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ht="43.2" x14ac:dyDescent="0.3">
      <c r="A36">
        <f t="shared" si="3"/>
        <v>7.3000000000000007</v>
      </c>
      <c r="B36">
        <v>5</v>
      </c>
      <c r="C36">
        <f t="shared" ca="1" si="2"/>
        <v>-6</v>
      </c>
      <c r="D36" t="str">
        <f ca="1">INDEX(Activities[ACTIVITY],MATCH($C36,Activities[Id],0))</f>
        <v>Research for Required technologies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>
        <f ca="1">GridCalc</f>
        <v>7.3000000000000007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">
      <c r="A37">
        <f t="shared" si="3"/>
        <v>6.3000000000000007</v>
      </c>
      <c r="B37">
        <v>6</v>
      </c>
      <c r="C37">
        <f t="shared" ca="1" si="2"/>
        <v>-5</v>
      </c>
      <c r="D37" t="str">
        <f ca="1">INDEX(Activities[ACTIVITY],MATCH($C37,Activities[Id],0))</f>
        <v>Next?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>
        <f ca="1">GridCalc</f>
        <v>6.3000000000000007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-4</v>
      </c>
      <c r="D38" t="str">
        <f ca="1">INDEX(Activities[ACTIVITY],MATCH($C38,Activities[Id],0))</f>
        <v>Next?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>
        <f ca="1">GridCalc</f>
        <v>5.3000000000000007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-3</v>
      </c>
      <c r="D39" t="str">
        <f ca="1">INDEX(Activities[ACTIVITY],MATCH($C39,Activities[Id],0))</f>
        <v>Next?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">
      <c r="A40">
        <f t="shared" si="3"/>
        <v>3.3000000000000007</v>
      </c>
      <c r="B40">
        <v>9</v>
      </c>
      <c r="C40">
        <f t="shared" ca="1" si="2"/>
        <v>-2</v>
      </c>
      <c r="D40" t="str">
        <f ca="1">INDEX(Activities[ACTIVITY],MATCH($C40,Activities[Id],0))</f>
        <v>Next?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3">
      <c r="E43" s="1">
        <f>E31</f>
        <v>44582</v>
      </c>
      <c r="F43" s="1">
        <f t="shared" ref="F43:AH43" si="4">F31</f>
        <v>44583</v>
      </c>
      <c r="G43" s="1">
        <f t="shared" si="4"/>
        <v>44584</v>
      </c>
      <c r="H43" s="1">
        <f t="shared" si="4"/>
        <v>44585</v>
      </c>
      <c r="I43" s="1">
        <f t="shared" si="4"/>
        <v>44586</v>
      </c>
      <c r="J43" s="1">
        <f t="shared" si="4"/>
        <v>44587</v>
      </c>
      <c r="K43" s="1">
        <f t="shared" si="4"/>
        <v>44588</v>
      </c>
      <c r="L43" s="1">
        <f t="shared" si="4"/>
        <v>44589</v>
      </c>
      <c r="M43" s="1">
        <f t="shared" si="4"/>
        <v>44590</v>
      </c>
      <c r="N43" s="1">
        <f t="shared" si="4"/>
        <v>44591</v>
      </c>
      <c r="O43" s="1">
        <f t="shared" si="4"/>
        <v>44592</v>
      </c>
      <c r="P43" s="1">
        <f t="shared" si="4"/>
        <v>44593</v>
      </c>
      <c r="Q43" s="1">
        <f t="shared" si="4"/>
        <v>44594</v>
      </c>
      <c r="R43" s="1">
        <f t="shared" si="4"/>
        <v>44595</v>
      </c>
      <c r="S43" s="1">
        <f t="shared" si="4"/>
        <v>44596</v>
      </c>
      <c r="T43" s="1">
        <f t="shared" si="4"/>
        <v>44597</v>
      </c>
      <c r="U43" s="1">
        <f t="shared" si="4"/>
        <v>44598</v>
      </c>
      <c r="V43" s="1">
        <f t="shared" si="4"/>
        <v>44599</v>
      </c>
      <c r="W43" s="1">
        <f t="shared" si="4"/>
        <v>44600</v>
      </c>
      <c r="X43" s="1">
        <f t="shared" si="4"/>
        <v>44601</v>
      </c>
      <c r="Y43" s="1">
        <f t="shared" si="4"/>
        <v>44602</v>
      </c>
      <c r="Z43" s="1">
        <f t="shared" si="4"/>
        <v>44603</v>
      </c>
      <c r="AA43" s="1">
        <f t="shared" si="4"/>
        <v>44604</v>
      </c>
      <c r="AB43" s="1">
        <f t="shared" si="4"/>
        <v>44605</v>
      </c>
      <c r="AC43" s="1">
        <f t="shared" si="4"/>
        <v>44606</v>
      </c>
      <c r="AD43" s="1">
        <f t="shared" si="4"/>
        <v>44607</v>
      </c>
      <c r="AE43" s="1">
        <f t="shared" si="4"/>
        <v>44608</v>
      </c>
      <c r="AF43" s="1">
        <f t="shared" si="4"/>
        <v>44609</v>
      </c>
      <c r="AG43" s="1">
        <f t="shared" si="4"/>
        <v>44610</v>
      </c>
      <c r="AH43" s="1">
        <f t="shared" si="4"/>
        <v>44611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ht="28.8" x14ac:dyDescent="0.3">
      <c r="C47">
        <f t="shared" ca="1" si="6"/>
        <v>-7</v>
      </c>
      <c r="D47" t="str">
        <f ca="1">UPPER(INDEX(Activities[ACTIVITY],MATCH($C47,Activities[Id],0)))</f>
        <v>SENIOR PROJECT PROPOSED</v>
      </c>
      <c r="E47">
        <f t="shared" ref="E47:AH47" ca="1" si="9">IF(ISERROR(F35),E35,NA())</f>
        <v>8.3000000000000007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ht="43.2" x14ac:dyDescent="0.3">
      <c r="C48">
        <f t="shared" ca="1" si="6"/>
        <v>-6</v>
      </c>
      <c r="D48" t="str">
        <f ca="1">UPPER(INDEX(Activities[ACTIVITY],MATCH($C48,Activities[Id],0)))</f>
        <v>RESEARCH FOR REQUIRED TECHNOLOGIES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>
        <f t="shared" ca="1" si="10"/>
        <v>7.3000000000000007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">
      <c r="C49">
        <f t="shared" ca="1" si="6"/>
        <v>-5</v>
      </c>
      <c r="D49" t="str">
        <f ca="1">UPPER(INDEX(Activities[ACTIVITY],MATCH($C49,Activities[Id],0)))</f>
        <v>NEXT?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>
        <f t="shared" ca="1" si="11"/>
        <v>6.3000000000000007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-4</v>
      </c>
      <c r="D50" t="str">
        <f ca="1">UPPER(INDEX(Activities[ACTIVITY],MATCH($C50,Activities[Id],0)))</f>
        <v>NEXT?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>
        <f t="shared" ca="1" si="12"/>
        <v>5.3000000000000007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-3</v>
      </c>
      <c r="D51" t="str">
        <f ca="1">UPPER(INDEX(Activities[ACTIVITY],MATCH($C51,Activities[Id],0)))</f>
        <v>NEXT?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>
        <f t="shared" ca="1" si="13"/>
        <v>4.3000000000000007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">
      <c r="C52">
        <f t="shared" ca="1" si="6"/>
        <v>-2</v>
      </c>
      <c r="D52" t="str">
        <f ca="1">UPPER(INDEX(Activities[ACTIVITY],MATCH($C52,Activities[Id],0)))</f>
        <v>NEXT?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>E31</f>
        <v>44582</v>
      </c>
      <c r="F55" s="1">
        <f t="shared" ref="F55:AH55" si="15">F31</f>
        <v>44583</v>
      </c>
      <c r="G55" s="1">
        <f t="shared" si="15"/>
        <v>44584</v>
      </c>
      <c r="H55" s="1">
        <f t="shared" si="15"/>
        <v>44585</v>
      </c>
      <c r="I55" s="1">
        <f t="shared" si="15"/>
        <v>44586</v>
      </c>
      <c r="J55" s="1">
        <f t="shared" si="15"/>
        <v>44587</v>
      </c>
      <c r="K55" s="1">
        <f t="shared" si="15"/>
        <v>44588</v>
      </c>
      <c r="L55" s="1">
        <f t="shared" si="15"/>
        <v>44589</v>
      </c>
      <c r="M55" s="1">
        <f t="shared" si="15"/>
        <v>44590</v>
      </c>
      <c r="N55" s="1">
        <f t="shared" si="15"/>
        <v>44591</v>
      </c>
      <c r="O55" s="1">
        <f t="shared" si="15"/>
        <v>44592</v>
      </c>
      <c r="P55" s="1">
        <f t="shared" si="15"/>
        <v>44593</v>
      </c>
      <c r="Q55" s="1">
        <f t="shared" si="15"/>
        <v>44594</v>
      </c>
      <c r="R55" s="1">
        <f t="shared" si="15"/>
        <v>44595</v>
      </c>
      <c r="S55" s="1">
        <f t="shared" si="15"/>
        <v>44596</v>
      </c>
      <c r="T55" s="1">
        <f t="shared" si="15"/>
        <v>44597</v>
      </c>
      <c r="U55" s="1">
        <f t="shared" si="15"/>
        <v>44598</v>
      </c>
      <c r="V55" s="1">
        <f t="shared" si="15"/>
        <v>44599</v>
      </c>
      <c r="W55" s="1">
        <f t="shared" si="15"/>
        <v>44600</v>
      </c>
      <c r="X55" s="1">
        <f t="shared" si="15"/>
        <v>44601</v>
      </c>
      <c r="Y55" s="1">
        <f t="shared" si="15"/>
        <v>44602</v>
      </c>
      <c r="Z55" s="1">
        <f t="shared" si="15"/>
        <v>44603</v>
      </c>
      <c r="AA55" s="1">
        <f t="shared" si="15"/>
        <v>44604</v>
      </c>
      <c r="AB55" s="1">
        <f t="shared" si="15"/>
        <v>44605</v>
      </c>
      <c r="AC55" s="1">
        <f t="shared" si="15"/>
        <v>44606</v>
      </c>
      <c r="AD55" s="1">
        <f t="shared" si="15"/>
        <v>44607</v>
      </c>
      <c r="AE55" s="1">
        <f t="shared" si="15"/>
        <v>44608</v>
      </c>
      <c r="AF55" s="1">
        <f t="shared" si="15"/>
        <v>44609</v>
      </c>
      <c r="AG55" s="1">
        <f t="shared" si="15"/>
        <v>44610</v>
      </c>
      <c r="AH55" s="1">
        <f t="shared" si="15"/>
        <v>44611</v>
      </c>
    </row>
    <row r="56" spans="3:34" x14ac:dyDescent="0.3">
      <c r="D56" t="s">
        <v>11</v>
      </c>
      <c r="E56" t="e">
        <f t="shared" ref="E56:AH56" ca="1" si="16">IF(E55=$D$3,5,NA())</f>
        <v>#N/A</v>
      </c>
      <c r="F56">
        <f t="shared" ca="1" si="16"/>
        <v>5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>DATE(YEAR(MIN(E55:AH55)),MONTH(MIN(E55:AH55)),1)</f>
        <v>44562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8.8" x14ac:dyDescent="0.3">
      <c r="D59" s="3" t="str">
        <f>TEXT(D58,"mmm yyyy") &amp; " - Top Band"</f>
        <v>Jan 2022 -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">
      <c r="D60" s="3"/>
    </row>
    <row r="61" spans="3:34" x14ac:dyDescent="0.3">
      <c r="D61" s="3">
        <f>EOMONTH(D58,0)+1</f>
        <v>44593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8.8" x14ac:dyDescent="0.3">
      <c r="D62" s="3" t="str">
        <f>TEXT(D61,"mmm yyyy") &amp; " - Top Band"</f>
        <v>Feb 2022 -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">
      <c r="D63" s="3"/>
    </row>
    <row r="65" spans="4:34" x14ac:dyDescent="0.3">
      <c r="D65" s="3">
        <f>D58+1</f>
        <v>44563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">
      <c r="D66" s="3">
        <f>D61+1</f>
        <v>44594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>
        <f t="shared" si="21"/>
        <v>0.5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>LEFT(UPPER(TEXT(E55,"ddd")),$D70)</f>
        <v>FRI</v>
      </c>
      <c r="F70" t="str">
        <f t="shared" ref="F70:AH70" si="23">LEFT(UPPER(TEXT(F55,"ddd")),$D70)</f>
        <v>SAT</v>
      </c>
      <c r="G70" t="str">
        <f t="shared" si="23"/>
        <v>SUN</v>
      </c>
      <c r="H70" t="str">
        <f t="shared" si="23"/>
        <v>MON</v>
      </c>
      <c r="I70" t="str">
        <f t="shared" si="23"/>
        <v>TUE</v>
      </c>
      <c r="J70" t="str">
        <f t="shared" si="23"/>
        <v>WED</v>
      </c>
      <c r="K70" t="str">
        <f t="shared" si="23"/>
        <v>THU</v>
      </c>
      <c r="L70" t="str">
        <f t="shared" si="23"/>
        <v>FRI</v>
      </c>
      <c r="M70" t="str">
        <f t="shared" si="23"/>
        <v>SAT</v>
      </c>
      <c r="N70" t="str">
        <f t="shared" si="23"/>
        <v>SUN</v>
      </c>
      <c r="O70" t="str">
        <f t="shared" si="23"/>
        <v>MON</v>
      </c>
      <c r="P70" t="str">
        <f t="shared" si="23"/>
        <v>TUE</v>
      </c>
      <c r="Q70" t="str">
        <f t="shared" si="23"/>
        <v>WED</v>
      </c>
      <c r="R70" t="str">
        <f t="shared" si="23"/>
        <v>THU</v>
      </c>
      <c r="S70" t="str">
        <f t="shared" si="23"/>
        <v>FRI</v>
      </c>
      <c r="T70" t="str">
        <f t="shared" si="23"/>
        <v>SAT</v>
      </c>
      <c r="U70" t="str">
        <f t="shared" si="23"/>
        <v>SUN</v>
      </c>
      <c r="V70" t="str">
        <f t="shared" si="23"/>
        <v>MON</v>
      </c>
      <c r="W70" t="str">
        <f t="shared" si="23"/>
        <v>TUE</v>
      </c>
      <c r="X70" t="str">
        <f t="shared" si="23"/>
        <v>WED</v>
      </c>
      <c r="Y70" t="str">
        <f t="shared" si="23"/>
        <v>THU</v>
      </c>
      <c r="Z70" t="str">
        <f t="shared" si="23"/>
        <v>FRI</v>
      </c>
      <c r="AA70" t="str">
        <f t="shared" si="23"/>
        <v>SAT</v>
      </c>
      <c r="AB70" t="str">
        <f t="shared" si="23"/>
        <v>SUN</v>
      </c>
      <c r="AC70" t="str">
        <f t="shared" si="23"/>
        <v>MON</v>
      </c>
      <c r="AD70" t="str">
        <f t="shared" si="23"/>
        <v>TUE</v>
      </c>
      <c r="AE70" t="str">
        <f t="shared" si="23"/>
        <v>WED</v>
      </c>
      <c r="AF70" t="str">
        <f t="shared" si="23"/>
        <v>THU</v>
      </c>
      <c r="AG70" t="str">
        <f t="shared" si="23"/>
        <v>FRI</v>
      </c>
      <c r="AH70" t="str">
        <f t="shared" si="23"/>
        <v>SAT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>TEXT(E55,"dd")</f>
        <v>21</v>
      </c>
      <c r="F72" t="str">
        <f t="shared" ref="F72:AH72" si="24">TEXT(F55,"dd")</f>
        <v>22</v>
      </c>
      <c r="G72" t="str">
        <f t="shared" si="24"/>
        <v>23</v>
      </c>
      <c r="H72" t="str">
        <f t="shared" si="24"/>
        <v>24</v>
      </c>
      <c r="I72" t="str">
        <f t="shared" si="24"/>
        <v>25</v>
      </c>
      <c r="J72" t="str">
        <f t="shared" si="24"/>
        <v>26</v>
      </c>
      <c r="K72" t="str">
        <f t="shared" si="24"/>
        <v>27</v>
      </c>
      <c r="L72" t="str">
        <f t="shared" si="24"/>
        <v>28</v>
      </c>
      <c r="M72" t="str">
        <f t="shared" si="24"/>
        <v>29</v>
      </c>
      <c r="N72" t="str">
        <f t="shared" si="24"/>
        <v>30</v>
      </c>
      <c r="O72" t="str">
        <f t="shared" si="24"/>
        <v>31</v>
      </c>
      <c r="P72" t="str">
        <f t="shared" si="24"/>
        <v>01</v>
      </c>
      <c r="Q72" t="str">
        <f t="shared" si="24"/>
        <v>02</v>
      </c>
      <c r="R72" t="str">
        <f t="shared" si="24"/>
        <v>03</v>
      </c>
      <c r="S72" t="str">
        <f t="shared" si="24"/>
        <v>04</v>
      </c>
      <c r="T72" t="str">
        <f t="shared" si="24"/>
        <v>05</v>
      </c>
      <c r="U72" t="str">
        <f t="shared" si="24"/>
        <v>06</v>
      </c>
      <c r="V72" t="str">
        <f t="shared" si="24"/>
        <v>07</v>
      </c>
      <c r="W72" t="str">
        <f t="shared" si="24"/>
        <v>08</v>
      </c>
      <c r="X72" t="str">
        <f t="shared" si="24"/>
        <v>09</v>
      </c>
      <c r="Y72" t="str">
        <f t="shared" si="24"/>
        <v>10</v>
      </c>
      <c r="Z72" t="str">
        <f t="shared" si="24"/>
        <v>11</v>
      </c>
      <c r="AA72" t="str">
        <f t="shared" si="24"/>
        <v>12</v>
      </c>
      <c r="AB72" t="str">
        <f t="shared" si="24"/>
        <v>13</v>
      </c>
      <c r="AC72" t="str">
        <f t="shared" si="24"/>
        <v>14</v>
      </c>
      <c r="AD72" t="str">
        <f t="shared" si="24"/>
        <v>15</v>
      </c>
      <c r="AE72" t="str">
        <f t="shared" si="24"/>
        <v>16</v>
      </c>
      <c r="AF72" t="str">
        <f t="shared" si="24"/>
        <v>17</v>
      </c>
      <c r="AG72" t="str">
        <f t="shared" si="24"/>
        <v>18</v>
      </c>
      <c r="AH72" t="str">
        <f t="shared" si="24"/>
        <v>19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2022-01-23T05:18:49Z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