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iyana\Downloads\"/>
    </mc:Choice>
  </mc:AlternateContent>
  <xr:revisionPtr revIDLastSave="0" documentId="13_ncr:1_{E7212CE8-7BE6-4990-92BC-334A42D2A9C6}" xr6:coauthVersionLast="47" xr6:coauthVersionMax="47" xr10:uidLastSave="{00000000-0000-0000-0000-000000000000}"/>
  <bookViews>
    <workbookView xWindow="-120" yWindow="-120" windowWidth="20730" windowHeight="11040" firstSheet="8" activeTab="14" xr2:uid="{00000000-000D-0000-FFFF-FFFF00000000}"/>
  </bookViews>
  <sheets>
    <sheet name="Enable Macros" sheetId="3" state="veryHidden" r:id="rId1"/>
    <sheet name="Get Started" sheetId="4" r:id="rId2"/>
    <sheet name="Amortization" sheetId="5" r:id="rId3"/>
    <sheet name="Four Js Painting" sheetId="6" r:id="rId4"/>
    <sheet name="Google" sheetId="7" r:id="rId5"/>
    <sheet name="Spending" sheetId="8" r:id="rId6"/>
    <sheet name="Event Profit" sheetId="9" r:id="rId7"/>
    <sheet name="Past Events" sheetId="10" r:id="rId8"/>
    <sheet name="PivotTable Questions" sheetId="11" r:id="rId9"/>
    <sheet name="PT1" sheetId="14" r:id="rId10"/>
    <sheet name="PT2" sheetId="15" r:id="rId11"/>
    <sheet name="PT3" sheetId="16" r:id="rId12"/>
    <sheet name="PT4" sheetId="17" r:id="rId13"/>
    <sheet name="PT5" sheetId="18" r:id="rId14"/>
    <sheet name="Bakery" sheetId="12" r:id="rId15"/>
    <sheet name="Options" sheetId="13" state="veryHidden" r:id="rId16"/>
  </sheets>
  <functionGroups builtInGroupCount="19"/>
  <definedNames>
    <definedName name="Q1Options">Options!$A$2:$A$4</definedName>
    <definedName name="Q1PT">Options!$A$28:$A$30</definedName>
    <definedName name="Q2Options">Options!$A$7:$A$11</definedName>
    <definedName name="Q2PT">Options!$A$33:$A$38</definedName>
    <definedName name="Q3Options">Options!$A$14:$A$16</definedName>
    <definedName name="Q3PT">Options!$A$41:$A$45</definedName>
    <definedName name="Q4Options">Options!$A$19:$A$21</definedName>
    <definedName name="Q4PT">Options!$A$48:$A$52</definedName>
    <definedName name="Q5Options">Options!$A$24:$A$25</definedName>
    <definedName name="Q5PT">Options!$A$55:$A$59</definedName>
    <definedName name="TargetName" localSheetId="2" hidden="1">#REF!</definedName>
    <definedName name="TargetName" localSheetId="14" hidden="1">#REF!</definedName>
    <definedName name="TargetName" localSheetId="0" hidden="1">#REF!</definedName>
    <definedName name="TargetName" localSheetId="6" hidden="1">#REF!</definedName>
    <definedName name="TargetName" localSheetId="3" hidden="1">#REF!</definedName>
    <definedName name="TargetName" localSheetId="1" hidden="1">#REF!</definedName>
    <definedName name="TargetName" localSheetId="4" hidden="1">#REF!</definedName>
    <definedName name="TargetName" localSheetId="15" hidden="1">#REF!</definedName>
    <definedName name="TargetName" localSheetId="7" hidden="1">#REF!</definedName>
    <definedName name="TargetName" localSheetId="8" hidden="1">#REF!</definedName>
    <definedName name="TargetName" localSheetId="5" hidden="1">#REF!</definedName>
    <definedName name="TargetName" hidden="1">#REF!</definedName>
    <definedName name="VB1M" hidden="1">"right now"</definedName>
    <definedName name="VB1V" hidden="1">-4</definedName>
    <definedName name="zA" hidden="1">"Africa"</definedName>
    <definedName name="zAPts" hidden="1">65</definedName>
    <definedName name="zLoc1" localSheetId="2" hidden="1">#REF!</definedName>
    <definedName name="zLoc1" localSheetId="14" hidden="1">#REF!</definedName>
    <definedName name="zLoc1" localSheetId="0" hidden="1">#REF!</definedName>
    <definedName name="zLoc1" localSheetId="6" hidden="1">#REF!</definedName>
    <definedName name="zLoc1" localSheetId="3" hidden="1">#REF!</definedName>
    <definedName name="zLoc1" localSheetId="1" hidden="1">#REF!</definedName>
    <definedName name="zLoc1" localSheetId="4" hidden="1">#REF!</definedName>
    <definedName name="zLoc1" localSheetId="15" hidden="1">#REF!</definedName>
    <definedName name="zLoc1" localSheetId="7" hidden="1">#REF!</definedName>
    <definedName name="zLoc1" localSheetId="8" hidden="1">#REF!</definedName>
    <definedName name="zLoc1" localSheetId="5" hidden="1">#REF!</definedName>
    <definedName name="zLoc1" hidden="1">#REF!</definedName>
    <definedName name="zLoc10" localSheetId="2" hidden="1">#REF!</definedName>
    <definedName name="zLoc10" localSheetId="14" hidden="1">#REF!</definedName>
    <definedName name="zLoc10" localSheetId="0" hidden="1">#REF!</definedName>
    <definedName name="zLoc10" localSheetId="6" hidden="1">#REF!</definedName>
    <definedName name="zLoc10" localSheetId="3" hidden="1">#REF!</definedName>
    <definedName name="zLoc10" localSheetId="1" hidden="1">#REF!</definedName>
    <definedName name="zLoc10" localSheetId="4" hidden="1">#REF!</definedName>
    <definedName name="zLoc10" localSheetId="15" hidden="1">#REF!</definedName>
    <definedName name="zLoc10" localSheetId="7" hidden="1">#REF!</definedName>
    <definedName name="zLoc10" localSheetId="8" hidden="1">#REF!</definedName>
    <definedName name="zLoc10" localSheetId="5" hidden="1">#REF!</definedName>
    <definedName name="zLoc10" hidden="1">#REF!</definedName>
    <definedName name="zLoc11" localSheetId="2" hidden="1">#REF!</definedName>
    <definedName name="zLoc11" localSheetId="14" hidden="1">#REF!</definedName>
    <definedName name="zLoc11" localSheetId="0" hidden="1">#REF!</definedName>
    <definedName name="zLoc11" localSheetId="6" hidden="1">#REF!</definedName>
    <definedName name="zLoc11" localSheetId="3" hidden="1">#REF!</definedName>
    <definedName name="zLoc11" localSheetId="1" hidden="1">#REF!</definedName>
    <definedName name="zLoc11" localSheetId="4" hidden="1">#REF!</definedName>
    <definedName name="zLoc11" localSheetId="15" hidden="1">#REF!</definedName>
    <definedName name="zLoc11" localSheetId="7" hidden="1">#REF!</definedName>
    <definedName name="zLoc11" localSheetId="8" hidden="1">#REF!</definedName>
    <definedName name="zLoc11" localSheetId="5" hidden="1">#REF!</definedName>
    <definedName name="zLoc11" hidden="1">#REF!</definedName>
    <definedName name="zLoc12" localSheetId="2" hidden="1">#REF!</definedName>
    <definedName name="zLoc12" localSheetId="14" hidden="1">#REF!</definedName>
    <definedName name="zLoc12" localSheetId="0" hidden="1">#REF!</definedName>
    <definedName name="zLoc12" localSheetId="6" hidden="1">#REF!</definedName>
    <definedName name="zLoc12" localSheetId="3" hidden="1">#REF!</definedName>
    <definedName name="zLoc12" localSheetId="1" hidden="1">#REF!</definedName>
    <definedName name="zLoc12" localSheetId="4" hidden="1">#REF!</definedName>
    <definedName name="zLoc12" localSheetId="15" hidden="1">#REF!</definedName>
    <definedName name="zLoc12" localSheetId="7" hidden="1">#REF!</definedName>
    <definedName name="zLoc12" localSheetId="8" hidden="1">#REF!</definedName>
    <definedName name="zLoc12" localSheetId="5" hidden="1">#REF!</definedName>
    <definedName name="zLoc12" hidden="1">#REF!</definedName>
    <definedName name="zLoc13" localSheetId="2" hidden="1">#REF!</definedName>
    <definedName name="zLoc13" localSheetId="14" hidden="1">#REF!</definedName>
    <definedName name="zLoc13" localSheetId="0" hidden="1">#REF!</definedName>
    <definedName name="zLoc13" localSheetId="6" hidden="1">#REF!</definedName>
    <definedName name="zLoc13" localSheetId="3" hidden="1">#REF!</definedName>
    <definedName name="zLoc13" localSheetId="1" hidden="1">#REF!</definedName>
    <definedName name="zLoc13" localSheetId="4" hidden="1">#REF!</definedName>
    <definedName name="zLoc13" localSheetId="15" hidden="1">#REF!</definedName>
    <definedName name="zLoc13" localSheetId="7" hidden="1">#REF!</definedName>
    <definedName name="zLoc13" localSheetId="8" hidden="1">#REF!</definedName>
    <definedName name="zLoc13" localSheetId="5" hidden="1">#REF!</definedName>
    <definedName name="zLoc13" hidden="1">#REF!</definedName>
    <definedName name="zLoc14" localSheetId="2" hidden="1">#REF!</definedName>
    <definedName name="zLoc14" localSheetId="14" hidden="1">#REF!</definedName>
    <definedName name="zLoc14" localSheetId="0" hidden="1">#REF!</definedName>
    <definedName name="zLoc14" localSheetId="6" hidden="1">#REF!</definedName>
    <definedName name="zLoc14" localSheetId="3" hidden="1">#REF!</definedName>
    <definedName name="zLoc14" localSheetId="1" hidden="1">#REF!</definedName>
    <definedName name="zLoc14" localSheetId="4" hidden="1">#REF!</definedName>
    <definedName name="zLoc14" localSheetId="15" hidden="1">#REF!</definedName>
    <definedName name="zLoc14" localSheetId="7" hidden="1">#REF!</definedName>
    <definedName name="zLoc14" localSheetId="8" hidden="1">#REF!</definedName>
    <definedName name="zLoc14" localSheetId="5" hidden="1">#REF!</definedName>
    <definedName name="zLoc14" hidden="1">#REF!</definedName>
    <definedName name="zLoc15" localSheetId="2" hidden="1">#REF!</definedName>
    <definedName name="zLoc15" localSheetId="14" hidden="1">#REF!</definedName>
    <definedName name="zLoc15" localSheetId="0" hidden="1">#REF!</definedName>
    <definedName name="zLoc15" localSheetId="6" hidden="1">#REF!</definedName>
    <definedName name="zLoc15" localSheetId="3" hidden="1">#REF!</definedName>
    <definedName name="zLoc15" localSheetId="1" hidden="1">#REF!</definedName>
    <definedName name="zLoc15" localSheetId="4" hidden="1">#REF!</definedName>
    <definedName name="zLoc15" localSheetId="15" hidden="1">#REF!</definedName>
    <definedName name="zLoc15" localSheetId="7" hidden="1">#REF!</definedName>
    <definedName name="zLoc15" localSheetId="8" hidden="1">#REF!</definedName>
    <definedName name="zLoc15" localSheetId="5" hidden="1">#REF!</definedName>
    <definedName name="zLoc15" hidden="1">#REF!</definedName>
    <definedName name="zLoc16" localSheetId="2" hidden="1">#REF!</definedName>
    <definedName name="zLoc16" localSheetId="14" hidden="1">#REF!</definedName>
    <definedName name="zLoc16" localSheetId="0" hidden="1">#REF!</definedName>
    <definedName name="zLoc16" localSheetId="6" hidden="1">#REF!</definedName>
    <definedName name="zLoc16" localSheetId="3" hidden="1">#REF!</definedName>
    <definedName name="zLoc16" localSheetId="1" hidden="1">#REF!</definedName>
    <definedName name="zLoc16" localSheetId="4" hidden="1">#REF!</definedName>
    <definedName name="zLoc16" localSheetId="15" hidden="1">#REF!</definedName>
    <definedName name="zLoc16" localSheetId="7" hidden="1">#REF!</definedName>
    <definedName name="zLoc16" localSheetId="8" hidden="1">#REF!</definedName>
    <definedName name="zLoc16" localSheetId="5" hidden="1">#REF!</definedName>
    <definedName name="zLoc16" hidden="1">#REF!</definedName>
    <definedName name="zLoc17" localSheetId="2" hidden="1">#REF!</definedName>
    <definedName name="zLoc17" localSheetId="14" hidden="1">#REF!</definedName>
    <definedName name="zLoc17" localSheetId="0" hidden="1">#REF!</definedName>
    <definedName name="zLoc17" localSheetId="6" hidden="1">#REF!</definedName>
    <definedName name="zLoc17" localSheetId="3" hidden="1">#REF!</definedName>
    <definedName name="zLoc17" localSheetId="1" hidden="1">#REF!</definedName>
    <definedName name="zLoc17" localSheetId="4" hidden="1">#REF!</definedName>
    <definedName name="zLoc17" localSheetId="15" hidden="1">#REF!</definedName>
    <definedName name="zLoc17" localSheetId="7" hidden="1">#REF!</definedName>
    <definedName name="zLoc17" localSheetId="8" hidden="1">#REF!</definedName>
    <definedName name="zLoc17" localSheetId="5" hidden="1">#REF!</definedName>
    <definedName name="zLoc17" hidden="1">#REF!</definedName>
    <definedName name="zLoc18" localSheetId="2" hidden="1">#REF!</definedName>
    <definedName name="zLoc18" localSheetId="14" hidden="1">#REF!</definedName>
    <definedName name="zLoc18" localSheetId="0" hidden="1">#REF!</definedName>
    <definedName name="zLoc18" localSheetId="6" hidden="1">#REF!</definedName>
    <definedName name="zLoc18" localSheetId="3" hidden="1">#REF!</definedName>
    <definedName name="zLoc18" localSheetId="1" hidden="1">#REF!</definedName>
    <definedName name="zLoc18" localSheetId="4" hidden="1">#REF!</definedName>
    <definedName name="zLoc18" localSheetId="15" hidden="1">#REF!</definedName>
    <definedName name="zLoc18" localSheetId="7" hidden="1">#REF!</definedName>
    <definedName name="zLoc18" localSheetId="8" hidden="1">#REF!</definedName>
    <definedName name="zLoc18" localSheetId="5" hidden="1">#REF!</definedName>
    <definedName name="zLoc18" hidden="1">#REF!</definedName>
    <definedName name="zLoc19" localSheetId="2" hidden="1">#REF!</definedName>
    <definedName name="zLoc19" localSheetId="14" hidden="1">#REF!</definedName>
    <definedName name="zLoc19" localSheetId="0" hidden="1">#REF!</definedName>
    <definedName name="zLoc19" localSheetId="6" hidden="1">#REF!</definedName>
    <definedName name="zLoc19" localSheetId="3" hidden="1">#REF!</definedName>
    <definedName name="zLoc19" localSheetId="1" hidden="1">#REF!</definedName>
    <definedName name="zLoc19" localSheetId="4" hidden="1">#REF!</definedName>
    <definedName name="zLoc19" localSheetId="15" hidden="1">#REF!</definedName>
    <definedName name="zLoc19" localSheetId="7" hidden="1">#REF!</definedName>
    <definedName name="zLoc19" localSheetId="8" hidden="1">#REF!</definedName>
    <definedName name="zLoc19" localSheetId="5" hidden="1">#REF!</definedName>
    <definedName name="zLoc19" hidden="1">#REF!</definedName>
    <definedName name="zLoc2" localSheetId="2" hidden="1">#REF!</definedName>
    <definedName name="zLoc2" localSheetId="14" hidden="1">#REF!</definedName>
    <definedName name="zLoc2" localSheetId="0" hidden="1">#REF!</definedName>
    <definedName name="zLoc2" localSheetId="6" hidden="1">#REF!</definedName>
    <definedName name="zLoc2" localSheetId="3" hidden="1">#REF!</definedName>
    <definedName name="zLoc2" localSheetId="1" hidden="1">#REF!</definedName>
    <definedName name="zLoc2" localSheetId="4" hidden="1">#REF!</definedName>
    <definedName name="zLoc2" localSheetId="15" hidden="1">#REF!</definedName>
    <definedName name="zLoc2" localSheetId="7" hidden="1">#REF!</definedName>
    <definedName name="zLoc2" localSheetId="8" hidden="1">#REF!</definedName>
    <definedName name="zLoc2" localSheetId="5" hidden="1">#REF!</definedName>
    <definedName name="zLoc2" hidden="1">#REF!</definedName>
    <definedName name="zLoc20" localSheetId="2" hidden="1">#REF!</definedName>
    <definedName name="zLoc20" localSheetId="14" hidden="1">#REF!</definedName>
    <definedName name="zLoc20" localSheetId="0" hidden="1">#REF!</definedName>
    <definedName name="zLoc20" localSheetId="6" hidden="1">#REF!</definedName>
    <definedName name="zLoc20" localSheetId="3" hidden="1">#REF!</definedName>
    <definedName name="zLoc20" localSheetId="1" hidden="1">#REF!</definedName>
    <definedName name="zLoc20" localSheetId="4" hidden="1">#REF!</definedName>
    <definedName name="zLoc20" localSheetId="15" hidden="1">#REF!</definedName>
    <definedName name="zLoc20" localSheetId="7" hidden="1">#REF!</definedName>
    <definedName name="zLoc20" localSheetId="8" hidden="1">#REF!</definedName>
    <definedName name="zLoc20" localSheetId="5" hidden="1">#REF!</definedName>
    <definedName name="zLoc20" hidden="1">#REF!</definedName>
    <definedName name="zLoc21" localSheetId="2" hidden="1">#REF!</definedName>
    <definedName name="zLoc21" localSheetId="14" hidden="1">#REF!</definedName>
    <definedName name="zLoc21" localSheetId="0" hidden="1">#REF!</definedName>
    <definedName name="zLoc21" localSheetId="6" hidden="1">#REF!</definedName>
    <definedName name="zLoc21" localSheetId="3" hidden="1">#REF!</definedName>
    <definedName name="zLoc21" localSheetId="1" hidden="1">#REF!</definedName>
    <definedName name="zLoc21" localSheetId="4" hidden="1">#REF!</definedName>
    <definedName name="zLoc21" localSheetId="15" hidden="1">#REF!</definedName>
    <definedName name="zLoc21" localSheetId="7" hidden="1">#REF!</definedName>
    <definedName name="zLoc21" localSheetId="8" hidden="1">#REF!</definedName>
    <definedName name="zLoc21" localSheetId="5" hidden="1">#REF!</definedName>
    <definedName name="zLoc21" hidden="1">#REF!</definedName>
    <definedName name="zLoc22" localSheetId="2" hidden="1">#REF!</definedName>
    <definedName name="zLoc22" localSheetId="14" hidden="1">#REF!</definedName>
    <definedName name="zLoc22" localSheetId="0" hidden="1">#REF!</definedName>
    <definedName name="zLoc22" localSheetId="6" hidden="1">#REF!</definedName>
    <definedName name="zLoc22" localSheetId="3" hidden="1">#REF!</definedName>
    <definedName name="zLoc22" localSheetId="1" hidden="1">#REF!</definedName>
    <definedName name="zLoc22" localSheetId="4" hidden="1">#REF!</definedName>
    <definedName name="zLoc22" localSheetId="15" hidden="1">#REF!</definedName>
    <definedName name="zLoc22" localSheetId="7" hidden="1">#REF!</definedName>
    <definedName name="zLoc22" localSheetId="8" hidden="1">#REF!</definedName>
    <definedName name="zLoc22" localSheetId="5" hidden="1">#REF!</definedName>
    <definedName name="zLoc22" hidden="1">#REF!</definedName>
    <definedName name="zLoc23" localSheetId="2" hidden="1">#REF!</definedName>
    <definedName name="zLoc23" localSheetId="14" hidden="1">#REF!</definedName>
    <definedName name="zLoc23" localSheetId="0" hidden="1">#REF!</definedName>
    <definedName name="zLoc23" localSheetId="6" hidden="1">#REF!</definedName>
    <definedName name="zLoc23" localSheetId="3" hidden="1">#REF!</definedName>
    <definedName name="zLoc23" localSheetId="1" hidden="1">#REF!</definedName>
    <definedName name="zLoc23" localSheetId="4" hidden="1">#REF!</definedName>
    <definedName name="zLoc23" localSheetId="15" hidden="1">#REF!</definedName>
    <definedName name="zLoc23" localSheetId="7" hidden="1">#REF!</definedName>
    <definedName name="zLoc23" localSheetId="8" hidden="1">#REF!</definedName>
    <definedName name="zLoc23" localSheetId="5" hidden="1">#REF!</definedName>
    <definedName name="zLoc23" hidden="1">#REF!</definedName>
    <definedName name="zLoc24" localSheetId="2" hidden="1">#REF!</definedName>
    <definedName name="zLoc24" localSheetId="14" hidden="1">#REF!</definedName>
    <definedName name="zLoc24" localSheetId="0" hidden="1">#REF!</definedName>
    <definedName name="zLoc24" localSheetId="6" hidden="1">#REF!</definedName>
    <definedName name="zLoc24" localSheetId="3" hidden="1">#REF!</definedName>
    <definedName name="zLoc24" localSheetId="1" hidden="1">#REF!</definedName>
    <definedName name="zLoc24" localSheetId="4" hidden="1">#REF!</definedName>
    <definedName name="zLoc24" localSheetId="15" hidden="1">#REF!</definedName>
    <definedName name="zLoc24" localSheetId="7" hidden="1">#REF!</definedName>
    <definedName name="zLoc24" localSheetId="8" hidden="1">#REF!</definedName>
    <definedName name="zLoc24" localSheetId="5" hidden="1">#REF!</definedName>
    <definedName name="zLoc24" hidden="1">#REF!</definedName>
    <definedName name="zLoc25" localSheetId="2" hidden="1">#REF!</definedName>
    <definedName name="zLoc25" localSheetId="14" hidden="1">#REF!</definedName>
    <definedName name="zLoc25" localSheetId="0" hidden="1">#REF!</definedName>
    <definedName name="zLoc25" localSheetId="6" hidden="1">#REF!</definedName>
    <definedName name="zLoc25" localSheetId="3" hidden="1">#REF!</definedName>
    <definedName name="zLoc25" localSheetId="1" hidden="1">#REF!</definedName>
    <definedName name="zLoc25" localSheetId="4" hidden="1">#REF!</definedName>
    <definedName name="zLoc25" localSheetId="15" hidden="1">#REF!</definedName>
    <definedName name="zLoc25" localSheetId="7" hidden="1">#REF!</definedName>
    <definedName name="zLoc25" localSheetId="8" hidden="1">#REF!</definedName>
    <definedName name="zLoc25" localSheetId="5" hidden="1">#REF!</definedName>
    <definedName name="zLoc25" hidden="1">#REF!</definedName>
    <definedName name="zLoc26" localSheetId="2" hidden="1">#REF!</definedName>
    <definedName name="zLoc26" localSheetId="14" hidden="1">#REF!</definedName>
    <definedName name="zLoc26" localSheetId="0" hidden="1">#REF!</definedName>
    <definedName name="zLoc26" localSheetId="6" hidden="1">#REF!</definedName>
    <definedName name="zLoc26" localSheetId="3" hidden="1">#REF!</definedName>
    <definedName name="zLoc26" localSheetId="1" hidden="1">#REF!</definedName>
    <definedName name="zLoc26" localSheetId="4" hidden="1">#REF!</definedName>
    <definedName name="zLoc26" localSheetId="15" hidden="1">#REF!</definedName>
    <definedName name="zLoc26" localSheetId="7" hidden="1">#REF!</definedName>
    <definedName name="zLoc26" localSheetId="8" hidden="1">#REF!</definedName>
    <definedName name="zLoc26" localSheetId="5" hidden="1">#REF!</definedName>
    <definedName name="zLoc26" hidden="1">#REF!</definedName>
    <definedName name="zLoc27" localSheetId="2" hidden="1">#REF!</definedName>
    <definedName name="zLoc27" localSheetId="14" hidden="1">#REF!</definedName>
    <definedName name="zLoc27" localSheetId="0" hidden="1">#REF!</definedName>
    <definedName name="zLoc27" localSheetId="6" hidden="1">#REF!</definedName>
    <definedName name="zLoc27" localSheetId="3" hidden="1">#REF!</definedName>
    <definedName name="zLoc27" localSheetId="1" hidden="1">#REF!</definedName>
    <definedName name="zLoc27" localSheetId="4" hidden="1">#REF!</definedName>
    <definedName name="zLoc27" localSheetId="15" hidden="1">#REF!</definedName>
    <definedName name="zLoc27" localSheetId="7" hidden="1">#REF!</definedName>
    <definedName name="zLoc27" localSheetId="8" hidden="1">#REF!</definedName>
    <definedName name="zLoc27" localSheetId="5" hidden="1">#REF!</definedName>
    <definedName name="zLoc27" hidden="1">#REF!</definedName>
    <definedName name="zLoc28" localSheetId="2" hidden="1">#REF!</definedName>
    <definedName name="zLoc28" localSheetId="14" hidden="1">#REF!</definedName>
    <definedName name="zLoc28" localSheetId="0" hidden="1">#REF!</definedName>
    <definedName name="zLoc28" localSheetId="6" hidden="1">#REF!</definedName>
    <definedName name="zLoc28" localSheetId="3" hidden="1">#REF!</definedName>
    <definedName name="zLoc28" localSheetId="1" hidden="1">#REF!</definedName>
    <definedName name="zLoc28" localSheetId="4" hidden="1">#REF!</definedName>
    <definedName name="zLoc28" localSheetId="15" hidden="1">#REF!</definedName>
    <definedName name="zLoc28" localSheetId="7" hidden="1">#REF!</definedName>
    <definedName name="zLoc28" localSheetId="8" hidden="1">#REF!</definedName>
    <definedName name="zLoc28" localSheetId="5" hidden="1">#REF!</definedName>
    <definedName name="zLoc28" hidden="1">#REF!</definedName>
    <definedName name="zLoc29" localSheetId="2" hidden="1">#REF!</definedName>
    <definedName name="zLoc29" localSheetId="14" hidden="1">#REF!</definedName>
    <definedName name="zLoc29" localSheetId="0" hidden="1">#REF!</definedName>
    <definedName name="zLoc29" localSheetId="6" hidden="1">#REF!</definedName>
    <definedName name="zLoc29" localSheetId="3" hidden="1">#REF!</definedName>
    <definedName name="zLoc29" localSheetId="1" hidden="1">#REF!</definedName>
    <definedName name="zLoc29" localSheetId="4" hidden="1">#REF!</definedName>
    <definedName name="zLoc29" localSheetId="15" hidden="1">#REF!</definedName>
    <definedName name="zLoc29" localSheetId="7" hidden="1">#REF!</definedName>
    <definedName name="zLoc29" localSheetId="8" hidden="1">#REF!</definedName>
    <definedName name="zLoc29" localSheetId="5" hidden="1">#REF!</definedName>
    <definedName name="zLoc29" hidden="1">#REF!</definedName>
    <definedName name="zLoc3" localSheetId="2" hidden="1">#REF!</definedName>
    <definedName name="zLoc3" localSheetId="14" hidden="1">#REF!</definedName>
    <definedName name="zLoc3" localSheetId="0" hidden="1">#REF!</definedName>
    <definedName name="zLoc3" localSheetId="6" hidden="1">#REF!</definedName>
    <definedName name="zLoc3" localSheetId="3" hidden="1">#REF!</definedName>
    <definedName name="zLoc3" localSheetId="1" hidden="1">#REF!</definedName>
    <definedName name="zLoc3" localSheetId="4" hidden="1">#REF!</definedName>
    <definedName name="zLoc3" localSheetId="15" hidden="1">#REF!</definedName>
    <definedName name="zLoc3" localSheetId="7" hidden="1">#REF!</definedName>
    <definedName name="zLoc3" localSheetId="8" hidden="1">#REF!</definedName>
    <definedName name="zLoc3" localSheetId="5" hidden="1">#REF!</definedName>
    <definedName name="zLoc3" hidden="1">#REF!</definedName>
    <definedName name="zLoc30" localSheetId="2" hidden="1">#REF!</definedName>
    <definedName name="zLoc30" localSheetId="14" hidden="1">#REF!</definedName>
    <definedName name="zLoc30" localSheetId="0" hidden="1">#REF!</definedName>
    <definedName name="zLoc30" localSheetId="6" hidden="1">#REF!</definedName>
    <definedName name="zLoc30" localSheetId="3" hidden="1">#REF!</definedName>
    <definedName name="zLoc30" localSheetId="1" hidden="1">#REF!</definedName>
    <definedName name="zLoc30" localSheetId="4" hidden="1">#REF!</definedName>
    <definedName name="zLoc30" localSheetId="15" hidden="1">#REF!</definedName>
    <definedName name="zLoc30" localSheetId="7" hidden="1">#REF!</definedName>
    <definedName name="zLoc30" localSheetId="8" hidden="1">#REF!</definedName>
    <definedName name="zLoc30" localSheetId="5" hidden="1">#REF!</definedName>
    <definedName name="zLoc30" hidden="1">#REF!</definedName>
    <definedName name="zLoc31" localSheetId="2" hidden="1">#REF!</definedName>
    <definedName name="zLoc31" localSheetId="14" hidden="1">#REF!</definedName>
    <definedName name="zLoc31" localSheetId="0" hidden="1">#REF!</definedName>
    <definedName name="zLoc31" localSheetId="6" hidden="1">#REF!</definedName>
    <definedName name="zLoc31" localSheetId="3" hidden="1">#REF!</definedName>
    <definedName name="zLoc31" localSheetId="1" hidden="1">#REF!</definedName>
    <definedName name="zLoc31" localSheetId="4" hidden="1">#REF!</definedName>
    <definedName name="zLoc31" localSheetId="15" hidden="1">#REF!</definedName>
    <definedName name="zLoc31" localSheetId="7" hidden="1">#REF!</definedName>
    <definedName name="zLoc31" localSheetId="8" hidden="1">#REF!</definedName>
    <definedName name="zLoc31" localSheetId="5" hidden="1">#REF!</definedName>
    <definedName name="zLoc31" hidden="1">#REF!</definedName>
    <definedName name="zLoc32" localSheetId="2" hidden="1">#REF!</definedName>
    <definedName name="zLoc32" localSheetId="14" hidden="1">#REF!</definedName>
    <definedName name="zLoc32" localSheetId="0" hidden="1">#REF!</definedName>
    <definedName name="zLoc32" localSheetId="6" hidden="1">#REF!</definedName>
    <definedName name="zLoc32" localSheetId="3" hidden="1">#REF!</definedName>
    <definedName name="zLoc32" localSheetId="1" hidden="1">#REF!</definedName>
    <definedName name="zLoc32" localSheetId="4" hidden="1">#REF!</definedName>
    <definedName name="zLoc32" localSheetId="15" hidden="1">#REF!</definedName>
    <definedName name="zLoc32" localSheetId="7" hidden="1">#REF!</definedName>
    <definedName name="zLoc32" localSheetId="8" hidden="1">#REF!</definedName>
    <definedName name="zLoc32" localSheetId="5" hidden="1">#REF!</definedName>
    <definedName name="zLoc32" hidden="1">#REF!</definedName>
    <definedName name="zLoc33" localSheetId="2" hidden="1">#REF!</definedName>
    <definedName name="zLoc33" localSheetId="14" hidden="1">#REF!</definedName>
    <definedName name="zLoc33" localSheetId="0" hidden="1">#REF!</definedName>
    <definedName name="zLoc33" localSheetId="6" hidden="1">#REF!</definedName>
    <definedName name="zLoc33" localSheetId="3" hidden="1">#REF!</definedName>
    <definedName name="zLoc33" localSheetId="1" hidden="1">#REF!</definedName>
    <definedName name="zLoc33" localSheetId="4" hidden="1">#REF!</definedName>
    <definedName name="zLoc33" localSheetId="15" hidden="1">#REF!</definedName>
    <definedName name="zLoc33" localSheetId="7" hidden="1">#REF!</definedName>
    <definedName name="zLoc33" localSheetId="8" hidden="1">#REF!</definedName>
    <definedName name="zLoc33" localSheetId="5" hidden="1">#REF!</definedName>
    <definedName name="zLoc33" hidden="1">#REF!</definedName>
    <definedName name="zLoc34" localSheetId="2" hidden="1">#REF!</definedName>
    <definedName name="zLoc34" localSheetId="14" hidden="1">#REF!</definedName>
    <definedName name="zLoc34" localSheetId="0" hidden="1">#REF!</definedName>
    <definedName name="zLoc34" localSheetId="6" hidden="1">#REF!</definedName>
    <definedName name="zLoc34" localSheetId="3" hidden="1">#REF!</definedName>
    <definedName name="zLoc34" localSheetId="1" hidden="1">#REF!</definedName>
    <definedName name="zLoc34" localSheetId="4" hidden="1">#REF!</definedName>
    <definedName name="zLoc34" localSheetId="15" hidden="1">#REF!</definedName>
    <definedName name="zLoc34" localSheetId="7" hidden="1">#REF!</definedName>
    <definedName name="zLoc34" localSheetId="8" hidden="1">#REF!</definedName>
    <definedName name="zLoc34" localSheetId="5" hidden="1">#REF!</definedName>
    <definedName name="zLoc34" hidden="1">#REF!</definedName>
    <definedName name="zLoc35" localSheetId="2" hidden="1">#REF!</definedName>
    <definedName name="zLoc35" localSheetId="14" hidden="1">#REF!</definedName>
    <definedName name="zLoc35" localSheetId="0" hidden="1">#REF!</definedName>
    <definedName name="zLoc35" localSheetId="6" hidden="1">#REF!</definedName>
    <definedName name="zLoc35" localSheetId="3" hidden="1">#REF!</definedName>
    <definedName name="zLoc35" localSheetId="1" hidden="1">#REF!</definedName>
    <definedName name="zLoc35" localSheetId="4" hidden="1">#REF!</definedName>
    <definedName name="zLoc35" localSheetId="15" hidden="1">#REF!</definedName>
    <definedName name="zLoc35" localSheetId="7" hidden="1">#REF!</definedName>
    <definedName name="zLoc35" localSheetId="8" hidden="1">#REF!</definedName>
    <definedName name="zLoc35" localSheetId="5" hidden="1">#REF!</definedName>
    <definedName name="zLoc35" hidden="1">#REF!</definedName>
    <definedName name="zLoc36" localSheetId="2" hidden="1">#REF!</definedName>
    <definedName name="zLoc36" localSheetId="14" hidden="1">#REF!</definedName>
    <definedName name="zLoc36" localSheetId="0" hidden="1">#REF!</definedName>
    <definedName name="zLoc36" localSheetId="6" hidden="1">#REF!</definedName>
    <definedName name="zLoc36" localSheetId="3" hidden="1">#REF!</definedName>
    <definedName name="zLoc36" localSheetId="1" hidden="1">#REF!</definedName>
    <definedName name="zLoc36" localSheetId="4" hidden="1">#REF!</definedName>
    <definedName name="zLoc36" localSheetId="15" hidden="1">#REF!</definedName>
    <definedName name="zLoc36" localSheetId="7" hidden="1">#REF!</definedName>
    <definedName name="zLoc36" localSheetId="8" hidden="1">#REF!</definedName>
    <definedName name="zLoc36" localSheetId="5" hidden="1">#REF!</definedName>
    <definedName name="zLoc36" hidden="1">#REF!</definedName>
    <definedName name="zLoc37" localSheetId="2" hidden="1">#REF!</definedName>
    <definedName name="zLoc37" localSheetId="14" hidden="1">#REF!</definedName>
    <definedName name="zLoc37" localSheetId="0" hidden="1">#REF!</definedName>
    <definedName name="zLoc37" localSheetId="6" hidden="1">#REF!</definedName>
    <definedName name="zLoc37" localSheetId="3" hidden="1">#REF!</definedName>
    <definedName name="zLoc37" localSheetId="1" hidden="1">#REF!</definedName>
    <definedName name="zLoc37" localSheetId="4" hidden="1">#REF!</definedName>
    <definedName name="zLoc37" localSheetId="15" hidden="1">#REF!</definedName>
    <definedName name="zLoc37" localSheetId="7" hidden="1">#REF!</definedName>
    <definedName name="zLoc37" localSheetId="8" hidden="1">#REF!</definedName>
    <definedName name="zLoc37" localSheetId="5" hidden="1">#REF!</definedName>
    <definedName name="zLoc37" hidden="1">#REF!</definedName>
    <definedName name="zLoc38" localSheetId="2" hidden="1">#REF!</definedName>
    <definedName name="zLoc38" localSheetId="14" hidden="1">#REF!</definedName>
    <definedName name="zLoc38" localSheetId="0" hidden="1">#REF!</definedName>
    <definedName name="zLoc38" localSheetId="6" hidden="1">#REF!</definedName>
    <definedName name="zLoc38" localSheetId="3" hidden="1">#REF!</definedName>
    <definedName name="zLoc38" localSheetId="1" hidden="1">#REF!</definedName>
    <definedName name="zLoc38" localSheetId="4" hidden="1">#REF!</definedName>
    <definedName name="zLoc38" localSheetId="15" hidden="1">#REF!</definedName>
    <definedName name="zLoc38" localSheetId="7" hidden="1">#REF!</definedName>
    <definedName name="zLoc38" localSheetId="8" hidden="1">#REF!</definedName>
    <definedName name="zLoc38" localSheetId="5" hidden="1">#REF!</definedName>
    <definedName name="zLoc38" hidden="1">#REF!</definedName>
    <definedName name="zLoc39" localSheetId="2" hidden="1">#REF!</definedName>
    <definedName name="zLoc39" localSheetId="14" hidden="1">#REF!</definedName>
    <definedName name="zLoc39" localSheetId="0" hidden="1">#REF!</definedName>
    <definedName name="zLoc39" localSheetId="6" hidden="1">#REF!</definedName>
    <definedName name="zLoc39" localSheetId="3" hidden="1">#REF!</definedName>
    <definedName name="zLoc39" localSheetId="1" hidden="1">#REF!</definedName>
    <definedName name="zLoc39" localSheetId="4" hidden="1">#REF!</definedName>
    <definedName name="zLoc39" localSheetId="15" hidden="1">#REF!</definedName>
    <definedName name="zLoc39" localSheetId="7" hidden="1">#REF!</definedName>
    <definedName name="zLoc39" localSheetId="8" hidden="1">#REF!</definedName>
    <definedName name="zLoc39" localSheetId="5" hidden="1">#REF!</definedName>
    <definedName name="zLoc39" hidden="1">#REF!</definedName>
    <definedName name="zLoc4" localSheetId="2" hidden="1">#REF!</definedName>
    <definedName name="zLoc4" localSheetId="14" hidden="1">#REF!</definedName>
    <definedName name="zLoc4" localSheetId="0" hidden="1">#REF!</definedName>
    <definedName name="zLoc4" localSheetId="6" hidden="1">#REF!</definedName>
    <definedName name="zLoc4" localSheetId="3" hidden="1">#REF!</definedName>
    <definedName name="zLoc4" localSheetId="1" hidden="1">#REF!</definedName>
    <definedName name="zLoc4" localSheetId="4" hidden="1">#REF!</definedName>
    <definedName name="zLoc4" localSheetId="15" hidden="1">#REF!</definedName>
    <definedName name="zLoc4" localSheetId="7" hidden="1">#REF!</definedName>
    <definedName name="zLoc4" localSheetId="8" hidden="1">#REF!</definedName>
    <definedName name="zLoc4" localSheetId="5" hidden="1">#REF!</definedName>
    <definedName name="zLoc4" hidden="1">#REF!</definedName>
    <definedName name="zLoc40" localSheetId="2" hidden="1">#REF!</definedName>
    <definedName name="zLoc40" localSheetId="14" hidden="1">#REF!</definedName>
    <definedName name="zLoc40" localSheetId="0" hidden="1">#REF!</definedName>
    <definedName name="zLoc40" localSheetId="6" hidden="1">#REF!</definedName>
    <definedName name="zLoc40" localSheetId="3" hidden="1">#REF!</definedName>
    <definedName name="zLoc40" localSheetId="1" hidden="1">#REF!</definedName>
    <definedName name="zLoc40" localSheetId="4" hidden="1">#REF!</definedName>
    <definedName name="zLoc40" localSheetId="15" hidden="1">#REF!</definedName>
    <definedName name="zLoc40" localSheetId="7" hidden="1">#REF!</definedName>
    <definedName name="zLoc40" localSheetId="8" hidden="1">#REF!</definedName>
    <definedName name="zLoc40" localSheetId="5" hidden="1">#REF!</definedName>
    <definedName name="zLoc40" hidden="1">#REF!</definedName>
    <definedName name="zLoc41" localSheetId="2" hidden="1">#REF!</definedName>
    <definedName name="zLoc41" localSheetId="14" hidden="1">#REF!</definedName>
    <definedName name="zLoc41" localSheetId="0" hidden="1">#REF!</definedName>
    <definedName name="zLoc41" localSheetId="6" hidden="1">#REF!</definedName>
    <definedName name="zLoc41" localSheetId="3" hidden="1">#REF!</definedName>
    <definedName name="zLoc41" localSheetId="1" hidden="1">#REF!</definedName>
    <definedName name="zLoc41" localSheetId="4" hidden="1">#REF!</definedName>
    <definedName name="zLoc41" localSheetId="15" hidden="1">#REF!</definedName>
    <definedName name="zLoc41" localSheetId="7" hidden="1">#REF!</definedName>
    <definedName name="zLoc41" localSheetId="8" hidden="1">#REF!</definedName>
    <definedName name="zLoc41" localSheetId="5" hidden="1">#REF!</definedName>
    <definedName name="zLoc41" hidden="1">#REF!</definedName>
    <definedName name="zLoc42" localSheetId="2" hidden="1">#REF!</definedName>
    <definedName name="zLoc42" localSheetId="14" hidden="1">#REF!</definedName>
    <definedName name="zLoc42" localSheetId="0" hidden="1">#REF!</definedName>
    <definedName name="zLoc42" localSheetId="6" hidden="1">#REF!</definedName>
    <definedName name="zLoc42" localSheetId="3" hidden="1">#REF!</definedName>
    <definedName name="zLoc42" localSheetId="1" hidden="1">#REF!</definedName>
    <definedName name="zLoc42" localSheetId="4" hidden="1">#REF!</definedName>
    <definedName name="zLoc42" localSheetId="15" hidden="1">#REF!</definedName>
    <definedName name="zLoc42" localSheetId="7" hidden="1">#REF!</definedName>
    <definedName name="zLoc42" localSheetId="8" hidden="1">#REF!</definedName>
    <definedName name="zLoc42" localSheetId="5" hidden="1">#REF!</definedName>
    <definedName name="zLoc42" hidden="1">#REF!</definedName>
    <definedName name="zLoc43" localSheetId="2" hidden="1">#REF!</definedName>
    <definedName name="zLoc43" localSheetId="14" hidden="1">#REF!</definedName>
    <definedName name="zLoc43" localSheetId="0" hidden="1">#REF!</definedName>
    <definedName name="zLoc43" localSheetId="6" hidden="1">#REF!</definedName>
    <definedName name="zLoc43" localSheetId="3" hidden="1">#REF!</definedName>
    <definedName name="zLoc43" localSheetId="1" hidden="1">#REF!</definedName>
    <definedName name="zLoc43" localSheetId="4" hidden="1">#REF!</definedName>
    <definedName name="zLoc43" localSheetId="15" hidden="1">#REF!</definedName>
    <definedName name="zLoc43" localSheetId="7" hidden="1">#REF!</definedName>
    <definedName name="zLoc43" localSheetId="8" hidden="1">#REF!</definedName>
    <definedName name="zLoc43" localSheetId="5" hidden="1">#REF!</definedName>
    <definedName name="zLoc43" hidden="1">#REF!</definedName>
    <definedName name="zLoc44" localSheetId="2" hidden="1">#REF!</definedName>
    <definedName name="zLoc44" localSheetId="14" hidden="1">#REF!</definedName>
    <definedName name="zLoc44" localSheetId="0" hidden="1">#REF!</definedName>
    <definedName name="zLoc44" localSheetId="6" hidden="1">#REF!</definedName>
    <definedName name="zLoc44" localSheetId="3" hidden="1">#REF!</definedName>
    <definedName name="zLoc44" localSheetId="1" hidden="1">#REF!</definedName>
    <definedName name="zLoc44" localSheetId="4" hidden="1">#REF!</definedName>
    <definedName name="zLoc44" localSheetId="15" hidden="1">#REF!</definedName>
    <definedName name="zLoc44" localSheetId="7" hidden="1">#REF!</definedName>
    <definedName name="zLoc44" localSheetId="8" hidden="1">#REF!</definedName>
    <definedName name="zLoc44" localSheetId="5" hidden="1">#REF!</definedName>
    <definedName name="zLoc44" hidden="1">#REF!</definedName>
    <definedName name="zLoc45" localSheetId="2" hidden="1">#REF!</definedName>
    <definedName name="zLoc45" localSheetId="14" hidden="1">#REF!</definedName>
    <definedName name="zLoc45" localSheetId="0" hidden="1">#REF!</definedName>
    <definedName name="zLoc45" localSheetId="6" hidden="1">#REF!</definedName>
    <definedName name="zLoc45" localSheetId="3" hidden="1">#REF!</definedName>
    <definedName name="zLoc45" localSheetId="1" hidden="1">#REF!</definedName>
    <definedName name="zLoc45" localSheetId="4" hidden="1">#REF!</definedName>
    <definedName name="zLoc45" localSheetId="15" hidden="1">#REF!</definedName>
    <definedName name="zLoc45" localSheetId="7" hidden="1">#REF!</definedName>
    <definedName name="zLoc45" localSheetId="8" hidden="1">#REF!</definedName>
    <definedName name="zLoc45" localSheetId="5" hidden="1">#REF!</definedName>
    <definedName name="zLoc45" hidden="1">#REF!</definedName>
    <definedName name="zLoc46" localSheetId="2" hidden="1">#REF!</definedName>
    <definedName name="zLoc46" localSheetId="14" hidden="1">#REF!</definedName>
    <definedName name="zLoc46" localSheetId="0" hidden="1">#REF!</definedName>
    <definedName name="zLoc46" localSheetId="6" hidden="1">#REF!</definedName>
    <definedName name="zLoc46" localSheetId="3" hidden="1">#REF!</definedName>
    <definedName name="zLoc46" localSheetId="1" hidden="1">#REF!</definedName>
    <definedName name="zLoc46" localSheetId="4" hidden="1">#REF!</definedName>
    <definedName name="zLoc46" localSheetId="15" hidden="1">#REF!</definedName>
    <definedName name="zLoc46" localSheetId="7" hidden="1">#REF!</definedName>
    <definedName name="zLoc46" localSheetId="8" hidden="1">#REF!</definedName>
    <definedName name="zLoc46" localSheetId="5" hidden="1">#REF!</definedName>
    <definedName name="zLoc46" hidden="1">#REF!</definedName>
    <definedName name="zLoc47" localSheetId="2" hidden="1">#REF!</definedName>
    <definedName name="zLoc47" localSheetId="14" hidden="1">#REF!</definedName>
    <definedName name="zLoc47" localSheetId="0" hidden="1">#REF!</definedName>
    <definedName name="zLoc47" localSheetId="6" hidden="1">#REF!</definedName>
    <definedName name="zLoc47" localSheetId="3" hidden="1">#REF!</definedName>
    <definedName name="zLoc47" localSheetId="1" hidden="1">#REF!</definedName>
    <definedName name="zLoc47" localSheetId="4" hidden="1">#REF!</definedName>
    <definedName name="zLoc47" localSheetId="15" hidden="1">#REF!</definedName>
    <definedName name="zLoc47" localSheetId="7" hidden="1">#REF!</definedName>
    <definedName name="zLoc47" localSheetId="8" hidden="1">#REF!</definedName>
    <definedName name="zLoc47" localSheetId="5" hidden="1">#REF!</definedName>
    <definedName name="zLoc47" hidden="1">#REF!</definedName>
    <definedName name="zLoc48" localSheetId="2" hidden="1">#REF!</definedName>
    <definedName name="zLoc48" localSheetId="14" hidden="1">#REF!</definedName>
    <definedName name="zLoc48" localSheetId="0" hidden="1">#REF!</definedName>
    <definedName name="zLoc48" localSheetId="6" hidden="1">#REF!</definedName>
    <definedName name="zLoc48" localSheetId="3" hidden="1">#REF!</definedName>
    <definedName name="zLoc48" localSheetId="1" hidden="1">#REF!</definedName>
    <definedName name="zLoc48" localSheetId="4" hidden="1">#REF!</definedName>
    <definedName name="zLoc48" localSheetId="15" hidden="1">#REF!</definedName>
    <definedName name="zLoc48" localSheetId="7" hidden="1">#REF!</definedName>
    <definedName name="zLoc48" localSheetId="8" hidden="1">#REF!</definedName>
    <definedName name="zLoc48" localSheetId="5" hidden="1">#REF!</definedName>
    <definedName name="zLoc48" hidden="1">#REF!</definedName>
    <definedName name="zLoc49" localSheetId="2" hidden="1">#REF!</definedName>
    <definedName name="zLoc49" localSheetId="14" hidden="1">#REF!</definedName>
    <definedName name="zLoc49" localSheetId="0" hidden="1">#REF!</definedName>
    <definedName name="zLoc49" localSheetId="6" hidden="1">#REF!</definedName>
    <definedName name="zLoc49" localSheetId="3" hidden="1">#REF!</definedName>
    <definedName name="zLoc49" localSheetId="1" hidden="1">#REF!</definedName>
    <definedName name="zLoc49" localSheetId="4" hidden="1">#REF!</definedName>
    <definedName name="zLoc49" localSheetId="15" hidden="1">#REF!</definedName>
    <definedName name="zLoc49" localSheetId="7" hidden="1">#REF!</definedName>
    <definedName name="zLoc49" localSheetId="8" hidden="1">#REF!</definedName>
    <definedName name="zLoc49" localSheetId="5" hidden="1">#REF!</definedName>
    <definedName name="zLoc49" hidden="1">#REF!</definedName>
    <definedName name="zLoc5" localSheetId="2" hidden="1">#REF!</definedName>
    <definedName name="zLoc5" localSheetId="14" hidden="1">#REF!</definedName>
    <definedName name="zLoc5" localSheetId="0" hidden="1">#REF!</definedName>
    <definedName name="zLoc5" localSheetId="6" hidden="1">#REF!</definedName>
    <definedName name="zLoc5" localSheetId="3" hidden="1">#REF!</definedName>
    <definedName name="zLoc5" localSheetId="1" hidden="1">#REF!</definedName>
    <definedName name="zLoc5" localSheetId="4" hidden="1">#REF!</definedName>
    <definedName name="zLoc5" localSheetId="15" hidden="1">#REF!</definedName>
    <definedName name="zLoc5" localSheetId="7" hidden="1">#REF!</definedName>
    <definedName name="zLoc5" localSheetId="8" hidden="1">#REF!</definedName>
    <definedName name="zLoc5" localSheetId="5" hidden="1">#REF!</definedName>
    <definedName name="zLoc5" hidden="1">#REF!</definedName>
    <definedName name="zLoc50" localSheetId="2" hidden="1">#REF!</definedName>
    <definedName name="zLoc50" localSheetId="14" hidden="1">#REF!</definedName>
    <definedName name="zLoc50" localSheetId="0" hidden="1">#REF!</definedName>
    <definedName name="zLoc50" localSheetId="6" hidden="1">#REF!</definedName>
    <definedName name="zLoc50" localSheetId="3" hidden="1">#REF!</definedName>
    <definedName name="zLoc50" localSheetId="1" hidden="1">#REF!</definedName>
    <definedName name="zLoc50" localSheetId="4" hidden="1">#REF!</definedName>
    <definedName name="zLoc50" localSheetId="15" hidden="1">#REF!</definedName>
    <definedName name="zLoc50" localSheetId="7" hidden="1">#REF!</definedName>
    <definedName name="zLoc50" localSheetId="8" hidden="1">#REF!</definedName>
    <definedName name="zLoc50" localSheetId="5" hidden="1">#REF!</definedName>
    <definedName name="zLoc50" hidden="1">#REF!</definedName>
    <definedName name="zLoc51" localSheetId="2" hidden="1">#REF!</definedName>
    <definedName name="zLoc51" localSheetId="14" hidden="1">#REF!</definedName>
    <definedName name="zLoc51" localSheetId="0" hidden="1">#REF!</definedName>
    <definedName name="zLoc51" localSheetId="6" hidden="1">#REF!</definedName>
    <definedName name="zLoc51" localSheetId="3" hidden="1">#REF!</definedName>
    <definedName name="zLoc51" localSheetId="1" hidden="1">#REF!</definedName>
    <definedName name="zLoc51" localSheetId="4" hidden="1">#REF!</definedName>
    <definedName name="zLoc51" localSheetId="15" hidden="1">#REF!</definedName>
    <definedName name="zLoc51" localSheetId="7" hidden="1">#REF!</definedName>
    <definedName name="zLoc51" localSheetId="8" hidden="1">#REF!</definedName>
    <definedName name="zLoc51" localSheetId="5" hidden="1">#REF!</definedName>
    <definedName name="zLoc51" hidden="1">#REF!</definedName>
    <definedName name="zLoc52" localSheetId="2" hidden="1">#REF!</definedName>
    <definedName name="zLoc52" localSheetId="14" hidden="1">#REF!</definedName>
    <definedName name="zLoc52" localSheetId="0" hidden="1">#REF!</definedName>
    <definedName name="zLoc52" localSheetId="6" hidden="1">#REF!</definedName>
    <definedName name="zLoc52" localSheetId="3" hidden="1">#REF!</definedName>
    <definedName name="zLoc52" localSheetId="1" hidden="1">#REF!</definedName>
    <definedName name="zLoc52" localSheetId="4" hidden="1">#REF!</definedName>
    <definedName name="zLoc52" localSheetId="15" hidden="1">#REF!</definedName>
    <definedName name="zLoc52" localSheetId="7" hidden="1">#REF!</definedName>
    <definedName name="zLoc52" localSheetId="8" hidden="1">#REF!</definedName>
    <definedName name="zLoc52" localSheetId="5" hidden="1">#REF!</definedName>
    <definedName name="zLoc52" hidden="1">#REF!</definedName>
    <definedName name="zLoc53" localSheetId="2" hidden="1">#REF!</definedName>
    <definedName name="zLoc53" localSheetId="14" hidden="1">#REF!</definedName>
    <definedName name="zLoc53" localSheetId="0" hidden="1">#REF!</definedName>
    <definedName name="zLoc53" localSheetId="6" hidden="1">#REF!</definedName>
    <definedName name="zLoc53" localSheetId="3" hidden="1">#REF!</definedName>
    <definedName name="zLoc53" localSheetId="1" hidden="1">#REF!</definedName>
    <definedName name="zLoc53" localSheetId="4" hidden="1">#REF!</definedName>
    <definedName name="zLoc53" localSheetId="15" hidden="1">#REF!</definedName>
    <definedName name="zLoc53" localSheetId="7" hidden="1">#REF!</definedName>
    <definedName name="zLoc53" localSheetId="8" hidden="1">#REF!</definedName>
    <definedName name="zLoc53" localSheetId="5" hidden="1">#REF!</definedName>
    <definedName name="zLoc53" hidden="1">#REF!</definedName>
    <definedName name="zLoc54" localSheetId="2" hidden="1">#REF!</definedName>
    <definedName name="zLoc54" localSheetId="14" hidden="1">#REF!</definedName>
    <definedName name="zLoc54" localSheetId="0" hidden="1">#REF!</definedName>
    <definedName name="zLoc54" localSheetId="6" hidden="1">#REF!</definedName>
    <definedName name="zLoc54" localSheetId="3" hidden="1">#REF!</definedName>
    <definedName name="zLoc54" localSheetId="1" hidden="1">#REF!</definedName>
    <definedName name="zLoc54" localSheetId="4" hidden="1">#REF!</definedName>
    <definedName name="zLoc54" localSheetId="15" hidden="1">#REF!</definedName>
    <definedName name="zLoc54" localSheetId="7" hidden="1">#REF!</definedName>
    <definedName name="zLoc54" localSheetId="8" hidden="1">#REF!</definedName>
    <definedName name="zLoc54" localSheetId="5" hidden="1">#REF!</definedName>
    <definedName name="zLoc54" hidden="1">#REF!</definedName>
    <definedName name="zLoc55" localSheetId="2" hidden="1">#REF!</definedName>
    <definedName name="zLoc55" localSheetId="14" hidden="1">#REF!</definedName>
    <definedName name="zLoc55" localSheetId="0" hidden="1">#REF!</definedName>
    <definedName name="zLoc55" localSheetId="6" hidden="1">#REF!</definedName>
    <definedName name="zLoc55" localSheetId="3" hidden="1">#REF!</definedName>
    <definedName name="zLoc55" localSheetId="1" hidden="1">#REF!</definedName>
    <definedName name="zLoc55" localSheetId="4" hidden="1">#REF!</definedName>
    <definedName name="zLoc55" localSheetId="15" hidden="1">#REF!</definedName>
    <definedName name="zLoc55" localSheetId="7" hidden="1">#REF!</definedName>
    <definedName name="zLoc55" localSheetId="8" hidden="1">#REF!</definedName>
    <definedName name="zLoc55" localSheetId="5" hidden="1">#REF!</definedName>
    <definedName name="zLoc55" hidden="1">#REF!</definedName>
    <definedName name="zLoc56" localSheetId="2" hidden="1">#REF!</definedName>
    <definedName name="zLoc56" localSheetId="14" hidden="1">#REF!</definedName>
    <definedName name="zLoc56" localSheetId="0" hidden="1">#REF!</definedName>
    <definedName name="zLoc56" localSheetId="6" hidden="1">#REF!</definedName>
    <definedName name="zLoc56" localSheetId="3" hidden="1">#REF!</definedName>
    <definedName name="zLoc56" localSheetId="1" hidden="1">#REF!</definedName>
    <definedName name="zLoc56" localSheetId="4" hidden="1">#REF!</definedName>
    <definedName name="zLoc56" localSheetId="15" hidden="1">#REF!</definedName>
    <definedName name="zLoc56" localSheetId="7" hidden="1">#REF!</definedName>
    <definedName name="zLoc56" localSheetId="8" hidden="1">#REF!</definedName>
    <definedName name="zLoc56" localSheetId="5" hidden="1">#REF!</definedName>
    <definedName name="zLoc56" hidden="1">#REF!</definedName>
    <definedName name="zLoc57" localSheetId="2" hidden="1">#REF!</definedName>
    <definedName name="zLoc57" localSheetId="14" hidden="1">#REF!</definedName>
    <definedName name="zLoc57" localSheetId="0" hidden="1">#REF!</definedName>
    <definedName name="zLoc57" localSheetId="6" hidden="1">#REF!</definedName>
    <definedName name="zLoc57" localSheetId="3" hidden="1">#REF!</definedName>
    <definedName name="zLoc57" localSheetId="1" hidden="1">#REF!</definedName>
    <definedName name="zLoc57" localSheetId="4" hidden="1">#REF!</definedName>
    <definedName name="zLoc57" localSheetId="15" hidden="1">#REF!</definedName>
    <definedName name="zLoc57" localSheetId="7" hidden="1">#REF!</definedName>
    <definedName name="zLoc57" localSheetId="8" hidden="1">#REF!</definedName>
    <definedName name="zLoc57" localSheetId="5" hidden="1">#REF!</definedName>
    <definedName name="zLoc57" hidden="1">#REF!</definedName>
    <definedName name="zLoc58" localSheetId="2" hidden="1">#REF!</definedName>
    <definedName name="zLoc58" localSheetId="14" hidden="1">#REF!</definedName>
    <definedName name="zLoc58" localSheetId="0" hidden="1">#REF!</definedName>
    <definedName name="zLoc58" localSheetId="6" hidden="1">#REF!</definedName>
    <definedName name="zLoc58" localSheetId="3" hidden="1">#REF!</definedName>
    <definedName name="zLoc58" localSheetId="1" hidden="1">#REF!</definedName>
    <definedName name="zLoc58" localSheetId="4" hidden="1">#REF!</definedName>
    <definedName name="zLoc58" localSheetId="15" hidden="1">#REF!</definedName>
    <definedName name="zLoc58" localSheetId="7" hidden="1">#REF!</definedName>
    <definedName name="zLoc58" localSheetId="8" hidden="1">#REF!</definedName>
    <definedName name="zLoc58" localSheetId="5" hidden="1">#REF!</definedName>
    <definedName name="zLoc58" hidden="1">#REF!</definedName>
    <definedName name="zLoc59" localSheetId="2" hidden="1">#REF!</definedName>
    <definedName name="zLoc59" localSheetId="14" hidden="1">#REF!</definedName>
    <definedName name="zLoc59" localSheetId="0" hidden="1">#REF!</definedName>
    <definedName name="zLoc59" localSheetId="6" hidden="1">#REF!</definedName>
    <definedName name="zLoc59" localSheetId="3" hidden="1">#REF!</definedName>
    <definedName name="zLoc59" localSheetId="1" hidden="1">#REF!</definedName>
    <definedName name="zLoc59" localSheetId="4" hidden="1">#REF!</definedName>
    <definedName name="zLoc59" localSheetId="15" hidden="1">#REF!</definedName>
    <definedName name="zLoc59" localSheetId="7" hidden="1">#REF!</definedName>
    <definedName name="zLoc59" localSheetId="8" hidden="1">#REF!</definedName>
    <definedName name="zLoc59" localSheetId="5" hidden="1">#REF!</definedName>
    <definedName name="zLoc59" hidden="1">#REF!</definedName>
    <definedName name="zLoc6" localSheetId="2" hidden="1">#REF!</definedName>
    <definedName name="zLoc6" localSheetId="14" hidden="1">#REF!</definedName>
    <definedName name="zLoc6" localSheetId="0" hidden="1">#REF!</definedName>
    <definedName name="zLoc6" localSheetId="6" hidden="1">#REF!</definedName>
    <definedName name="zLoc6" localSheetId="3" hidden="1">#REF!</definedName>
    <definedName name="zLoc6" localSheetId="1" hidden="1">#REF!</definedName>
    <definedName name="zLoc6" localSheetId="4" hidden="1">#REF!</definedName>
    <definedName name="zLoc6" localSheetId="15" hidden="1">#REF!</definedName>
    <definedName name="zLoc6" localSheetId="7" hidden="1">#REF!</definedName>
    <definedName name="zLoc6" localSheetId="8" hidden="1">#REF!</definedName>
    <definedName name="zLoc6" localSheetId="5" hidden="1">#REF!</definedName>
    <definedName name="zLoc6" hidden="1">#REF!</definedName>
    <definedName name="zLoc60" localSheetId="2" hidden="1">#REF!</definedName>
    <definedName name="zLoc60" localSheetId="14" hidden="1">#REF!</definedName>
    <definedName name="zLoc60" localSheetId="0" hidden="1">#REF!</definedName>
    <definedName name="zLoc60" localSheetId="6" hidden="1">#REF!</definedName>
    <definedName name="zLoc60" localSheetId="3" hidden="1">#REF!</definedName>
    <definedName name="zLoc60" localSheetId="1" hidden="1">#REF!</definedName>
    <definedName name="zLoc60" localSheetId="4" hidden="1">#REF!</definedName>
    <definedName name="zLoc60" localSheetId="15" hidden="1">#REF!</definedName>
    <definedName name="zLoc60" localSheetId="7" hidden="1">#REF!</definedName>
    <definedName name="zLoc60" localSheetId="8" hidden="1">#REF!</definedName>
    <definedName name="zLoc60" localSheetId="5" hidden="1">#REF!</definedName>
    <definedName name="zLoc60" hidden="1">#REF!</definedName>
    <definedName name="zLoc61" localSheetId="2" hidden="1">#REF!</definedName>
    <definedName name="zLoc61" localSheetId="14" hidden="1">#REF!</definedName>
    <definedName name="zLoc61" localSheetId="0" hidden="1">#REF!</definedName>
    <definedName name="zLoc61" localSheetId="6" hidden="1">#REF!</definedName>
    <definedName name="zLoc61" localSheetId="3" hidden="1">#REF!</definedName>
    <definedName name="zLoc61" localSheetId="1" hidden="1">#REF!</definedName>
    <definedName name="zLoc61" localSheetId="4" hidden="1">#REF!</definedName>
    <definedName name="zLoc61" localSheetId="15" hidden="1">#REF!</definedName>
    <definedName name="zLoc61" localSheetId="7" hidden="1">#REF!</definedName>
    <definedName name="zLoc61" localSheetId="8" hidden="1">#REF!</definedName>
    <definedName name="zLoc61" localSheetId="5" hidden="1">#REF!</definedName>
    <definedName name="zLoc61" hidden="1">#REF!</definedName>
    <definedName name="zLoc62" localSheetId="2" hidden="1">#REF!</definedName>
    <definedName name="zLoc62" localSheetId="14" hidden="1">#REF!</definedName>
    <definedName name="zLoc62" localSheetId="0" hidden="1">#REF!</definedName>
    <definedName name="zLoc62" localSheetId="6" hidden="1">#REF!</definedName>
    <definedName name="zLoc62" localSheetId="3" hidden="1">#REF!</definedName>
    <definedName name="zLoc62" localSheetId="1" hidden="1">#REF!</definedName>
    <definedName name="zLoc62" localSheetId="4" hidden="1">#REF!</definedName>
    <definedName name="zLoc62" localSheetId="15" hidden="1">#REF!</definedName>
    <definedName name="zLoc62" localSheetId="7" hidden="1">#REF!</definedName>
    <definedName name="zLoc62" localSheetId="8" hidden="1">#REF!</definedName>
    <definedName name="zLoc62" localSheetId="5" hidden="1">#REF!</definedName>
    <definedName name="zLoc62" hidden="1">#REF!</definedName>
    <definedName name="zLoc63" localSheetId="2" hidden="1">#REF!</definedName>
    <definedName name="zLoc63" localSheetId="14" hidden="1">#REF!</definedName>
    <definedName name="zLoc63" localSheetId="0" hidden="1">#REF!</definedName>
    <definedName name="zLoc63" localSheetId="6" hidden="1">#REF!</definedName>
    <definedName name="zLoc63" localSheetId="3" hidden="1">#REF!</definedName>
    <definedName name="zLoc63" localSheetId="1" hidden="1">#REF!</definedName>
    <definedName name="zLoc63" localSheetId="4" hidden="1">#REF!</definedName>
    <definedName name="zLoc63" localSheetId="15" hidden="1">#REF!</definedName>
    <definedName name="zLoc63" localSheetId="7" hidden="1">#REF!</definedName>
    <definedName name="zLoc63" localSheetId="8" hidden="1">#REF!</definedName>
    <definedName name="zLoc63" localSheetId="5" hidden="1">#REF!</definedName>
    <definedName name="zLoc63" hidden="1">#REF!</definedName>
    <definedName name="zLoc64" localSheetId="2" hidden="1">#REF!</definedName>
    <definedName name="zLoc64" localSheetId="14" hidden="1">#REF!</definedName>
    <definedName name="zLoc64" localSheetId="0" hidden="1">#REF!</definedName>
    <definedName name="zLoc64" localSheetId="6" hidden="1">#REF!</definedName>
    <definedName name="zLoc64" localSheetId="3" hidden="1">#REF!</definedName>
    <definedName name="zLoc64" localSheetId="1" hidden="1">#REF!</definedName>
    <definedName name="zLoc64" localSheetId="4" hidden="1">#REF!</definedName>
    <definedName name="zLoc64" localSheetId="15" hidden="1">#REF!</definedName>
    <definedName name="zLoc64" localSheetId="7" hidden="1">#REF!</definedName>
    <definedName name="zLoc64" localSheetId="8" hidden="1">#REF!</definedName>
    <definedName name="zLoc64" localSheetId="5" hidden="1">#REF!</definedName>
    <definedName name="zLoc64" hidden="1">#REF!</definedName>
    <definedName name="zLoc65" localSheetId="2" hidden="1">#REF!</definedName>
    <definedName name="zLoc65" localSheetId="14" hidden="1">#REF!</definedName>
    <definedName name="zLoc65" localSheetId="0" hidden="1">#REF!</definedName>
    <definedName name="zLoc65" localSheetId="6" hidden="1">#REF!</definedName>
    <definedName name="zLoc65" localSheetId="3" hidden="1">#REF!</definedName>
    <definedName name="zLoc65" localSheetId="1" hidden="1">#REF!</definedName>
    <definedName name="zLoc65" localSheetId="4" hidden="1">#REF!</definedName>
    <definedName name="zLoc65" localSheetId="15" hidden="1">#REF!</definedName>
    <definedName name="zLoc65" localSheetId="7" hidden="1">#REF!</definedName>
    <definedName name="zLoc65" localSheetId="8" hidden="1">#REF!</definedName>
    <definedName name="zLoc65" localSheetId="5" hidden="1">#REF!</definedName>
    <definedName name="zLoc65" hidden="1">#REF!</definedName>
    <definedName name="zLoc66" localSheetId="2" hidden="1">#REF!</definedName>
    <definedName name="zLoc66" localSheetId="14" hidden="1">#REF!</definedName>
    <definedName name="zLoc66" localSheetId="0" hidden="1">#REF!</definedName>
    <definedName name="zLoc66" localSheetId="6" hidden="1">#REF!</definedName>
    <definedName name="zLoc66" localSheetId="3" hidden="1">#REF!</definedName>
    <definedName name="zLoc66" localSheetId="1" hidden="1">#REF!</definedName>
    <definedName name="zLoc66" localSheetId="4" hidden="1">#REF!</definedName>
    <definedName name="zLoc66" localSheetId="15" hidden="1">#REF!</definedName>
    <definedName name="zLoc66" localSheetId="7" hidden="1">#REF!</definedName>
    <definedName name="zLoc66" localSheetId="8" hidden="1">#REF!</definedName>
    <definedName name="zLoc66" localSheetId="5" hidden="1">#REF!</definedName>
    <definedName name="zLoc66" hidden="1">#REF!</definedName>
    <definedName name="zLoc67" localSheetId="2" hidden="1">#REF!</definedName>
    <definedName name="zLoc67" localSheetId="14" hidden="1">#REF!</definedName>
    <definedName name="zLoc67" localSheetId="0" hidden="1">#REF!</definedName>
    <definedName name="zLoc67" localSheetId="6" hidden="1">#REF!</definedName>
    <definedName name="zLoc67" localSheetId="3" hidden="1">#REF!</definedName>
    <definedName name="zLoc67" localSheetId="1" hidden="1">#REF!</definedName>
    <definedName name="zLoc67" localSheetId="4" hidden="1">#REF!</definedName>
    <definedName name="zLoc67" localSheetId="15" hidden="1">#REF!</definedName>
    <definedName name="zLoc67" localSheetId="7" hidden="1">#REF!</definedName>
    <definedName name="zLoc67" localSheetId="8" hidden="1">#REF!</definedName>
    <definedName name="zLoc67" localSheetId="5" hidden="1">#REF!</definedName>
    <definedName name="zLoc67" hidden="1">#REF!</definedName>
    <definedName name="zLoc68" localSheetId="2" hidden="1">#REF!</definedName>
    <definedName name="zLoc68" localSheetId="14" hidden="1">#REF!</definedName>
    <definedName name="zLoc68" localSheetId="0" hidden="1">#REF!</definedName>
    <definedName name="zLoc68" localSheetId="6" hidden="1">#REF!</definedName>
    <definedName name="zLoc68" localSheetId="3" hidden="1">#REF!</definedName>
    <definedName name="zLoc68" localSheetId="1" hidden="1">#REF!</definedName>
    <definedName name="zLoc68" localSheetId="4" hidden="1">#REF!</definedName>
    <definedName name="zLoc68" localSheetId="15" hidden="1">#REF!</definedName>
    <definedName name="zLoc68" localSheetId="7" hidden="1">#REF!</definedName>
    <definedName name="zLoc68" localSheetId="8" hidden="1">#REF!</definedName>
    <definedName name="zLoc68" localSheetId="5" hidden="1">#REF!</definedName>
    <definedName name="zLoc68" hidden="1">#REF!</definedName>
    <definedName name="zLoc69" localSheetId="2" hidden="1">#REF!</definedName>
    <definedName name="zLoc69" localSheetId="14" hidden="1">#REF!</definedName>
    <definedName name="zLoc69" localSheetId="0" hidden="1">#REF!</definedName>
    <definedName name="zLoc69" localSheetId="6" hidden="1">#REF!</definedName>
    <definedName name="zLoc69" localSheetId="3" hidden="1">#REF!</definedName>
    <definedName name="zLoc69" localSheetId="1" hidden="1">#REF!</definedName>
    <definedName name="zLoc69" localSheetId="4" hidden="1">#REF!</definedName>
    <definedName name="zLoc69" localSheetId="15" hidden="1">#REF!</definedName>
    <definedName name="zLoc69" localSheetId="7" hidden="1">#REF!</definedName>
    <definedName name="zLoc69" localSheetId="8" hidden="1">#REF!</definedName>
    <definedName name="zLoc69" localSheetId="5" hidden="1">#REF!</definedName>
    <definedName name="zLoc69" hidden="1">#REF!</definedName>
    <definedName name="zLoc7" localSheetId="2" hidden="1">#REF!</definedName>
    <definedName name="zLoc7" localSheetId="14" hidden="1">#REF!</definedName>
    <definedName name="zLoc7" localSheetId="0" hidden="1">#REF!</definedName>
    <definedName name="zLoc7" localSheetId="6" hidden="1">#REF!</definedName>
    <definedName name="zLoc7" localSheetId="3" hidden="1">#REF!</definedName>
    <definedName name="zLoc7" localSheetId="1" hidden="1">#REF!</definedName>
    <definedName name="zLoc7" localSheetId="4" hidden="1">#REF!</definedName>
    <definedName name="zLoc7" localSheetId="15" hidden="1">#REF!</definedName>
    <definedName name="zLoc7" localSheetId="7" hidden="1">#REF!</definedName>
    <definedName name="zLoc7" localSheetId="8" hidden="1">#REF!</definedName>
    <definedName name="zLoc7" localSheetId="5" hidden="1">#REF!</definedName>
    <definedName name="zLoc7" hidden="1">#REF!</definedName>
    <definedName name="zLoc70" localSheetId="2" hidden="1">#REF!</definedName>
    <definedName name="zLoc70" localSheetId="14" hidden="1">#REF!</definedName>
    <definedName name="zLoc70" localSheetId="0" hidden="1">#REF!</definedName>
    <definedName name="zLoc70" localSheetId="6" hidden="1">#REF!</definedName>
    <definedName name="zLoc70" localSheetId="3" hidden="1">#REF!</definedName>
    <definedName name="zLoc70" localSheetId="1" hidden="1">#REF!</definedName>
    <definedName name="zLoc70" localSheetId="4" hidden="1">#REF!</definedName>
    <definedName name="zLoc70" localSheetId="15" hidden="1">#REF!</definedName>
    <definedName name="zLoc70" localSheetId="7" hidden="1">#REF!</definedName>
    <definedName name="zLoc70" localSheetId="8" hidden="1">#REF!</definedName>
    <definedName name="zLoc70" localSheetId="5" hidden="1">#REF!</definedName>
    <definedName name="zLoc70" hidden="1">#REF!</definedName>
    <definedName name="zLoc71" localSheetId="2" hidden="1">#REF!</definedName>
    <definedName name="zLoc71" localSheetId="14" hidden="1">#REF!</definedName>
    <definedName name="zLoc71" localSheetId="0" hidden="1">#REF!</definedName>
    <definedName name="zLoc71" localSheetId="6" hidden="1">#REF!</definedName>
    <definedName name="zLoc71" localSheetId="3" hidden="1">#REF!</definedName>
    <definedName name="zLoc71" localSheetId="1" hidden="1">#REF!</definedName>
    <definedName name="zLoc71" localSheetId="4" hidden="1">#REF!</definedName>
    <definedName name="zLoc71" localSheetId="15" hidden="1">#REF!</definedName>
    <definedName name="zLoc71" localSheetId="7" hidden="1">#REF!</definedName>
    <definedName name="zLoc71" localSheetId="8" hidden="1">#REF!</definedName>
    <definedName name="zLoc71" localSheetId="5" hidden="1">#REF!</definedName>
    <definedName name="zLoc71" hidden="1">#REF!</definedName>
    <definedName name="zLoc72" localSheetId="2" hidden="1">#REF!</definedName>
    <definedName name="zLoc72" localSheetId="14" hidden="1">#REF!</definedName>
    <definedName name="zLoc72" localSheetId="0" hidden="1">#REF!</definedName>
    <definedName name="zLoc72" localSheetId="6" hidden="1">#REF!</definedName>
    <definedName name="zLoc72" localSheetId="3" hidden="1">#REF!</definedName>
    <definedName name="zLoc72" localSheetId="1" hidden="1">#REF!</definedName>
    <definedName name="zLoc72" localSheetId="4" hidden="1">#REF!</definedName>
    <definedName name="zLoc72" localSheetId="15" hidden="1">#REF!</definedName>
    <definedName name="zLoc72" localSheetId="7" hidden="1">#REF!</definedName>
    <definedName name="zLoc72" localSheetId="8" hidden="1">#REF!</definedName>
    <definedName name="zLoc72" localSheetId="5" hidden="1">#REF!</definedName>
    <definedName name="zLoc72" hidden="1">#REF!</definedName>
    <definedName name="zLoc73" localSheetId="2" hidden="1">#REF!</definedName>
    <definedName name="zLoc73" localSheetId="14" hidden="1">#REF!</definedName>
    <definedName name="zLoc73" localSheetId="0" hidden="1">#REF!</definedName>
    <definedName name="zLoc73" localSheetId="6" hidden="1">#REF!</definedName>
    <definedName name="zLoc73" localSheetId="3" hidden="1">#REF!</definedName>
    <definedName name="zLoc73" localSheetId="1" hidden="1">#REF!</definedName>
    <definedName name="zLoc73" localSheetId="4" hidden="1">#REF!</definedName>
    <definedName name="zLoc73" localSheetId="15" hidden="1">#REF!</definedName>
    <definedName name="zLoc73" localSheetId="7" hidden="1">#REF!</definedName>
    <definedName name="zLoc73" localSheetId="8" hidden="1">#REF!</definedName>
    <definedName name="zLoc73" localSheetId="5" hidden="1">#REF!</definedName>
    <definedName name="zLoc73" hidden="1">#REF!</definedName>
    <definedName name="zLoc74" localSheetId="2" hidden="1">#REF!</definedName>
    <definedName name="zLoc74" localSheetId="14" hidden="1">#REF!</definedName>
    <definedName name="zLoc74" localSheetId="0" hidden="1">#REF!</definedName>
    <definedName name="zLoc74" localSheetId="6" hidden="1">#REF!</definedName>
    <definedName name="zLoc74" localSheetId="3" hidden="1">#REF!</definedName>
    <definedName name="zLoc74" localSheetId="1" hidden="1">#REF!</definedName>
    <definedName name="zLoc74" localSheetId="4" hidden="1">#REF!</definedName>
    <definedName name="zLoc74" localSheetId="15" hidden="1">#REF!</definedName>
    <definedName name="zLoc74" localSheetId="7" hidden="1">#REF!</definedName>
    <definedName name="zLoc74" localSheetId="8" hidden="1">#REF!</definedName>
    <definedName name="zLoc74" localSheetId="5" hidden="1">#REF!</definedName>
    <definedName name="zLoc74" hidden="1">#REF!</definedName>
    <definedName name="zLoc75" localSheetId="2" hidden="1">#REF!</definedName>
    <definedName name="zLoc75" localSheetId="14" hidden="1">#REF!</definedName>
    <definedName name="zLoc75" localSheetId="0" hidden="1">#REF!</definedName>
    <definedName name="zLoc75" localSheetId="6" hidden="1">#REF!</definedName>
    <definedName name="zLoc75" localSheetId="3" hidden="1">#REF!</definedName>
    <definedName name="zLoc75" localSheetId="1" hidden="1">#REF!</definedName>
    <definedName name="zLoc75" localSheetId="4" hidden="1">#REF!</definedName>
    <definedName name="zLoc75" localSheetId="15" hidden="1">#REF!</definedName>
    <definedName name="zLoc75" localSheetId="7" hidden="1">#REF!</definedName>
    <definedName name="zLoc75" localSheetId="8" hidden="1">#REF!</definedName>
    <definedName name="zLoc75" localSheetId="5" hidden="1">#REF!</definedName>
    <definedName name="zLoc75" hidden="1">#REF!</definedName>
    <definedName name="zLoc8" localSheetId="2" hidden="1">#REF!</definedName>
    <definedName name="zLoc8" localSheetId="14" hidden="1">#REF!</definedName>
    <definedName name="zLoc8" localSheetId="0" hidden="1">#REF!</definedName>
    <definedName name="zLoc8" localSheetId="6" hidden="1">#REF!</definedName>
    <definedName name="zLoc8" localSheetId="3" hidden="1">#REF!</definedName>
    <definedName name="zLoc8" localSheetId="1" hidden="1">#REF!</definedName>
    <definedName name="zLoc8" localSheetId="4" hidden="1">#REF!</definedName>
    <definedName name="zLoc8" localSheetId="15" hidden="1">#REF!</definedName>
    <definedName name="zLoc8" localSheetId="7" hidden="1">#REF!</definedName>
    <definedName name="zLoc8" localSheetId="8" hidden="1">#REF!</definedName>
    <definedName name="zLoc8" localSheetId="5" hidden="1">#REF!</definedName>
    <definedName name="zLoc8" hidden="1">#REF!</definedName>
    <definedName name="zLoc9" localSheetId="2" hidden="1">#REF!</definedName>
    <definedName name="zLoc9" localSheetId="14" hidden="1">#REF!</definedName>
    <definedName name="zLoc9" localSheetId="0" hidden="1">#REF!</definedName>
    <definedName name="zLoc9" localSheetId="6" hidden="1">#REF!</definedName>
    <definedName name="zLoc9" localSheetId="3" hidden="1">#REF!</definedName>
    <definedName name="zLoc9" localSheetId="1" hidden="1">#REF!</definedName>
    <definedName name="zLoc9" localSheetId="4" hidden="1">#REF!</definedName>
    <definedName name="zLoc9" localSheetId="15" hidden="1">#REF!</definedName>
    <definedName name="zLoc9" localSheetId="7" hidden="1">#REF!</definedName>
    <definedName name="zLoc9" localSheetId="8" hidden="1">#REF!</definedName>
    <definedName name="zLoc9" localSheetId="5" hidden="1">#REF!</definedName>
    <definedName name="zLoc9" hidden="1">#REF!</definedName>
  </definedNames>
  <calcPr calcId="191029"/>
  <pivotCaches>
    <pivotCache cacheId="29"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 i="6" l="1"/>
  <c r="I16" i="6"/>
  <c r="G14" i="5"/>
  <c r="G13" i="5"/>
  <c r="G12" i="5"/>
  <c r="F21" i="5"/>
  <c r="F20" i="5"/>
  <c r="E20" i="5"/>
  <c r="D21" i="5"/>
  <c r="E21" i="5" s="1"/>
  <c r="D22" i="5"/>
  <c r="E22" i="5" s="1"/>
  <c r="F22" i="5" s="1"/>
  <c r="D20" i="5"/>
  <c r="C15" i="5"/>
  <c r="C64" i="5" s="1"/>
  <c r="N47" i="6"/>
  <c r="N50" i="6"/>
  <c r="J40" i="6"/>
  <c r="J41" i="6"/>
  <c r="M41" i="6" s="1"/>
  <c r="J42" i="6"/>
  <c r="I40" i="6"/>
  <c r="I41" i="6"/>
  <c r="I42" i="6"/>
  <c r="I39" i="6"/>
  <c r="H40" i="6"/>
  <c r="H41" i="6"/>
  <c r="H42" i="6"/>
  <c r="H39" i="6"/>
  <c r="D41" i="6"/>
  <c r="D42" i="6"/>
  <c r="D43" i="6"/>
  <c r="D44" i="6"/>
  <c r="D45" i="6"/>
  <c r="D46" i="6"/>
  <c r="D40" i="6"/>
  <c r="C41" i="6"/>
  <c r="C42" i="6"/>
  <c r="C43" i="6"/>
  <c r="C44" i="6"/>
  <c r="C45" i="6"/>
  <c r="C46" i="6"/>
  <c r="C40" i="6"/>
  <c r="O17" i="6"/>
  <c r="O18" i="6"/>
  <c r="O19" i="6"/>
  <c r="O20" i="6"/>
  <c r="O21" i="6"/>
  <c r="O22" i="6"/>
  <c r="O23" i="6"/>
  <c r="O24" i="6"/>
  <c r="O25" i="6"/>
  <c r="O26" i="6"/>
  <c r="O27" i="6"/>
  <c r="O28" i="6"/>
  <c r="O29" i="6"/>
  <c r="O30" i="6"/>
  <c r="O31" i="6"/>
  <c r="O32" i="6"/>
  <c r="O33" i="6"/>
  <c r="O34" i="6"/>
  <c r="O35" i="6"/>
  <c r="O16" i="6"/>
  <c r="M17" i="6"/>
  <c r="M18" i="6"/>
  <c r="M19" i="6"/>
  <c r="M20" i="6"/>
  <c r="M21" i="6"/>
  <c r="M22" i="6"/>
  <c r="M23" i="6"/>
  <c r="M24" i="6"/>
  <c r="M25" i="6"/>
  <c r="M26" i="6"/>
  <c r="M27" i="6"/>
  <c r="M28" i="6"/>
  <c r="M29" i="6"/>
  <c r="M30" i="6"/>
  <c r="M31" i="6"/>
  <c r="M32" i="6"/>
  <c r="M33" i="6"/>
  <c r="M34" i="6"/>
  <c r="M35" i="6"/>
  <c r="L17" i="6"/>
  <c r="L18" i="6"/>
  <c r="L19" i="6"/>
  <c r="L20" i="6"/>
  <c r="L21" i="6"/>
  <c r="L22" i="6"/>
  <c r="L23" i="6"/>
  <c r="L24" i="6"/>
  <c r="L25" i="6"/>
  <c r="L26" i="6"/>
  <c r="L27" i="6"/>
  <c r="L28" i="6"/>
  <c r="L29" i="6"/>
  <c r="L30" i="6"/>
  <c r="L31" i="6"/>
  <c r="L32" i="6"/>
  <c r="L33" i="6"/>
  <c r="L34" i="6"/>
  <c r="L35" i="6"/>
  <c r="J17" i="6"/>
  <c r="J18" i="6"/>
  <c r="J19" i="6"/>
  <c r="J20" i="6"/>
  <c r="J21" i="6"/>
  <c r="J22" i="6"/>
  <c r="J23" i="6"/>
  <c r="J24" i="6"/>
  <c r="J25" i="6"/>
  <c r="J26" i="6"/>
  <c r="J27" i="6"/>
  <c r="J28" i="6"/>
  <c r="J29" i="6"/>
  <c r="J30" i="6"/>
  <c r="J31" i="6"/>
  <c r="J32" i="6"/>
  <c r="J33" i="6"/>
  <c r="J34" i="6"/>
  <c r="J35" i="6"/>
  <c r="I17" i="6"/>
  <c r="I18" i="6"/>
  <c r="I19" i="6"/>
  <c r="I20" i="6"/>
  <c r="I21" i="6"/>
  <c r="I22" i="6"/>
  <c r="I23" i="6"/>
  <c r="I24" i="6"/>
  <c r="I25" i="6"/>
  <c r="I26" i="6"/>
  <c r="I27" i="6"/>
  <c r="I28" i="6"/>
  <c r="I29" i="6"/>
  <c r="I30" i="6"/>
  <c r="I31" i="6"/>
  <c r="I32" i="6"/>
  <c r="I33" i="6"/>
  <c r="I34" i="6"/>
  <c r="I35" i="6"/>
  <c r="L16" i="6"/>
  <c r="F17" i="6"/>
  <c r="F18" i="6"/>
  <c r="F19" i="6"/>
  <c r="F20" i="6"/>
  <c r="F21" i="6"/>
  <c r="F22" i="6"/>
  <c r="F23" i="6"/>
  <c r="F24" i="6"/>
  <c r="F25" i="6"/>
  <c r="F26" i="6"/>
  <c r="F27" i="6"/>
  <c r="F28" i="6"/>
  <c r="F29" i="6"/>
  <c r="F30" i="6"/>
  <c r="F31" i="6"/>
  <c r="F32" i="6"/>
  <c r="K32" i="6" s="1"/>
  <c r="F33" i="6"/>
  <c r="F34" i="6"/>
  <c r="K34" i="6" s="1"/>
  <c r="N34" i="6" s="1"/>
  <c r="F35" i="6"/>
  <c r="F16" i="6"/>
  <c r="K16" i="6" s="1"/>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I18" i="8"/>
  <c r="H18" i="8"/>
  <c r="G18" i="8"/>
  <c r="F18" i="8"/>
  <c r="E18" i="8"/>
  <c r="D15" i="8"/>
  <c r="D14" i="8"/>
  <c r="D13" i="8"/>
  <c r="D12" i="8"/>
  <c r="D11" i="8"/>
  <c r="D10" i="8"/>
  <c r="C37" i="9"/>
  <c r="C36" i="9"/>
  <c r="C35" i="9"/>
  <c r="C34" i="9"/>
  <c r="C33" i="9"/>
  <c r="C32" i="9"/>
  <c r="D21" i="9"/>
  <c r="E21" i="9"/>
  <c r="C21" i="9"/>
  <c r="D28" i="9"/>
  <c r="E28" i="9"/>
  <c r="C28" i="9"/>
  <c r="D26" i="9"/>
  <c r="E26" i="9"/>
  <c r="C26" i="9"/>
  <c r="D24" i="9"/>
  <c r="E24" i="9"/>
  <c r="C24" i="9"/>
  <c r="D23" i="9"/>
  <c r="E23" i="9"/>
  <c r="C23" i="9"/>
  <c r="D22" i="9"/>
  <c r="E22" i="9"/>
  <c r="C22" i="9"/>
  <c r="D17" i="9"/>
  <c r="E17" i="9"/>
  <c r="C17" i="9"/>
  <c r="D16" i="9"/>
  <c r="E16" i="9"/>
  <c r="C16" i="9"/>
  <c r="D15" i="9"/>
  <c r="E15" i="9"/>
  <c r="C15" i="9"/>
  <c r="J17" i="9"/>
  <c r="K17" i="9"/>
  <c r="I17" i="9"/>
  <c r="J18" i="9"/>
  <c r="K18" i="9"/>
  <c r="I18" i="9"/>
  <c r="J16" i="9"/>
  <c r="K16" i="9"/>
  <c r="I16" i="9"/>
  <c r="J11" i="9"/>
  <c r="K11" i="9"/>
  <c r="I11" i="9"/>
  <c r="L8" i="9"/>
  <c r="K8" i="9"/>
  <c r="J8" i="9"/>
  <c r="J7" i="9"/>
  <c r="K7" i="9"/>
  <c r="L7" i="9"/>
  <c r="I7" i="9"/>
  <c r="J6" i="9"/>
  <c r="K6" i="9"/>
  <c r="L6" i="9"/>
  <c r="I6" i="9"/>
  <c r="C35" i="12"/>
  <c r="C34" i="12"/>
  <c r="C33" i="12"/>
  <c r="C32" i="12"/>
  <c r="C31" i="12"/>
  <c r="C30" i="12"/>
  <c r="F19" i="12"/>
  <c r="E19" i="12"/>
  <c r="D19" i="12"/>
  <c r="C19" i="12"/>
  <c r="C37" i="12" s="1"/>
  <c r="K35" i="6"/>
  <c r="N35" i="6" s="1"/>
  <c r="K33" i="6"/>
  <c r="N33" i="6" s="1"/>
  <c r="K31" i="6"/>
  <c r="N31" i="6" s="1"/>
  <c r="K30" i="6"/>
  <c r="K29" i="6"/>
  <c r="N29" i="6" s="1"/>
  <c r="K28" i="6"/>
  <c r="N28" i="6" s="1"/>
  <c r="K27" i="6"/>
  <c r="N27" i="6" s="1"/>
  <c r="K26" i="6"/>
  <c r="N26" i="6" s="1"/>
  <c r="K25" i="6"/>
  <c r="N25" i="6" s="1"/>
  <c r="K24" i="6"/>
  <c r="K23" i="6"/>
  <c r="N23" i="6" s="1"/>
  <c r="K22" i="6"/>
  <c r="N22" i="6" s="1"/>
  <c r="K21" i="6"/>
  <c r="N21" i="6" s="1"/>
  <c r="K20" i="6"/>
  <c r="N20" i="6" s="1"/>
  <c r="K19" i="6"/>
  <c r="N19" i="6" s="1"/>
  <c r="K18" i="6"/>
  <c r="N18" i="6" s="1"/>
  <c r="K17" i="6"/>
  <c r="N17" i="6" s="1"/>
  <c r="C66" i="5"/>
  <c r="C65" i="5"/>
  <c r="C63" i="5"/>
  <c r="C61" i="5"/>
  <c r="C60" i="5"/>
  <c r="C58" i="5"/>
  <c r="C57" i="5"/>
  <c r="C55" i="5"/>
  <c r="C53" i="5"/>
  <c r="C52" i="5"/>
  <c r="C50" i="5"/>
  <c r="C49" i="5"/>
  <c r="C47" i="5"/>
  <c r="C45" i="5"/>
  <c r="C44" i="5"/>
  <c r="C42" i="5"/>
  <c r="C41" i="5"/>
  <c r="C39" i="5"/>
  <c r="C37" i="5"/>
  <c r="C36" i="5"/>
  <c r="C34" i="5"/>
  <c r="C33" i="5"/>
  <c r="C31" i="5"/>
  <c r="C29" i="5"/>
  <c r="C28" i="5"/>
  <c r="C27" i="5"/>
  <c r="C26" i="5"/>
  <c r="C25" i="5"/>
  <c r="C24" i="5"/>
  <c r="C23" i="5"/>
  <c r="C21" i="5"/>
  <c r="C20" i="5"/>
  <c r="F19" i="5"/>
  <c r="M42" i="6" l="1"/>
  <c r="K49" i="6"/>
  <c r="L49" i="6" s="1"/>
  <c r="M49" i="6" s="1"/>
  <c r="M16" i="6"/>
  <c r="N16" i="6" s="1"/>
  <c r="K46" i="6"/>
  <c r="L46" i="6" s="1"/>
  <c r="M46" i="6" s="1"/>
  <c r="K48" i="6"/>
  <c r="L48" i="6" s="1"/>
  <c r="M48" i="6" s="1"/>
  <c r="K47" i="6"/>
  <c r="L47" i="6" s="1"/>
  <c r="M47" i="6" s="1"/>
  <c r="J50" i="6"/>
  <c r="J49" i="6"/>
  <c r="J48" i="6"/>
  <c r="J47" i="6"/>
  <c r="K50" i="6"/>
  <c r="L50" i="6" s="1"/>
  <c r="M50" i="6" s="1"/>
  <c r="J46" i="6"/>
  <c r="D23" i="5"/>
  <c r="E23" i="5" s="1"/>
  <c r="F23" i="5" s="1"/>
  <c r="C35" i="5"/>
  <c r="C43" i="5"/>
  <c r="C51" i="5"/>
  <c r="C59" i="5"/>
  <c r="C67" i="5"/>
  <c r="C22" i="5"/>
  <c r="C30" i="5"/>
  <c r="C38" i="5"/>
  <c r="C46" i="5"/>
  <c r="C54" i="5"/>
  <c r="C62" i="5"/>
  <c r="C32" i="5"/>
  <c r="C40" i="5"/>
  <c r="C48" i="5"/>
  <c r="C56" i="5"/>
  <c r="M40" i="6"/>
  <c r="N42" i="6"/>
  <c r="N41" i="6"/>
  <c r="N40" i="6"/>
  <c r="N24" i="6"/>
  <c r="N32" i="6"/>
  <c r="N30" i="6"/>
  <c r="N49" i="6" l="1"/>
  <c r="N48" i="6"/>
  <c r="J39" i="6"/>
  <c r="N46" i="6"/>
  <c r="D24" i="5"/>
  <c r="E24" i="5" s="1"/>
  <c r="F24" i="5"/>
  <c r="M39" i="6" l="1"/>
  <c r="N39" i="6"/>
  <c r="D25" i="5"/>
  <c r="E25" i="5" s="1"/>
  <c r="F25" i="5" s="1"/>
  <c r="D26" i="5" l="1"/>
  <c r="E26" i="5" s="1"/>
  <c r="F26" i="5" s="1"/>
  <c r="D27" i="5" l="1"/>
  <c r="E27" i="5" s="1"/>
  <c r="F27" i="5" s="1"/>
  <c r="D28" i="5" l="1"/>
  <c r="E28" i="5" s="1"/>
  <c r="F28" i="5"/>
  <c r="D29" i="5" l="1"/>
  <c r="E29" i="5" s="1"/>
  <c r="F29" i="5" s="1"/>
  <c r="D30" i="5" l="1"/>
  <c r="E30" i="5" s="1"/>
  <c r="F30" i="5"/>
  <c r="D31" i="5" l="1"/>
  <c r="E31" i="5" s="1"/>
  <c r="F31" i="5"/>
  <c r="D32" i="5" l="1"/>
  <c r="E32" i="5" s="1"/>
  <c r="F32" i="5"/>
  <c r="D33" i="5" l="1"/>
  <c r="E33" i="5" s="1"/>
  <c r="F33" i="5" s="1"/>
  <c r="D34" i="5" l="1"/>
  <c r="E34" i="5" s="1"/>
  <c r="F34" i="5" s="1"/>
  <c r="D35" i="5" l="1"/>
  <c r="E35" i="5" s="1"/>
  <c r="F35" i="5" s="1"/>
  <c r="D36" i="5" l="1"/>
  <c r="E36" i="5" s="1"/>
  <c r="F36" i="5" s="1"/>
  <c r="D37" i="5" l="1"/>
  <c r="E37" i="5" s="1"/>
  <c r="F37" i="5" s="1"/>
  <c r="D38" i="5" l="1"/>
  <c r="E38" i="5" s="1"/>
  <c r="F38" i="5"/>
  <c r="D39" i="5" l="1"/>
  <c r="E39" i="5" s="1"/>
  <c r="F39" i="5"/>
  <c r="D40" i="5" l="1"/>
  <c r="E40" i="5" s="1"/>
  <c r="F40" i="5" s="1"/>
  <c r="D41" i="5" l="1"/>
  <c r="E41" i="5" s="1"/>
  <c r="F41" i="5"/>
  <c r="D42" i="5" l="1"/>
  <c r="E42" i="5" s="1"/>
  <c r="F42" i="5"/>
  <c r="D43" i="5" l="1"/>
  <c r="E43" i="5" s="1"/>
  <c r="F43" i="5"/>
  <c r="D44" i="5" l="1"/>
  <c r="E44" i="5" s="1"/>
  <c r="F44" i="5" s="1"/>
  <c r="F45" i="5" l="1"/>
  <c r="D45" i="5"/>
  <c r="E45" i="5" s="1"/>
  <c r="D46" i="5" l="1"/>
  <c r="E46" i="5" s="1"/>
  <c r="F46" i="5"/>
  <c r="D47" i="5" l="1"/>
  <c r="E47" i="5" s="1"/>
  <c r="F47" i="5"/>
  <c r="D48" i="5" l="1"/>
  <c r="E48" i="5" s="1"/>
  <c r="F48" i="5" s="1"/>
  <c r="D49" i="5" l="1"/>
  <c r="E49" i="5" s="1"/>
  <c r="F49" i="5"/>
  <c r="D50" i="5" l="1"/>
  <c r="E50" i="5" s="1"/>
  <c r="F50" i="5" s="1"/>
  <c r="D51" i="5" l="1"/>
  <c r="E51" i="5" s="1"/>
  <c r="F51" i="5"/>
  <c r="D52" i="5" l="1"/>
  <c r="E52" i="5" s="1"/>
  <c r="F52" i="5" s="1"/>
  <c r="D53" i="5" l="1"/>
  <c r="E53" i="5" s="1"/>
  <c r="F53" i="5" s="1"/>
  <c r="D54" i="5" l="1"/>
  <c r="E54" i="5" s="1"/>
  <c r="F54" i="5" s="1"/>
  <c r="D55" i="5" l="1"/>
  <c r="E55" i="5" s="1"/>
  <c r="F55" i="5"/>
  <c r="D56" i="5" l="1"/>
  <c r="E56" i="5" s="1"/>
  <c r="F56" i="5"/>
  <c r="D57" i="5" l="1"/>
  <c r="E57" i="5" s="1"/>
  <c r="F57" i="5"/>
  <c r="D58" i="5" l="1"/>
  <c r="E58" i="5" s="1"/>
  <c r="F58" i="5"/>
  <c r="D59" i="5" l="1"/>
  <c r="E59" i="5" s="1"/>
  <c r="F59" i="5"/>
  <c r="D60" i="5" l="1"/>
  <c r="E60" i="5" s="1"/>
  <c r="F60" i="5"/>
  <c r="D61" i="5" l="1"/>
  <c r="E61" i="5" s="1"/>
  <c r="F61" i="5" s="1"/>
  <c r="D62" i="5" l="1"/>
  <c r="E62" i="5" s="1"/>
  <c r="F62" i="5"/>
  <c r="D63" i="5" l="1"/>
  <c r="E63" i="5" s="1"/>
  <c r="F63" i="5"/>
  <c r="D64" i="5" l="1"/>
  <c r="E64" i="5" s="1"/>
  <c r="F64" i="5"/>
  <c r="D65" i="5" l="1"/>
  <c r="E65" i="5" s="1"/>
  <c r="F65" i="5"/>
  <c r="D66" i="5" l="1"/>
  <c r="E66" i="5" s="1"/>
  <c r="F66" i="5"/>
  <c r="D67" i="5" l="1"/>
  <c r="E67" i="5" s="1"/>
  <c r="F67" i="5"/>
</calcChain>
</file>

<file path=xl/sharedStrings.xml><?xml version="1.0" encoding="utf-8"?>
<sst xmlns="http://schemas.openxmlformats.org/spreadsheetml/2006/main" count="563" uniqueCount="224">
  <si>
    <t>asdf</t>
  </si>
  <si>
    <t>Using the Assignment Tools to Complete This Exam</t>
  </si>
  <si>
    <t>The tools for working with this exam are found in the Assignment menu.</t>
  </si>
  <si>
    <t>The Instruction Sheet icon displays all tasks for the exam at the same time in your Internet browser.</t>
  </si>
  <si>
    <t>The Task Guide icon displays each of the exam tasks, one at a time, in a floating window in Excel.</t>
  </si>
  <si>
    <t>The Submit icon initiates the grading process. Pay attention to any alerts that are displayed.</t>
  </si>
  <si>
    <t>The View Report icon displays your feedback from your last submission.</t>
  </si>
  <si>
    <t>You have decided to purchase a new car. You plan to take out a loan to pay for the car. The loan amount is $18,900. You will pay an interest rate of 6.5% and plan to pay off the car in 48 months. You want to calculate the total amount of money and the total amount of interest you will pay over the course of the loan. To help you with these calculations, you decide to construct an amortization table. An amortization table provides details about the payment, interest amount, principal amount, and loan balance for every month of the loan. Perform the tasks below to complete the amortization table and loan summary calculations.</t>
  </si>
  <si>
    <t>Loan Amount</t>
  </si>
  <si>
    <t>Loan Summary</t>
  </si>
  <si>
    <t>Term (months)</t>
  </si>
  <si>
    <t>Total Amount Paid</t>
  </si>
  <si>
    <t>Interest Rate</t>
  </si>
  <si>
    <t>Total Interest Paid</t>
  </si>
  <si>
    <t>Verify Interest Calculation</t>
  </si>
  <si>
    <t>Payment</t>
  </si>
  <si>
    <t>Buy new in Period 36?</t>
  </si>
  <si>
    <t>Period</t>
  </si>
  <si>
    <t>Interest</t>
  </si>
  <si>
    <t>Principal</t>
  </si>
  <si>
    <t>Balance</t>
  </si>
  <si>
    <t>Four J's Painting is a home painting contractor that completes interior painting work for new construction projects. Four J's Painting has four employees: Jim, Jill, Jake, and Jennifer. You have been hired to determine how the company can be more efficient and provide better service. You have tracked information on the last 20 painting projects in table 1. Employees receive bonuses for efficient and high-quality work. Occasionally, some jobs require additional work to correct flaws (touch-up work). Information about the projects that required touch-up work is stored in table 2. Table 3 summarizes information about the employees. Table 4 categorizes the projects according to difficulty. Complete tables 1 through 4 to determine how to more efficiently and effectively run the company. Complete each task so that the formulas you use can be copied and pasted down to complete the columns of the tables. Do not name your lookup tables; rather, you should keep them as references (e.g. B16:C30).</t>
  </si>
  <si>
    <t>Employee Wage Information</t>
  </si>
  <si>
    <t>Bonus Information</t>
  </si>
  <si>
    <t>Employee</t>
  </si>
  <si>
    <t>Jim</t>
  </si>
  <si>
    <t>Jill</t>
  </si>
  <si>
    <t>Jake</t>
  </si>
  <si>
    <t>Jennifer</t>
  </si>
  <si>
    <t>Time</t>
  </si>
  <si>
    <t>Hourly Wage</t>
  </si>
  <si>
    <t>Outcome</t>
  </si>
  <si>
    <t>Table 1 - Painting Projects</t>
  </si>
  <si>
    <t>Job ID</t>
  </si>
  <si>
    <t>Estimated Hours</t>
  </si>
  <si>
    <t>Hours Worked</t>
  </si>
  <si>
    <t>Difficulty</t>
  </si>
  <si>
    <t>Quality</t>
  </si>
  <si>
    <t>Time Bonus?</t>
  </si>
  <si>
    <t>Outcome Bonus?</t>
  </si>
  <si>
    <t>Job Pay</t>
  </si>
  <si>
    <t>Time Bonus $</t>
  </si>
  <si>
    <t>Outcome Bonus $</t>
  </si>
  <si>
    <t>Total Pay</t>
  </si>
  <si>
    <t>Comments</t>
  </si>
  <si>
    <t>Table 3 - Employee Summary</t>
  </si>
  <si>
    <t>Table 2 - Touchup Projects</t>
  </si>
  <si>
    <t># of Jobs</t>
  </si>
  <si>
    <t>Total Hours</t>
  </si>
  <si>
    <t># of Touch-ups</t>
  </si>
  <si>
    <t>Cost Touch-ups</t>
  </si>
  <si>
    <t>Average Cost/Job</t>
  </si>
  <si>
    <t>True Cost/Hour</t>
  </si>
  <si>
    <t>Cost</t>
  </si>
  <si>
    <t>Table 4 - Project Summary by Difficulty</t>
  </si>
  <si>
    <t>Total Cost</t>
  </si>
  <si>
    <t>Average Hours/Job</t>
  </si>
  <si>
    <t>Review the following two tables that detail the revenue for Google, Inc. from 2003 to 2010. Complete the tasks to construct a column, stacked column, pie, and line chart and to discover patterns or trends in revenue across the eight years.</t>
  </si>
  <si>
    <t>Table 1. Google, Inc. Revenue by Quarter (in millions of dollars)</t>
  </si>
  <si>
    <t>Quarter</t>
  </si>
  <si>
    <t>Total Q1 Revenue</t>
  </si>
  <si>
    <t>Total Q2 Revenue</t>
  </si>
  <si>
    <t>Total Q3 Revenue</t>
  </si>
  <si>
    <t>Total Q4 Revenue</t>
  </si>
  <si>
    <t>Total Annual Revenue</t>
  </si>
  <si>
    <t>Table 2. Google, Inc. Revenue by Business Segment (in millions of dollars)</t>
  </si>
  <si>
    <t>Segment</t>
  </si>
  <si>
    <t>Google Web Sites</t>
  </si>
  <si>
    <t>Google Network Web Sites</t>
  </si>
  <si>
    <t>Other Revenues</t>
  </si>
  <si>
    <t>Total Annual Revenue 2</t>
  </si>
  <si>
    <t>You have created a worksheet (“Spending”) to help you track your spending for the month of August. You are able to download your debit card transactions from your bank's website, but the information is not presented in a clear way. The transaction information includes a time stamp (a number that the bank associates with a specific date and time), merchant ID, and amount for each of the 63 transactions you made in August. You have decided to use what you know about how Excel handles dates, times, and text to reformat the information you received from your bank and make it easier to read and understand. Complete the table below by performing each of the tasks. In the rightmost column of the table, you will create a statement about each transaction. This statement follows the format of the template in cell D9. Because there may be more than one way to complete each field of the table, use the functions suggested in each of the task descriptions.</t>
  </si>
  <si>
    <t>Template</t>
  </si>
  <si>
    <t xml:space="preserve">I spent $ at merchant # on: </t>
  </si>
  <si>
    <t>Length</t>
  </si>
  <si>
    <t>Position of "#"</t>
  </si>
  <si>
    <t>Position of "$"</t>
  </si>
  <si>
    <t>Statement P1</t>
  </si>
  <si>
    <t>Statement P2</t>
  </si>
  <si>
    <t>Statement P3</t>
  </si>
  <si>
    <t>Time Stamp</t>
  </si>
  <si>
    <t>Merchant ID</t>
  </si>
  <si>
    <t>Amount</t>
  </si>
  <si>
    <t>Month</t>
  </si>
  <si>
    <t>Day</t>
  </si>
  <si>
    <t>Hour</t>
  </si>
  <si>
    <t>Minute</t>
  </si>
  <si>
    <t>Second</t>
  </si>
  <si>
    <t>Date</t>
  </si>
  <si>
    <t>Transaction Statement</t>
  </si>
  <si>
    <t>Model Inputs</t>
  </si>
  <si>
    <t>Input Analysis</t>
  </si>
  <si>
    <t>You are the owner of a small business that manages the program, food, and merchandise sales at the Excel Center, where the local professional basketball team plays. In addition to basketball games, the Excel Center hosts dozens of events a year. Your company handles all sales made inside the arena. There are three major products you sell: programs, food, and merchandise. You have decided to build a spreadsheet model to help you analyze and project the profitability of future events. The “Event Profit” worksheet contains this model. You have randomly selected sales and attendance data from a number of past events to help build your model. This data can be found on the “Past Events” worksheet. You will analyze this data in order to obtain appropriate values to develop the model. Complete the tasks to finish the model. Whenever possible, reference cells rather than hard-coding values in the cells of your worksheet.</t>
  </si>
  <si>
    <t>Product Type</t>
  </si>
  <si>
    <t>Programs</t>
  </si>
  <si>
    <t>Food</t>
  </si>
  <si>
    <t>Merchandise</t>
  </si>
  <si>
    <t># of Events</t>
  </si>
  <si>
    <t>Cost of Goods Sold (COGS)</t>
  </si>
  <si>
    <t>Commission</t>
  </si>
  <si>
    <t>Statistic</t>
  </si>
  <si>
    <t>Attendance</t>
  </si>
  <si>
    <t>Fixed Costs</t>
  </si>
  <si>
    <t>Average</t>
  </si>
  <si>
    <t>Employees (% of Expected Profit)</t>
  </si>
  <si>
    <t>Standard Deviation</t>
  </si>
  <si>
    <t>Salary (per employee)</t>
  </si>
  <si>
    <t>95% Confidence Interval</t>
  </si>
  <si>
    <t>Arena Fee</t>
  </si>
  <si>
    <t>Event Profitability Analysis</t>
  </si>
  <si>
    <t>Correlation with Attendance</t>
  </si>
  <si>
    <t>Gross Profit</t>
  </si>
  <si>
    <t>Sales</t>
  </si>
  <si>
    <t>Sales Forecast</t>
  </si>
  <si>
    <t>Upper Limit for Sales</t>
  </si>
  <si>
    <t>Lower Limit for Sales</t>
  </si>
  <si>
    <t>Operating Expenses</t>
  </si>
  <si>
    <t>What-if Analysis</t>
  </si>
  <si>
    <t>Salary Expenses</t>
  </si>
  <si>
    <t>Attendance Forecast</t>
  </si>
  <si>
    <t>Commissions</t>
  </si>
  <si>
    <t>Total Operating Expenses</t>
  </si>
  <si>
    <t>Profit before Arena Fee</t>
  </si>
  <si>
    <t>Number of Employees</t>
  </si>
  <si>
    <t>Profit Summary</t>
  </si>
  <si>
    <t>Total</t>
  </si>
  <si>
    <t>Questions</t>
  </si>
  <si>
    <t>Question 1: The sales for which product type are most highly correlated with attendance?</t>
  </si>
  <si>
    <t>Question 2: How likely is it that food sales would exceed $220,000 if attendance is 18000?</t>
  </si>
  <si>
    <t>Net Profit</t>
  </si>
  <si>
    <t>Question 3: Which product generates the largest gross profit?</t>
  </si>
  <si>
    <t>Question 4: Which product will require the fewest employees?</t>
  </si>
  <si>
    <t>Question 5: Would the event be profitable with a 150,000 arena fee if 15000 people were in attendance?</t>
  </si>
  <si>
    <t>Randomly Selected Past Events</t>
  </si>
  <si>
    <t>Event</t>
  </si>
  <si>
    <t>Crowd Size</t>
  </si>
  <si>
    <t>Type</t>
  </si>
  <si>
    <t>Fair</t>
  </si>
  <si>
    <t>Sporting Event</t>
  </si>
  <si>
    <t>Good</t>
  </si>
  <si>
    <t>Concert</t>
  </si>
  <si>
    <t>Excellent</t>
  </si>
  <si>
    <t>Other Event</t>
  </si>
  <si>
    <t>Poor</t>
  </si>
  <si>
    <t>You are the owner of a small business that manages the program, food, and merchandise sales at the Excel Center, where the local professional basketball team plays. In addition to basketball games, the Excel Center hosts dozens of events a year. Your company handles all sales inside the arena. There are three major products you sell: programs, food, and merchandise. You have randomly selected sales and attendance data from a number of past events to help build your model. This data can be found on the “Past Events” worksheet. You have classified each event as a “Sporting Event,” “Concert,” or “Other Event.” You have also classified each event by the attendance at that event as “Poor” (less than 10,000 people in attendance), “Fair” (between 10,000 and 15,000 people in attendance), “Good” (between 15,000 and 20,000 people in attendance), or “Excellent” (more than 20,000 people in attendance). Complete the tasks to build each of the PivotTables described. Make sure you create a new PivotTable when a task asks you to construct a PivotTable; place that PivotTable on an appropriately named worksheet. For each question, select the answer from the drop-down list that is closest to the answer you found in your analysis.</t>
  </si>
  <si>
    <t>PivotTable Questions</t>
  </si>
  <si>
    <t>Question 1 - Which type of event (“Concert,” “Sporting Event,” or “Other Event”) has the largest average attendance?</t>
  </si>
  <si>
    <t>Question 2 – For only those events with “Excellent” crowd sizes, how much total merchandise revenue was earned?</t>
  </si>
  <si>
    <t>Question 3 – What percent of events with “Fair” crowd sizes were sporting events?</t>
  </si>
  <si>
    <t>Question 4 – What percent of all concerts had a crowd size of “Excellent”?</t>
  </si>
  <si>
    <t>Question 5 – How much more money from food sales has been generated at concerts than at other events, not including sporting events, for events in the sample?</t>
  </si>
  <si>
    <t>Your bakery makes a variety of products: cookies, cupcakes, muffins, and donuts. You want to maximize your profit by optimizing the mix of products you make. You cannot use any more materials or labor than is available, nor do you want to make more goods than the amount that is demanded because the excess would go to waste. You only make batches of a complete dozen, so make sure the changing cells are integers. Use Solver to calculate the optimal number of dozens of product to make.</t>
  </si>
  <si>
    <t>Cookies</t>
  </si>
  <si>
    <t>Cupcakes</t>
  </si>
  <si>
    <t>Muffins</t>
  </si>
  <si>
    <t>Donuts</t>
  </si>
  <si>
    <t>Produced in dozens</t>
  </si>
  <si>
    <t>Demand in dozens</t>
  </si>
  <si>
    <t>Price/Dozen</t>
  </si>
  <si>
    <t>Cost/Dozen</t>
  </si>
  <si>
    <t>Profit/Dozen</t>
  </si>
  <si>
    <t>Materials used per dozen</t>
  </si>
  <si>
    <t>Flour</t>
  </si>
  <si>
    <t>Sugar</t>
  </si>
  <si>
    <t>Eggs</t>
  </si>
  <si>
    <t>Butter</t>
  </si>
  <si>
    <t>Chocolate Chips</t>
  </si>
  <si>
    <t>Labor Hours</t>
  </si>
  <si>
    <t>Used</t>
  </si>
  <si>
    <t>Available</t>
  </si>
  <si>
    <t>Profit</t>
  </si>
  <si>
    <t>Question 1</t>
  </si>
  <si>
    <t>Question 2</t>
  </si>
  <si>
    <t>&lt; 5% chance</t>
  </si>
  <si>
    <t>&gt; 5% chance</t>
  </si>
  <si>
    <t>About a 50% chance</t>
  </si>
  <si>
    <t>&gt; 95% chance</t>
  </si>
  <si>
    <t>Impossible to say</t>
  </si>
  <si>
    <t>Question 3</t>
  </si>
  <si>
    <t>Question 4</t>
  </si>
  <si>
    <t>Question 5</t>
  </si>
  <si>
    <t>Yes</t>
  </si>
  <si>
    <t>No</t>
  </si>
  <si>
    <t>Question 1 PT</t>
  </si>
  <si>
    <t>Question 2 PT</t>
  </si>
  <si>
    <t>$2 million</t>
  </si>
  <si>
    <t>$4 million</t>
  </si>
  <si>
    <t>$7 million</t>
  </si>
  <si>
    <t>$12 million</t>
  </si>
  <si>
    <t>$16 million</t>
  </si>
  <si>
    <t>$20 million</t>
  </si>
  <si>
    <t>Question 3 PT</t>
  </si>
  <si>
    <t>20%</t>
  </si>
  <si>
    <t>36%</t>
  </si>
  <si>
    <t>47%</t>
  </si>
  <si>
    <t>51%</t>
  </si>
  <si>
    <t>54%</t>
  </si>
  <si>
    <t>Question 4 PT</t>
  </si>
  <si>
    <t>5%</t>
  </si>
  <si>
    <t>16%</t>
  </si>
  <si>
    <t>19%</t>
  </si>
  <si>
    <t>41%</t>
  </si>
  <si>
    <t>45%</t>
  </si>
  <si>
    <t>Question 5 PT</t>
  </si>
  <si>
    <t>$85,000</t>
  </si>
  <si>
    <t>$155,000</t>
  </si>
  <si>
    <t>$425,000</t>
  </si>
  <si>
    <t>$625,000</t>
  </si>
  <si>
    <t>$4,255,000</t>
  </si>
  <si>
    <t>Get Started</t>
  </si>
  <si>
    <t>Amortization</t>
  </si>
  <si>
    <t>Four Js Painting</t>
  </si>
  <si>
    <t>Google</t>
  </si>
  <si>
    <t>Spending</t>
  </si>
  <si>
    <t>Event Profit</t>
  </si>
  <si>
    <t>Past Events</t>
  </si>
  <si>
    <t>Bakery</t>
  </si>
  <si>
    <t>Row Labels</t>
  </si>
  <si>
    <t>Grand Total</t>
  </si>
  <si>
    <t>Column Labels</t>
  </si>
  <si>
    <t>Sum of Attendance</t>
  </si>
  <si>
    <t>Sum of Merchandise</t>
  </si>
  <si>
    <t>Sum of Event</t>
  </si>
  <si>
    <t>Sum of Food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</si>
</sst>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164" formatCode="&quot;$&quot;#,##0.00"/>
    <numFmt numFmtId="165" formatCode="&quot;$&quot;#,##0"/>
    <numFmt numFmtId="166" formatCode="0.000000"/>
  </numFmts>
  <fonts count="17" x14ac:knownFonts="1">
    <font>
      <sz val="11"/>
      <color theme="1"/>
      <name val="Calibri"/>
      <family val="2"/>
      <scheme val="minor"/>
    </font>
    <font>
      <sz val="11"/>
      <color theme="2" tint="-9.9978637043366805E-2"/>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5"/>
      <color theme="1"/>
      <name val="Calibri"/>
      <family val="2"/>
      <scheme val="minor"/>
    </font>
    <font>
      <i/>
      <sz val="11"/>
      <color theme="1"/>
      <name val="Calibri"/>
      <family val="2"/>
      <scheme val="minor"/>
    </font>
    <font>
      <sz val="10"/>
      <name val="Arial"/>
      <family val="2"/>
    </font>
    <font>
      <b/>
      <sz val="11"/>
      <name val="Calibri"/>
      <family val="2"/>
      <scheme val="minor"/>
    </font>
    <font>
      <sz val="10.5"/>
      <color theme="1"/>
      <name val="Calibri"/>
      <family val="2"/>
      <scheme val="minor"/>
    </font>
    <font>
      <b/>
      <i/>
      <sz val="11"/>
      <color theme="1"/>
      <name val="Calibri"/>
      <family val="2"/>
      <scheme val="minor"/>
    </font>
    <font>
      <sz val="11"/>
      <color rgb="FF000000"/>
      <name val="Calibri"/>
      <family val="2"/>
      <scheme val="minor"/>
    </font>
    <font>
      <sz val="12"/>
      <color theme="1"/>
      <name val="Calibri"/>
      <family val="2"/>
      <scheme val="minor"/>
    </font>
    <font>
      <b/>
      <sz val="11"/>
      <color rgb="FF000000"/>
      <name val="Calibri"/>
      <family val="2"/>
      <scheme val="minor"/>
    </font>
    <font>
      <b/>
      <sz val="10"/>
      <color theme="1"/>
      <name val="Arial"/>
      <family val="2"/>
    </font>
    <font>
      <sz val="10"/>
      <color theme="1"/>
      <name val="Arial"/>
      <family val="2"/>
    </font>
    <font>
      <b/>
      <sz val="10"/>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59999389629810485"/>
        <bgColor rgb="FF035C8A"/>
      </patternFill>
    </fill>
    <fill>
      <patternFill patternType="solid">
        <fgColor theme="2" tint="-9.9978637043366805E-2"/>
        <bgColor rgb="FF035C8A"/>
      </patternFill>
    </fill>
    <fill>
      <patternFill patternType="solid">
        <fgColor theme="2"/>
        <bgColor rgb="FF035C8A"/>
      </patternFill>
    </fill>
    <fill>
      <patternFill patternType="solid">
        <fgColor theme="1"/>
        <bgColor rgb="FF035C8A"/>
      </patternFill>
    </fill>
    <fill>
      <patternFill patternType="solid">
        <fgColor theme="3" tint="0.79998168889431442"/>
        <bgColor rgb="FF035C8A"/>
      </patternFill>
    </fill>
  </fills>
  <borders count="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34998626667073579"/>
      </left>
      <right style="medium">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theme="0" tint="-0.34998626667073579"/>
      </left>
      <right style="medium">
        <color indexed="64"/>
      </right>
      <top style="hair">
        <color indexed="64"/>
      </top>
      <bottom style="medium">
        <color indexed="64"/>
      </bottom>
      <diagonal/>
    </border>
    <border>
      <left style="medium">
        <color indexed="64"/>
      </left>
      <right/>
      <top/>
      <bottom style="hair">
        <color indexed="64"/>
      </bottom>
      <diagonal/>
    </border>
    <border>
      <left/>
      <right/>
      <top/>
      <bottom style="hair">
        <color auto="1"/>
      </bottom>
      <diagonal/>
    </border>
    <border>
      <left style="thin">
        <color theme="0" tint="-0.34998626667073579"/>
      </left>
      <right style="medium">
        <color indexed="64"/>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theme="0" tint="-0.34998626667073579"/>
      </left>
      <right style="thin">
        <color theme="0" tint="-0.34998626667073579"/>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bottom style="hair">
        <color auto="1"/>
      </bottom>
      <diagonal/>
    </border>
    <border>
      <left style="thin">
        <color theme="0" tint="-0.34998626667073579"/>
      </left>
      <right style="thin">
        <color theme="0" tint="-0.34998626667073579"/>
      </right>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top/>
      <bottom style="dotted">
        <color auto="1"/>
      </bottom>
      <diagonal/>
    </border>
    <border>
      <left/>
      <right/>
      <top style="dotted">
        <color indexed="64"/>
      </top>
      <bottom style="dotted">
        <color indexed="64"/>
      </bottom>
      <diagonal/>
    </border>
    <border>
      <left style="thin">
        <color theme="0" tint="-0.34998626667073579"/>
      </left>
      <right style="thin">
        <color theme="0" tint="-0.34998626667073579"/>
      </right>
      <top style="dotted">
        <color indexed="64"/>
      </top>
      <bottom style="dotted">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indexed="64"/>
      </bottom>
      <diagonal/>
    </border>
    <border>
      <left/>
      <right/>
      <top/>
      <bottom style="thin">
        <color indexed="64"/>
      </bottom>
      <diagonal/>
    </border>
  </borders>
  <cellStyleXfs count="6">
    <xf numFmtId="0" fontId="0" fillId="0" borderId="0"/>
    <xf numFmtId="0" fontId="2" fillId="0" borderId="0"/>
    <xf numFmtId="0" fontId="7" fillId="0" borderId="0"/>
    <xf numFmtId="44" fontId="2" fillId="0" borderId="0" applyFont="0" applyFill="0" applyBorder="0" applyAlignment="0" applyProtection="0"/>
    <xf numFmtId="9" fontId="2" fillId="0" borderId="0" applyFont="0" applyFill="0" applyBorder="0" applyAlignment="0" applyProtection="0"/>
    <xf numFmtId="44" fontId="7" fillId="0" borderId="0" applyFont="0" applyFill="0" applyBorder="0" applyAlignment="0" applyProtection="0"/>
  </cellStyleXfs>
  <cellXfs count="185">
    <xf numFmtId="0" fontId="0" fillId="0" borderId="0" xfId="0"/>
    <xf numFmtId="0" fontId="1" fillId="2" borderId="0" xfId="0" applyFont="1" applyFill="1"/>
    <xf numFmtId="0" fontId="1" fillId="3" borderId="0" xfId="0" applyFont="1" applyFill="1"/>
    <xf numFmtId="0" fontId="6" fillId="0" borderId="0" xfId="0" applyFont="1"/>
    <xf numFmtId="0" fontId="0" fillId="0" borderId="0" xfId="1" applyFont="1"/>
    <xf numFmtId="0" fontId="3" fillId="0" borderId="0" xfId="1" applyFont="1"/>
    <xf numFmtId="0" fontId="2" fillId="0" borderId="0" xfId="1"/>
    <xf numFmtId="0" fontId="7" fillId="0" borderId="0" xfId="2"/>
    <xf numFmtId="0" fontId="0" fillId="0" borderId="0" xfId="0" applyAlignment="1">
      <alignment horizontal="center" wrapText="1"/>
    </xf>
    <xf numFmtId="0" fontId="4" fillId="0" borderId="0" xfId="0" applyFont="1"/>
    <xf numFmtId="164" fontId="0" fillId="0" borderId="0" xfId="0" applyNumberFormat="1" applyAlignment="1">
      <alignment horizontal="center"/>
    </xf>
    <xf numFmtId="0" fontId="4" fillId="4" borderId="18" xfId="0" applyFont="1" applyFill="1" applyBorder="1" applyAlignment="1">
      <alignment horizontal="center"/>
    </xf>
    <xf numFmtId="0" fontId="4" fillId="4" borderId="19" xfId="0" applyFont="1" applyFill="1" applyBorder="1" applyAlignment="1">
      <alignment horizontal="center"/>
    </xf>
    <xf numFmtId="0" fontId="4" fillId="4" borderId="20" xfId="0" applyFont="1" applyFill="1" applyBorder="1" applyAlignment="1">
      <alignment horizontal="center"/>
    </xf>
    <xf numFmtId="0" fontId="0" fillId="0" borderId="0" xfId="0" applyAlignment="1">
      <alignment horizontal="center"/>
    </xf>
    <xf numFmtId="0" fontId="4" fillId="0" borderId="13" xfId="0" applyFont="1" applyBorder="1"/>
    <xf numFmtId="164" fontId="0" fillId="6" borderId="21" xfId="0" applyNumberFormat="1" applyFill="1" applyBorder="1" applyAlignment="1">
      <alignment horizontal="center"/>
    </xf>
    <xf numFmtId="10" fontId="0" fillId="0" borderId="0" xfId="0" applyNumberFormat="1" applyAlignment="1">
      <alignment horizontal="center"/>
    </xf>
    <xf numFmtId="0" fontId="8" fillId="0" borderId="13" xfId="0" applyFont="1" applyBorder="1"/>
    <xf numFmtId="8" fontId="0" fillId="6" borderId="22" xfId="0" applyNumberFormat="1" applyFill="1" applyBorder="1" applyAlignment="1">
      <alignment horizontal="center"/>
    </xf>
    <xf numFmtId="0" fontId="4" fillId="0" borderId="15" xfId="0" applyFont="1" applyBorder="1"/>
    <xf numFmtId="0" fontId="0" fillId="0" borderId="16" xfId="0" applyBorder="1"/>
    <xf numFmtId="164" fontId="0" fillId="6" borderId="23" xfId="0" applyNumberFormat="1" applyFill="1" applyBorder="1" applyAlignment="1">
      <alignment horizontal="center"/>
    </xf>
    <xf numFmtId="0" fontId="0" fillId="0" borderId="24" xfId="0" applyBorder="1" applyAlignment="1">
      <alignment horizontal="center"/>
    </xf>
    <xf numFmtId="0" fontId="0" fillId="7" borderId="25" xfId="0" applyFill="1" applyBorder="1" applyAlignment="1">
      <alignment horizontal="center"/>
    </xf>
    <xf numFmtId="164" fontId="0" fillId="6" borderId="26" xfId="0" applyNumberFormat="1" applyFill="1" applyBorder="1" applyAlignment="1">
      <alignment horizontal="center"/>
    </xf>
    <xf numFmtId="0" fontId="0" fillId="0" borderId="27" xfId="0" applyBorder="1" applyAlignment="1">
      <alignment horizontal="center"/>
    </xf>
    <xf numFmtId="164" fontId="0" fillId="0" borderId="28" xfId="0" applyNumberFormat="1" applyBorder="1" applyAlignment="1">
      <alignment horizontal="center"/>
    </xf>
    <xf numFmtId="164" fontId="0" fillId="6" borderId="29" xfId="0" applyNumberFormat="1" applyFill="1" applyBorder="1" applyAlignment="1">
      <alignment horizontal="center"/>
    </xf>
    <xf numFmtId="0" fontId="0" fillId="0" borderId="30" xfId="0" applyBorder="1" applyAlignment="1">
      <alignment horizontal="center"/>
    </xf>
    <xf numFmtId="164" fontId="0" fillId="0" borderId="31" xfId="0" applyNumberFormat="1" applyBorder="1" applyAlignment="1">
      <alignment horizontal="center"/>
    </xf>
    <xf numFmtId="8" fontId="0" fillId="0" borderId="0" xfId="0" applyNumberFormat="1"/>
    <xf numFmtId="0" fontId="0" fillId="0" borderId="0" xfId="0" applyAlignment="1">
      <alignment wrapText="1"/>
    </xf>
    <xf numFmtId="0" fontId="0" fillId="0" borderId="14" xfId="0" applyBorder="1" applyAlignment="1">
      <alignment horizontal="center"/>
    </xf>
    <xf numFmtId="0" fontId="0" fillId="0" borderId="13" xfId="0" applyBorder="1" applyAlignment="1">
      <alignment horizontal="left"/>
    </xf>
    <xf numFmtId="9" fontId="0" fillId="0" borderId="14" xfId="0" applyNumberFormat="1" applyBorder="1" applyAlignment="1">
      <alignment horizontal="center"/>
    </xf>
    <xf numFmtId="165" fontId="0" fillId="0" borderId="16" xfId="0" applyNumberFormat="1" applyBorder="1" applyAlignment="1">
      <alignment horizontal="center"/>
    </xf>
    <xf numFmtId="165" fontId="0" fillId="0" borderId="17" xfId="0" applyNumberFormat="1" applyBorder="1" applyAlignment="1">
      <alignment horizontal="center"/>
    </xf>
    <xf numFmtId="0" fontId="0" fillId="0" borderId="15" xfId="0" applyBorder="1" applyAlignment="1">
      <alignment horizontal="left"/>
    </xf>
    <xf numFmtId="9" fontId="0" fillId="0" borderId="17" xfId="0" applyNumberForma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xf numFmtId="0" fontId="4" fillId="0" borderId="32" xfId="0" applyFont="1" applyBorder="1" applyAlignment="1">
      <alignment horizontal="center"/>
    </xf>
    <xf numFmtId="0" fontId="4" fillId="0" borderId="0" xfId="0" applyFont="1" applyAlignment="1">
      <alignment horizontal="center"/>
    </xf>
    <xf numFmtId="0" fontId="0" fillId="0" borderId="25" xfId="0" applyBorder="1" applyAlignment="1">
      <alignment horizontal="center"/>
    </xf>
    <xf numFmtId="165" fontId="0" fillId="6" borderId="33" xfId="0" applyNumberFormat="1" applyFill="1" applyBorder="1" applyAlignment="1">
      <alignment horizontal="center"/>
    </xf>
    <xf numFmtId="165" fontId="0" fillId="0" borderId="25" xfId="0" applyNumberFormat="1" applyBorder="1" applyAlignment="1">
      <alignment horizontal="center"/>
    </xf>
    <xf numFmtId="165" fontId="0" fillId="6" borderId="26" xfId="0" applyNumberFormat="1" applyFill="1" applyBorder="1" applyAlignment="1">
      <alignment horizontal="center"/>
    </xf>
    <xf numFmtId="0" fontId="0" fillId="0" borderId="28" xfId="0" applyBorder="1" applyAlignment="1">
      <alignment horizontal="center"/>
    </xf>
    <xf numFmtId="165" fontId="0" fillId="6" borderId="29" xfId="0" applyNumberFormat="1" applyFill="1" applyBorder="1" applyAlignment="1">
      <alignment horizontal="center"/>
    </xf>
    <xf numFmtId="165" fontId="0" fillId="0" borderId="28" xfId="0" applyNumberFormat="1" applyBorder="1" applyAlignment="1">
      <alignment horizontal="center"/>
    </xf>
    <xf numFmtId="0" fontId="0" fillId="0" borderId="31" xfId="0" applyBorder="1" applyAlignment="1">
      <alignment horizontal="center"/>
    </xf>
    <xf numFmtId="165" fontId="0" fillId="0" borderId="31" xfId="0" applyNumberFormat="1" applyBorder="1" applyAlignment="1">
      <alignment horizontal="center"/>
    </xf>
    <xf numFmtId="165" fontId="0" fillId="0" borderId="0" xfId="0" applyNumberFormat="1"/>
    <xf numFmtId="0" fontId="0" fillId="0" borderId="27" xfId="0" applyBorder="1"/>
    <xf numFmtId="0" fontId="0" fillId="6" borderId="29" xfId="0" applyFill="1" applyBorder="1" applyAlignment="1">
      <alignment horizontal="center"/>
    </xf>
    <xf numFmtId="165" fontId="0" fillId="0" borderId="34" xfId="0" applyNumberFormat="1" applyBorder="1" applyAlignment="1">
      <alignment horizontal="center"/>
    </xf>
    <xf numFmtId="0" fontId="0" fillId="0" borderId="30" xfId="0" applyBorder="1"/>
    <xf numFmtId="165" fontId="0" fillId="0" borderId="35" xfId="0" applyNumberFormat="1" applyBorder="1" applyAlignment="1">
      <alignment horizontal="center"/>
    </xf>
    <xf numFmtId="1" fontId="0" fillId="6" borderId="21" xfId="0" applyNumberFormat="1" applyFill="1" applyBorder="1" applyAlignment="1">
      <alignment horizontal="center"/>
    </xf>
    <xf numFmtId="0" fontId="2" fillId="0" borderId="0" xfId="0" applyFont="1"/>
    <xf numFmtId="3" fontId="2" fillId="0" borderId="0" xfId="0" applyNumberFormat="1" applyFont="1"/>
    <xf numFmtId="0" fontId="10" fillId="0" borderId="0" xfId="0" applyFont="1"/>
    <xf numFmtId="9" fontId="2" fillId="0" borderId="0" xfId="0" applyNumberFormat="1" applyFont="1"/>
    <xf numFmtId="0" fontId="4" fillId="4" borderId="18" xfId="0" applyFont="1" applyFill="1" applyBorder="1"/>
    <xf numFmtId="0" fontId="4" fillId="4" borderId="19" xfId="0" applyFont="1" applyFill="1" applyBorder="1"/>
    <xf numFmtId="0" fontId="4" fillId="4" borderId="20" xfId="0" applyFont="1" applyFill="1" applyBorder="1"/>
    <xf numFmtId="0" fontId="2" fillId="0" borderId="13" xfId="0" applyFont="1" applyBorder="1"/>
    <xf numFmtId="165" fontId="2" fillId="6" borderId="36" xfId="0" applyNumberFormat="1" applyFont="1" applyFill="1" applyBorder="1"/>
    <xf numFmtId="165" fontId="2" fillId="6" borderId="37" xfId="0" applyNumberFormat="1" applyFont="1" applyFill="1" applyBorder="1"/>
    <xf numFmtId="165" fontId="2" fillId="6" borderId="38" xfId="0" applyNumberFormat="1" applyFont="1" applyFill="1" applyBorder="1"/>
    <xf numFmtId="165" fontId="2" fillId="6" borderId="39" xfId="0" applyNumberFormat="1" applyFont="1" applyFill="1" applyBorder="1"/>
    <xf numFmtId="165" fontId="2" fillId="6" borderId="40" xfId="0" applyNumberFormat="1" applyFont="1" applyFill="1" applyBorder="1"/>
    <xf numFmtId="165" fontId="2" fillId="6" borderId="41" xfId="0" applyNumberFormat="1" applyFont="1" applyFill="1" applyBorder="1"/>
    <xf numFmtId="165" fontId="2" fillId="0" borderId="0" xfId="0" applyNumberFormat="1" applyFont="1"/>
    <xf numFmtId="1" fontId="4" fillId="4" borderId="19" xfId="0" applyNumberFormat="1" applyFont="1" applyFill="1" applyBorder="1"/>
    <xf numFmtId="0" fontId="0" fillId="6" borderId="38" xfId="0" applyFill="1" applyBorder="1" applyAlignment="1">
      <alignment horizontal="center"/>
    </xf>
    <xf numFmtId="0" fontId="4" fillId="0" borderId="42" xfId="0" applyFont="1" applyBorder="1" applyAlignment="1">
      <alignment horizontal="center"/>
    </xf>
    <xf numFmtId="166" fontId="0" fillId="0" borderId="43" xfId="0" applyNumberFormat="1" applyBorder="1" applyAlignment="1">
      <alignment horizontal="center"/>
    </xf>
    <xf numFmtId="0" fontId="0" fillId="0" borderId="43" xfId="0" applyBorder="1" applyAlignment="1">
      <alignment horizontal="center"/>
    </xf>
    <xf numFmtId="164" fontId="0" fillId="0" borderId="43" xfId="3" applyNumberFormat="1" applyFont="1" applyBorder="1" applyAlignment="1">
      <alignment horizontal="center"/>
    </xf>
    <xf numFmtId="0" fontId="0" fillId="6" borderId="44" xfId="0" applyFill="1" applyBorder="1" applyAlignment="1">
      <alignment horizontal="center"/>
    </xf>
    <xf numFmtId="1" fontId="0" fillId="0" borderId="0" xfId="0" applyNumberFormat="1"/>
    <xf numFmtId="0" fontId="0" fillId="0" borderId="14" xfId="0" applyBorder="1"/>
    <xf numFmtId="0" fontId="0" fillId="0" borderId="13" xfId="0" applyBorder="1"/>
    <xf numFmtId="9" fontId="0" fillId="0" borderId="0" xfId="4" applyFont="1" applyBorder="1" applyAlignment="1">
      <alignment horizontal="center"/>
    </xf>
    <xf numFmtId="0" fontId="4" fillId="0" borderId="13" xfId="0" applyFont="1" applyBorder="1" applyAlignment="1">
      <alignment horizontal="center"/>
    </xf>
    <xf numFmtId="8" fontId="0" fillId="0" borderId="0" xfId="0" applyNumberFormat="1" applyAlignment="1">
      <alignment horizontal="center"/>
    </xf>
    <xf numFmtId="2" fontId="0" fillId="6" borderId="45" xfId="3" applyNumberFormat="1" applyFont="1" applyFill="1" applyBorder="1" applyAlignment="1">
      <alignment horizontal="center"/>
    </xf>
    <xf numFmtId="164" fontId="0" fillId="6" borderId="45" xfId="3" applyNumberFormat="1" applyFont="1" applyFill="1" applyBorder="1" applyAlignment="1">
      <alignment horizontal="center"/>
    </xf>
    <xf numFmtId="10" fontId="0" fillId="0" borderId="0" xfId="4" applyNumberFormat="1" applyFont="1" applyBorder="1" applyAlignment="1">
      <alignment horizontal="center"/>
    </xf>
    <xf numFmtId="0" fontId="0" fillId="7" borderId="0" xfId="0" applyFill="1"/>
    <xf numFmtId="0" fontId="0" fillId="0" borderId="15" xfId="0" applyBorder="1"/>
    <xf numFmtId="164" fontId="0" fillId="0" borderId="16" xfId="0" applyNumberFormat="1" applyBorder="1" applyAlignment="1">
      <alignment horizontal="center"/>
    </xf>
    <xf numFmtId="0" fontId="0" fillId="0" borderId="17" xfId="0" applyBorder="1"/>
    <xf numFmtId="0" fontId="4" fillId="0" borderId="14" xfId="0" applyFont="1" applyBorder="1" applyAlignment="1">
      <alignment horizontal="center"/>
    </xf>
    <xf numFmtId="164" fontId="0" fillId="6" borderId="46" xfId="3" applyNumberFormat="1" applyFont="1" applyFill="1" applyBorder="1" applyAlignment="1">
      <alignment horizontal="center"/>
    </xf>
    <xf numFmtId="165" fontId="0" fillId="0" borderId="16" xfId="0" applyNumberFormat="1" applyBorder="1"/>
    <xf numFmtId="0" fontId="4" fillId="0" borderId="14" xfId="0" applyFont="1" applyBorder="1"/>
    <xf numFmtId="0" fontId="0" fillId="6" borderId="45" xfId="0" applyFill="1" applyBorder="1" applyAlignment="1">
      <alignment horizontal="center" wrapText="1"/>
    </xf>
    <xf numFmtId="0" fontId="10" fillId="0" borderId="14" xfId="0" applyFont="1" applyBorder="1" applyAlignment="1">
      <alignment wrapText="1"/>
    </xf>
    <xf numFmtId="0" fontId="10" fillId="0" borderId="0" xfId="0" applyFont="1" applyAlignment="1">
      <alignment wrapText="1"/>
    </xf>
    <xf numFmtId="165" fontId="0" fillId="6" borderId="45" xfId="3" applyNumberFormat="1" applyFont="1" applyFill="1" applyBorder="1" applyAlignment="1">
      <alignment horizontal="center"/>
    </xf>
    <xf numFmtId="0" fontId="6" fillId="0" borderId="14" xfId="0" applyFont="1" applyBorder="1" applyAlignment="1">
      <alignment wrapText="1"/>
    </xf>
    <xf numFmtId="0" fontId="6" fillId="0" borderId="16" xfId="0" applyFont="1" applyBorder="1" applyAlignment="1">
      <alignment wrapText="1"/>
    </xf>
    <xf numFmtId="0" fontId="0" fillId="0" borderId="17" xfId="0" applyBorder="1" applyAlignment="1">
      <alignment wrapText="1"/>
    </xf>
    <xf numFmtId="0" fontId="4" fillId="8" borderId="47" xfId="0" applyFont="1" applyFill="1" applyBorder="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164" fontId="0" fillId="0" borderId="0" xfId="0" applyNumberFormat="1"/>
    <xf numFmtId="0" fontId="11" fillId="0" borderId="13" xfId="0" applyFont="1" applyBorder="1"/>
    <xf numFmtId="44" fontId="0" fillId="0" borderId="0" xfId="0" applyNumberFormat="1"/>
    <xf numFmtId="0" fontId="13" fillId="0" borderId="0" xfId="0" applyFont="1" applyAlignment="1">
      <alignment horizontal="left" vertical="center"/>
    </xf>
    <xf numFmtId="0" fontId="11" fillId="0" borderId="0" xfId="0" applyFont="1"/>
    <xf numFmtId="0" fontId="14" fillId="0" borderId="0" xfId="2" applyFont="1"/>
    <xf numFmtId="0" fontId="14" fillId="0" borderId="0" xfId="2" applyFont="1" applyAlignment="1">
      <alignment horizontal="center"/>
    </xf>
    <xf numFmtId="0" fontId="15" fillId="0" borderId="0" xfId="2" applyFont="1"/>
    <xf numFmtId="0" fontId="7" fillId="0" borderId="0" xfId="2" applyAlignment="1">
      <alignment horizontal="center"/>
    </xf>
    <xf numFmtId="164" fontId="7" fillId="0" borderId="0" xfId="5" applyNumberFormat="1" applyFont="1" applyFill="1" applyBorder="1"/>
    <xf numFmtId="0" fontId="15" fillId="0" borderId="0" xfId="2" applyFont="1" applyAlignment="1">
      <alignment horizontal="left" indent="1"/>
    </xf>
    <xf numFmtId="0" fontId="16" fillId="0" borderId="0" xfId="2" applyFont="1" applyAlignment="1">
      <alignment horizontal="center"/>
    </xf>
    <xf numFmtId="165" fontId="0" fillId="0" borderId="0" xfId="0" quotePrefix="1" applyNumberFormat="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6" fillId="5" borderId="4" xfId="0" applyFont="1" applyFill="1" applyBorder="1" applyAlignment="1">
      <alignment horizontal="center" wrapText="1"/>
    </xf>
    <xf numFmtId="0" fontId="6" fillId="5" borderId="5" xfId="0" applyFont="1" applyFill="1" applyBorder="1" applyAlignment="1">
      <alignment horizontal="center" wrapText="1"/>
    </xf>
    <xf numFmtId="0" fontId="6" fillId="5" borderId="6" xfId="0" applyFont="1" applyFill="1" applyBorder="1" applyAlignment="1">
      <alignment horizontal="center" wrapText="1"/>
    </xf>
    <xf numFmtId="0" fontId="6" fillId="5" borderId="7" xfId="0" applyFont="1" applyFill="1" applyBorder="1" applyAlignment="1">
      <alignment horizontal="center" wrapText="1"/>
    </xf>
    <xf numFmtId="0" fontId="6" fillId="5" borderId="8" xfId="0" applyFont="1" applyFill="1" applyBorder="1" applyAlignment="1">
      <alignment horizontal="center" wrapText="1"/>
    </xf>
    <xf numFmtId="0" fontId="6" fillId="5" borderId="9" xfId="0" applyFont="1" applyFill="1" applyBorder="1" applyAlignment="1">
      <alignment horizontal="center" wrapText="1"/>
    </xf>
    <xf numFmtId="0" fontId="0" fillId="0" borderId="10" xfId="0" applyBorder="1" applyAlignment="1">
      <alignment horizontal="left" wrapText="1"/>
    </xf>
    <xf numFmtId="0" fontId="0" fillId="0" borderId="11" xfId="0" applyBorder="1" applyAlignment="1">
      <alignment horizontal="left" wrapText="1"/>
    </xf>
    <xf numFmtId="0" fontId="0" fillId="0" borderId="12" xfId="0" applyBorder="1" applyAlignment="1">
      <alignment horizontal="left" wrapText="1"/>
    </xf>
    <xf numFmtId="0" fontId="0" fillId="0" borderId="13" xfId="0" applyBorder="1" applyAlignment="1">
      <alignment horizontal="left" wrapText="1"/>
    </xf>
    <xf numFmtId="0" fontId="0" fillId="0" borderId="0" xfId="0" applyAlignment="1">
      <alignment horizontal="lef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xf numFmtId="0" fontId="4" fillId="4" borderId="18" xfId="0" applyFont="1" applyFill="1" applyBorder="1" applyAlignment="1">
      <alignment horizontal="center"/>
    </xf>
    <xf numFmtId="0" fontId="4" fillId="4" borderId="19" xfId="0" applyFont="1" applyFill="1" applyBorder="1" applyAlignment="1">
      <alignment horizontal="center"/>
    </xf>
    <xf numFmtId="0" fontId="4" fillId="4" borderId="20" xfId="0" applyFont="1" applyFill="1" applyBorder="1" applyAlignment="1">
      <alignment horizontal="center"/>
    </xf>
    <xf numFmtId="0" fontId="9" fillId="0" borderId="10" xfId="0" applyFont="1" applyBorder="1" applyAlignment="1">
      <alignment horizontal="left" wrapText="1"/>
    </xf>
    <xf numFmtId="0" fontId="9" fillId="0" borderId="11" xfId="0" applyFont="1" applyBorder="1" applyAlignment="1">
      <alignment horizontal="left" wrapText="1"/>
    </xf>
    <xf numFmtId="0" fontId="9" fillId="0" borderId="12" xfId="0" applyFont="1" applyBorder="1" applyAlignment="1">
      <alignment horizontal="left" wrapText="1"/>
    </xf>
    <xf numFmtId="0" fontId="9" fillId="0" borderId="13" xfId="0" applyFont="1" applyBorder="1" applyAlignment="1">
      <alignment horizontal="left" wrapText="1"/>
    </xf>
    <xf numFmtId="0" fontId="9" fillId="0" borderId="0" xfId="0" applyFont="1" applyAlignment="1">
      <alignment horizontal="left" wrapText="1"/>
    </xf>
    <xf numFmtId="0" fontId="9" fillId="0" borderId="14" xfId="0" applyFont="1" applyBorder="1" applyAlignment="1">
      <alignment horizontal="left" wrapText="1"/>
    </xf>
    <xf numFmtId="0" fontId="9" fillId="0" borderId="15" xfId="0" applyFont="1" applyBorder="1" applyAlignment="1">
      <alignment horizontal="left"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0"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 fillId="0" borderId="0" xfId="0" applyFont="1" applyAlignment="1">
      <alignment horizontal="left" wrapText="1"/>
    </xf>
    <xf numFmtId="0" fontId="2" fillId="0" borderId="14" xfId="0" applyFont="1" applyBorder="1" applyAlignment="1">
      <alignment horizontal="left" wrapText="1"/>
    </xf>
    <xf numFmtId="0" fontId="2" fillId="0" borderId="15" xfId="0" applyFont="1" applyBorder="1" applyAlignment="1">
      <alignment horizontal="left" wrapText="1"/>
    </xf>
    <xf numFmtId="0" fontId="2" fillId="0" borderId="16" xfId="0" applyFont="1" applyBorder="1" applyAlignment="1">
      <alignment horizontal="left" wrapText="1"/>
    </xf>
    <xf numFmtId="0" fontId="2" fillId="0" borderId="17" xfId="0" applyFont="1" applyBorder="1" applyAlignment="1">
      <alignment horizontal="left" wrapText="1"/>
    </xf>
    <xf numFmtId="0" fontId="4" fillId="0" borderId="13" xfId="0" applyFont="1" applyBorder="1" applyAlignment="1">
      <alignment horizontal="center"/>
    </xf>
    <xf numFmtId="0" fontId="4" fillId="0" borderId="0" xfId="0" applyFont="1" applyAlignment="1">
      <alignment horizontal="center"/>
    </xf>
    <xf numFmtId="0" fontId="4" fillId="0" borderId="14" xfId="0" applyFont="1" applyBorder="1" applyAlignment="1">
      <alignment horizontal="center"/>
    </xf>
    <xf numFmtId="0" fontId="4" fillId="0" borderId="13" xfId="0" applyFont="1" applyBorder="1" applyAlignment="1">
      <alignment horizontal="center" wrapText="1"/>
    </xf>
    <xf numFmtId="0" fontId="4" fillId="0" borderId="0" xfId="0" applyFont="1" applyAlignment="1">
      <alignment horizontal="center" wrapText="1"/>
    </xf>
    <xf numFmtId="0" fontId="4" fillId="0" borderId="14" xfId="0" applyFont="1" applyBorder="1" applyAlignment="1">
      <alignment horizontal="center" wrapText="1"/>
    </xf>
    <xf numFmtId="0" fontId="4" fillId="0" borderId="13" xfId="0" applyFont="1" applyBorder="1" applyAlignment="1">
      <alignment horizontal="right" vertical="center" textRotation="90"/>
    </xf>
    <xf numFmtId="0" fontId="4" fillId="0" borderId="15" xfId="0" applyFont="1" applyBorder="1" applyAlignment="1">
      <alignment horizontal="right" vertical="center" textRotation="90"/>
    </xf>
    <xf numFmtId="0" fontId="11" fillId="0" borderId="13" xfId="0" applyFont="1" applyBorder="1" applyAlignment="1">
      <alignment horizontal="left" wrapText="1"/>
    </xf>
    <xf numFmtId="0" fontId="11" fillId="0" borderId="0" xfId="0" applyFont="1" applyAlignment="1">
      <alignment horizontal="left" wrapText="1"/>
    </xf>
    <xf numFmtId="0" fontId="11" fillId="0" borderId="15" xfId="0" applyFont="1" applyBorder="1" applyAlignment="1">
      <alignment horizontal="left" wrapText="1"/>
    </xf>
    <xf numFmtId="0" fontId="11" fillId="0" borderId="16" xfId="0" applyFont="1" applyBorder="1" applyAlignment="1">
      <alignment horizontal="left" wrapText="1"/>
    </xf>
    <xf numFmtId="0" fontId="12" fillId="0" borderId="10" xfId="0" applyFont="1" applyBorder="1" applyAlignment="1">
      <alignment horizontal="left" vertical="center" wrapText="1"/>
    </xf>
    <xf numFmtId="0" fontId="12" fillId="0" borderId="11" xfId="0" applyFont="1" applyBorder="1" applyAlignment="1">
      <alignment horizontal="left" vertical="center" wrapText="1"/>
    </xf>
    <xf numFmtId="0" fontId="12" fillId="0" borderId="12" xfId="0" applyFont="1" applyBorder="1" applyAlignment="1">
      <alignment horizontal="left" vertical="center" wrapText="1"/>
    </xf>
    <xf numFmtId="0" fontId="12" fillId="0" borderId="13" xfId="0" applyFont="1" applyBorder="1" applyAlignment="1">
      <alignment horizontal="left" vertical="center" wrapText="1"/>
    </xf>
    <xf numFmtId="0" fontId="12" fillId="0" borderId="0" xfId="0" applyFont="1" applyAlignment="1">
      <alignment horizontal="left" vertical="center" wrapText="1"/>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7" xfId="0" applyFont="1" applyBorder="1" applyAlignment="1">
      <alignment horizontal="left" vertical="center" wrapText="1"/>
    </xf>
    <xf numFmtId="0" fontId="0" fillId="0" borderId="0" xfId="0" pivotButton="1"/>
    <xf numFmtId="0" fontId="0" fillId="0" borderId="0" xfId="0" applyAlignment="1">
      <alignment horizontal="left"/>
    </xf>
    <xf numFmtId="0" fontId="0" fillId="0" borderId="0" xfId="0" applyNumberFormat="1"/>
  </cellXfs>
  <cellStyles count="6">
    <cellStyle name="Currency 2" xfId="3" xr:uid="{2991E517-EE9A-4711-907D-61250760B999}"/>
    <cellStyle name="Currency 2 2" xfId="5" xr:uid="{730C930A-B807-4338-8FEC-93C18B9279BE}"/>
    <cellStyle name="Normal" xfId="0" builtinId="0"/>
    <cellStyle name="Normal 2" xfId="2" xr:uid="{FE1BC21D-D6E9-4647-8153-0322E736F1CE}"/>
    <cellStyle name="Normal 3 2" xfId="1" xr:uid="{790AE79B-4C53-4134-BDB3-C5AB56FB1C4C}"/>
    <cellStyle name="Percent 2" xfId="4" xr:uid="{E49C6501-A10A-498B-8113-72FF35BD88E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Google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Google!$C$7:$J$7</c:f>
              <c:numCache>
                <c:formatCode>General</c:formatCode>
                <c:ptCount val="8"/>
                <c:pt idx="0">
                  <c:v>2003</c:v>
                </c:pt>
                <c:pt idx="1">
                  <c:v>2004</c:v>
                </c:pt>
                <c:pt idx="2">
                  <c:v>2005</c:v>
                </c:pt>
                <c:pt idx="3">
                  <c:v>2006</c:v>
                </c:pt>
                <c:pt idx="4">
                  <c:v>2007</c:v>
                </c:pt>
                <c:pt idx="5">
                  <c:v>2008</c:v>
                </c:pt>
                <c:pt idx="6">
                  <c:v>2009</c:v>
                </c:pt>
                <c:pt idx="7">
                  <c:v>2010</c:v>
                </c:pt>
              </c:numCache>
            </c:numRef>
          </c:cat>
          <c:val>
            <c:numRef>
              <c:f>Google!$C$12:$J$12</c:f>
              <c:numCache>
                <c:formatCode>"$"#,##0</c:formatCode>
                <c:ptCount val="8"/>
                <c:pt idx="0">
                  <c:v>1466</c:v>
                </c:pt>
                <c:pt idx="1">
                  <c:v>3190</c:v>
                </c:pt>
                <c:pt idx="2">
                  <c:v>6138</c:v>
                </c:pt>
                <c:pt idx="3">
                  <c:v>10605</c:v>
                </c:pt>
                <c:pt idx="4">
                  <c:v>16595</c:v>
                </c:pt>
                <c:pt idx="5">
                  <c:v>21796</c:v>
                </c:pt>
                <c:pt idx="6">
                  <c:v>23651</c:v>
                </c:pt>
                <c:pt idx="7">
                  <c:v>29321</c:v>
                </c:pt>
              </c:numCache>
            </c:numRef>
          </c:val>
          <c:extLst>
            <c:ext xmlns:c16="http://schemas.microsoft.com/office/drawing/2014/chart" uri="{C3380CC4-5D6E-409C-BE32-E72D297353CC}">
              <c16:uniqueId val="{00000000-C8EB-4D45-BCC9-C66A1C8DDD4F}"/>
            </c:ext>
          </c:extLst>
        </c:ser>
        <c:dLbls>
          <c:showLegendKey val="0"/>
          <c:showVal val="0"/>
          <c:showCatName val="0"/>
          <c:showSerName val="0"/>
          <c:showPercent val="0"/>
          <c:showBubbleSize val="0"/>
        </c:dLbls>
        <c:gapWidth val="219"/>
        <c:overlap val="-27"/>
        <c:axId val="1187539152"/>
        <c:axId val="1187527632"/>
      </c:barChart>
      <c:catAx>
        <c:axId val="118753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527632"/>
        <c:crosses val="autoZero"/>
        <c:auto val="1"/>
        <c:lblAlgn val="ctr"/>
        <c:lblOffset val="100"/>
        <c:noMultiLvlLbl val="0"/>
      </c:catAx>
      <c:valAx>
        <c:axId val="1187527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53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a:t>
            </a:r>
            <a:r>
              <a:rPr lang="en-US" baseline="0"/>
              <a:t> Revenue by Quarter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Google!$B$8</c:f>
              <c:strCache>
                <c:ptCount val="1"/>
                <c:pt idx="0">
                  <c:v>Total Q1 Revenue</c:v>
                </c:pt>
              </c:strCache>
            </c:strRef>
          </c:tx>
          <c:spPr>
            <a:solidFill>
              <a:schemeClr val="accent1"/>
            </a:solidFill>
            <a:ln>
              <a:noFill/>
            </a:ln>
            <a:effectLst/>
          </c:spPr>
          <c:invertIfNegative val="0"/>
          <c:cat>
            <c:numRef>
              <c:f>Google!$C$7:$J$7</c:f>
              <c:numCache>
                <c:formatCode>General</c:formatCode>
                <c:ptCount val="8"/>
                <c:pt idx="0">
                  <c:v>2003</c:v>
                </c:pt>
                <c:pt idx="1">
                  <c:v>2004</c:v>
                </c:pt>
                <c:pt idx="2">
                  <c:v>2005</c:v>
                </c:pt>
                <c:pt idx="3">
                  <c:v>2006</c:v>
                </c:pt>
                <c:pt idx="4">
                  <c:v>2007</c:v>
                </c:pt>
                <c:pt idx="5">
                  <c:v>2008</c:v>
                </c:pt>
                <c:pt idx="6">
                  <c:v>2009</c:v>
                </c:pt>
                <c:pt idx="7">
                  <c:v>2010</c:v>
                </c:pt>
              </c:numCache>
            </c:numRef>
          </c:cat>
          <c:val>
            <c:numRef>
              <c:f>Google!$C$8:$J$8</c:f>
              <c:numCache>
                <c:formatCode>"$"#,##0</c:formatCode>
                <c:ptCount val="8"/>
                <c:pt idx="0">
                  <c:v>249</c:v>
                </c:pt>
                <c:pt idx="1">
                  <c:v>652</c:v>
                </c:pt>
                <c:pt idx="2">
                  <c:v>1257</c:v>
                </c:pt>
                <c:pt idx="3">
                  <c:v>2254</c:v>
                </c:pt>
                <c:pt idx="4">
                  <c:v>3664</c:v>
                </c:pt>
                <c:pt idx="5">
                  <c:v>5186</c:v>
                </c:pt>
                <c:pt idx="6">
                  <c:v>5509</c:v>
                </c:pt>
                <c:pt idx="7">
                  <c:v>6775</c:v>
                </c:pt>
              </c:numCache>
            </c:numRef>
          </c:val>
          <c:extLst>
            <c:ext xmlns:c16="http://schemas.microsoft.com/office/drawing/2014/chart" uri="{C3380CC4-5D6E-409C-BE32-E72D297353CC}">
              <c16:uniqueId val="{00000000-E445-4B11-B43F-0AEA356CE413}"/>
            </c:ext>
          </c:extLst>
        </c:ser>
        <c:ser>
          <c:idx val="1"/>
          <c:order val="1"/>
          <c:tx>
            <c:strRef>
              <c:f>Google!$B$9</c:f>
              <c:strCache>
                <c:ptCount val="1"/>
                <c:pt idx="0">
                  <c:v>Total Q2 Revenue</c:v>
                </c:pt>
              </c:strCache>
            </c:strRef>
          </c:tx>
          <c:spPr>
            <a:solidFill>
              <a:schemeClr val="accent2"/>
            </a:solidFill>
            <a:ln>
              <a:noFill/>
            </a:ln>
            <a:effectLst/>
          </c:spPr>
          <c:invertIfNegative val="0"/>
          <c:cat>
            <c:numRef>
              <c:f>Google!$C$7:$J$7</c:f>
              <c:numCache>
                <c:formatCode>General</c:formatCode>
                <c:ptCount val="8"/>
                <c:pt idx="0">
                  <c:v>2003</c:v>
                </c:pt>
                <c:pt idx="1">
                  <c:v>2004</c:v>
                </c:pt>
                <c:pt idx="2">
                  <c:v>2005</c:v>
                </c:pt>
                <c:pt idx="3">
                  <c:v>2006</c:v>
                </c:pt>
                <c:pt idx="4">
                  <c:v>2007</c:v>
                </c:pt>
                <c:pt idx="5">
                  <c:v>2008</c:v>
                </c:pt>
                <c:pt idx="6">
                  <c:v>2009</c:v>
                </c:pt>
                <c:pt idx="7">
                  <c:v>2010</c:v>
                </c:pt>
              </c:numCache>
            </c:numRef>
          </c:cat>
          <c:val>
            <c:numRef>
              <c:f>Google!$C$9:$J$9</c:f>
              <c:numCache>
                <c:formatCode>"$"#,##0</c:formatCode>
                <c:ptCount val="8"/>
                <c:pt idx="0">
                  <c:v>311</c:v>
                </c:pt>
                <c:pt idx="1">
                  <c:v>700</c:v>
                </c:pt>
                <c:pt idx="2">
                  <c:v>1384</c:v>
                </c:pt>
                <c:pt idx="3">
                  <c:v>2456</c:v>
                </c:pt>
                <c:pt idx="4">
                  <c:v>3872</c:v>
                </c:pt>
                <c:pt idx="5">
                  <c:v>5367</c:v>
                </c:pt>
                <c:pt idx="6">
                  <c:v>5523</c:v>
                </c:pt>
                <c:pt idx="7">
                  <c:v>6820</c:v>
                </c:pt>
              </c:numCache>
            </c:numRef>
          </c:val>
          <c:extLst>
            <c:ext xmlns:c16="http://schemas.microsoft.com/office/drawing/2014/chart" uri="{C3380CC4-5D6E-409C-BE32-E72D297353CC}">
              <c16:uniqueId val="{00000001-E445-4B11-B43F-0AEA356CE413}"/>
            </c:ext>
          </c:extLst>
        </c:ser>
        <c:ser>
          <c:idx val="2"/>
          <c:order val="2"/>
          <c:tx>
            <c:strRef>
              <c:f>Google!$B$10</c:f>
              <c:strCache>
                <c:ptCount val="1"/>
                <c:pt idx="0">
                  <c:v>Total Q3 Revenue</c:v>
                </c:pt>
              </c:strCache>
            </c:strRef>
          </c:tx>
          <c:spPr>
            <a:solidFill>
              <a:schemeClr val="accent3"/>
            </a:solidFill>
            <a:ln>
              <a:noFill/>
            </a:ln>
            <a:effectLst/>
          </c:spPr>
          <c:invertIfNegative val="0"/>
          <c:cat>
            <c:numRef>
              <c:f>Google!$C$7:$J$7</c:f>
              <c:numCache>
                <c:formatCode>General</c:formatCode>
                <c:ptCount val="8"/>
                <c:pt idx="0">
                  <c:v>2003</c:v>
                </c:pt>
                <c:pt idx="1">
                  <c:v>2004</c:v>
                </c:pt>
                <c:pt idx="2">
                  <c:v>2005</c:v>
                </c:pt>
                <c:pt idx="3">
                  <c:v>2006</c:v>
                </c:pt>
                <c:pt idx="4">
                  <c:v>2007</c:v>
                </c:pt>
                <c:pt idx="5">
                  <c:v>2008</c:v>
                </c:pt>
                <c:pt idx="6">
                  <c:v>2009</c:v>
                </c:pt>
                <c:pt idx="7">
                  <c:v>2010</c:v>
                </c:pt>
              </c:numCache>
            </c:numRef>
          </c:cat>
          <c:val>
            <c:numRef>
              <c:f>Google!$C$10:$J$10</c:f>
              <c:numCache>
                <c:formatCode>"$"#,##0</c:formatCode>
                <c:ptCount val="8"/>
                <c:pt idx="0">
                  <c:v>394</c:v>
                </c:pt>
                <c:pt idx="1">
                  <c:v>806</c:v>
                </c:pt>
                <c:pt idx="2">
                  <c:v>1578</c:v>
                </c:pt>
                <c:pt idx="3">
                  <c:v>2690</c:v>
                </c:pt>
                <c:pt idx="4">
                  <c:v>4232</c:v>
                </c:pt>
                <c:pt idx="5">
                  <c:v>5542</c:v>
                </c:pt>
                <c:pt idx="6">
                  <c:v>5945</c:v>
                </c:pt>
                <c:pt idx="7">
                  <c:v>7286</c:v>
                </c:pt>
              </c:numCache>
            </c:numRef>
          </c:val>
          <c:extLst>
            <c:ext xmlns:c16="http://schemas.microsoft.com/office/drawing/2014/chart" uri="{C3380CC4-5D6E-409C-BE32-E72D297353CC}">
              <c16:uniqueId val="{00000002-E445-4B11-B43F-0AEA356CE413}"/>
            </c:ext>
          </c:extLst>
        </c:ser>
        <c:ser>
          <c:idx val="3"/>
          <c:order val="3"/>
          <c:tx>
            <c:strRef>
              <c:f>Google!$B$11</c:f>
              <c:strCache>
                <c:ptCount val="1"/>
                <c:pt idx="0">
                  <c:v>Total Q4 Revenue</c:v>
                </c:pt>
              </c:strCache>
            </c:strRef>
          </c:tx>
          <c:spPr>
            <a:solidFill>
              <a:schemeClr val="accent4"/>
            </a:solidFill>
            <a:ln>
              <a:noFill/>
            </a:ln>
            <a:effectLst/>
          </c:spPr>
          <c:invertIfNegative val="0"/>
          <c:cat>
            <c:numRef>
              <c:f>Google!$C$7:$J$7</c:f>
              <c:numCache>
                <c:formatCode>General</c:formatCode>
                <c:ptCount val="8"/>
                <c:pt idx="0">
                  <c:v>2003</c:v>
                </c:pt>
                <c:pt idx="1">
                  <c:v>2004</c:v>
                </c:pt>
                <c:pt idx="2">
                  <c:v>2005</c:v>
                </c:pt>
                <c:pt idx="3">
                  <c:v>2006</c:v>
                </c:pt>
                <c:pt idx="4">
                  <c:v>2007</c:v>
                </c:pt>
                <c:pt idx="5">
                  <c:v>2008</c:v>
                </c:pt>
                <c:pt idx="6">
                  <c:v>2009</c:v>
                </c:pt>
                <c:pt idx="7">
                  <c:v>2010</c:v>
                </c:pt>
              </c:numCache>
            </c:numRef>
          </c:cat>
          <c:val>
            <c:numRef>
              <c:f>Google!$C$11:$J$11</c:f>
              <c:numCache>
                <c:formatCode>"$"#,##0</c:formatCode>
                <c:ptCount val="8"/>
                <c:pt idx="0">
                  <c:v>512</c:v>
                </c:pt>
                <c:pt idx="1">
                  <c:v>1032</c:v>
                </c:pt>
                <c:pt idx="2">
                  <c:v>1919</c:v>
                </c:pt>
                <c:pt idx="3">
                  <c:v>3205</c:v>
                </c:pt>
                <c:pt idx="4">
                  <c:v>4827</c:v>
                </c:pt>
                <c:pt idx="5">
                  <c:v>5701</c:v>
                </c:pt>
                <c:pt idx="6">
                  <c:v>6674</c:v>
                </c:pt>
                <c:pt idx="7">
                  <c:v>8440</c:v>
                </c:pt>
              </c:numCache>
            </c:numRef>
          </c:val>
          <c:extLst>
            <c:ext xmlns:c16="http://schemas.microsoft.com/office/drawing/2014/chart" uri="{C3380CC4-5D6E-409C-BE32-E72D297353CC}">
              <c16:uniqueId val="{00000003-E445-4B11-B43F-0AEA356CE413}"/>
            </c:ext>
          </c:extLst>
        </c:ser>
        <c:dLbls>
          <c:showLegendKey val="0"/>
          <c:showVal val="0"/>
          <c:showCatName val="0"/>
          <c:showSerName val="0"/>
          <c:showPercent val="0"/>
          <c:showBubbleSize val="0"/>
        </c:dLbls>
        <c:gapWidth val="150"/>
        <c:overlap val="100"/>
        <c:axId val="1329141408"/>
        <c:axId val="1329150528"/>
      </c:barChart>
      <c:catAx>
        <c:axId val="1329141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150528"/>
        <c:crosses val="autoZero"/>
        <c:auto val="1"/>
        <c:lblAlgn val="ctr"/>
        <c:lblOffset val="100"/>
        <c:noMultiLvlLbl val="0"/>
      </c:catAx>
      <c:valAx>
        <c:axId val="132915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14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a:t>
            </a:r>
            <a:r>
              <a:rPr lang="en-US" baseline="0"/>
              <a:t> Revenue by Business Segment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Google!$B$16:$B$18</c:f>
              <c:strCache>
                <c:ptCount val="3"/>
                <c:pt idx="0">
                  <c:v>Google Web Sites</c:v>
                </c:pt>
                <c:pt idx="1">
                  <c:v>Google Network Web Sites</c:v>
                </c:pt>
                <c:pt idx="2">
                  <c:v>Other Revenues</c:v>
                </c:pt>
              </c:strCache>
            </c:strRef>
          </c:cat>
          <c:val>
            <c:numRef>
              <c:f>Google!$J$16:$J$18</c:f>
              <c:numCache>
                <c:formatCode>"$"#,##0</c:formatCode>
                <c:ptCount val="3"/>
                <c:pt idx="0">
                  <c:v>19443</c:v>
                </c:pt>
                <c:pt idx="1">
                  <c:v>8793</c:v>
                </c:pt>
                <c:pt idx="2">
                  <c:v>1085</c:v>
                </c:pt>
              </c:numCache>
            </c:numRef>
          </c:val>
          <c:extLst>
            <c:ext xmlns:c16="http://schemas.microsoft.com/office/drawing/2014/chart" uri="{C3380CC4-5D6E-409C-BE32-E72D297353CC}">
              <c16:uniqueId val="{00000000-8DD8-40F8-812D-C6FC12FE93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a:t>
            </a:r>
            <a:r>
              <a:rPr lang="en-US" baseline="0"/>
              <a:t> Revenue 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numRef>
              <c:f>Google!$C$15:$J$15</c:f>
              <c:numCache>
                <c:formatCode>General</c:formatCode>
                <c:ptCount val="8"/>
                <c:pt idx="0">
                  <c:v>2003</c:v>
                </c:pt>
                <c:pt idx="1">
                  <c:v>2004</c:v>
                </c:pt>
                <c:pt idx="2">
                  <c:v>2005</c:v>
                </c:pt>
                <c:pt idx="3">
                  <c:v>2006</c:v>
                </c:pt>
                <c:pt idx="4">
                  <c:v>2007</c:v>
                </c:pt>
                <c:pt idx="5">
                  <c:v>2008</c:v>
                </c:pt>
                <c:pt idx="6" formatCode="0">
                  <c:v>2009</c:v>
                </c:pt>
                <c:pt idx="7">
                  <c:v>2010</c:v>
                </c:pt>
              </c:numCache>
            </c:numRef>
          </c:cat>
          <c:val>
            <c:numRef>
              <c:f>Google!$C$19:$J$19</c:f>
              <c:numCache>
                <c:formatCode>"$"#,##0</c:formatCode>
                <c:ptCount val="8"/>
                <c:pt idx="0">
                  <c:v>1466</c:v>
                </c:pt>
                <c:pt idx="1">
                  <c:v>3190</c:v>
                </c:pt>
                <c:pt idx="2">
                  <c:v>6138</c:v>
                </c:pt>
                <c:pt idx="3">
                  <c:v>10605</c:v>
                </c:pt>
                <c:pt idx="4">
                  <c:v>16595</c:v>
                </c:pt>
                <c:pt idx="5">
                  <c:v>21796</c:v>
                </c:pt>
                <c:pt idx="6">
                  <c:v>23651</c:v>
                </c:pt>
                <c:pt idx="7">
                  <c:v>29321</c:v>
                </c:pt>
              </c:numCache>
            </c:numRef>
          </c:val>
          <c:smooth val="0"/>
          <c:extLst>
            <c:ext xmlns:c16="http://schemas.microsoft.com/office/drawing/2014/chart" uri="{C3380CC4-5D6E-409C-BE32-E72D297353CC}">
              <c16:uniqueId val="{00000000-3084-4DDC-A1BE-77A3D9EA85D9}"/>
            </c:ext>
          </c:extLst>
        </c:ser>
        <c:dLbls>
          <c:showLegendKey val="0"/>
          <c:showVal val="0"/>
          <c:showCatName val="0"/>
          <c:showSerName val="0"/>
          <c:showPercent val="0"/>
          <c:showBubbleSize val="0"/>
        </c:dLbls>
        <c:smooth val="0"/>
        <c:axId val="1329157248"/>
        <c:axId val="1329153888"/>
      </c:lineChart>
      <c:catAx>
        <c:axId val="132915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153888"/>
        <c:crosses val="autoZero"/>
        <c:auto val="1"/>
        <c:lblAlgn val="ctr"/>
        <c:lblOffset val="100"/>
        <c:noMultiLvlLbl val="0"/>
      </c:catAx>
      <c:valAx>
        <c:axId val="1329153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15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114299</xdr:colOff>
      <xdr:row>4</xdr:row>
      <xdr:rowOff>78832</xdr:rowOff>
    </xdr:from>
    <xdr:to>
      <xdr:col>11</xdr:col>
      <xdr:colOff>510312</xdr:colOff>
      <xdr:row>9</xdr:row>
      <xdr:rowOff>0</xdr:rowOff>
    </xdr:to>
    <xdr:pic>
      <xdr:nvPicPr>
        <xdr:cNvPr id="2" name="Picture 1">
          <a:extLst>
            <a:ext uri="{FF2B5EF4-FFF2-40B4-BE49-F238E27FC236}">
              <a16:creationId xmlns:a16="http://schemas.microsoft.com/office/drawing/2014/main" id="{5BD93AC4-4155-4694-8C35-ED3B1B376301}"/>
            </a:ext>
          </a:extLst>
        </xdr:cNvPr>
        <xdr:cNvPicPr>
          <a:picLocks noChangeAspect="1"/>
        </xdr:cNvPicPr>
      </xdr:nvPicPr>
      <xdr:blipFill>
        <a:blip xmlns:r="http://schemas.openxmlformats.org/officeDocument/2006/relationships" r:embed="rId1"/>
        <a:stretch>
          <a:fillRect/>
        </a:stretch>
      </xdr:blipFill>
      <xdr:spPr>
        <a:xfrm>
          <a:off x="723899" y="910682"/>
          <a:ext cx="6492013" cy="857793"/>
        </a:xfrm>
        <a:prstGeom prst="rect">
          <a:avLst/>
        </a:prstGeom>
      </xdr:spPr>
    </xdr:pic>
    <xdr:clientData/>
  </xdr:twoCellAnchor>
  <xdr:twoCellAnchor editAs="oneCell">
    <xdr:from>
      <xdr:col>7</xdr:col>
      <xdr:colOff>139700</xdr:colOff>
      <xdr:row>12</xdr:row>
      <xdr:rowOff>101600</xdr:rowOff>
    </xdr:from>
    <xdr:to>
      <xdr:col>11</xdr:col>
      <xdr:colOff>510824</xdr:colOff>
      <xdr:row>19</xdr:row>
      <xdr:rowOff>98264</xdr:rowOff>
    </xdr:to>
    <xdr:pic>
      <xdr:nvPicPr>
        <xdr:cNvPr id="3" name="Picture 2">
          <a:extLst>
            <a:ext uri="{FF2B5EF4-FFF2-40B4-BE49-F238E27FC236}">
              <a16:creationId xmlns:a16="http://schemas.microsoft.com/office/drawing/2014/main" id="{9F36A1AF-6868-4B8A-9BDC-52A1D1E046E9}"/>
            </a:ext>
          </a:extLst>
        </xdr:cNvPr>
        <xdr:cNvPicPr>
          <a:picLocks noChangeAspect="1"/>
        </xdr:cNvPicPr>
      </xdr:nvPicPr>
      <xdr:blipFill>
        <a:blip xmlns:r="http://schemas.openxmlformats.org/officeDocument/2006/relationships" r:embed="rId2"/>
        <a:stretch>
          <a:fillRect/>
        </a:stretch>
      </xdr:blipFill>
      <xdr:spPr>
        <a:xfrm>
          <a:off x="4406900" y="2432050"/>
          <a:ext cx="2809524" cy="1307939"/>
        </a:xfrm>
        <a:prstGeom prst="rect">
          <a:avLst/>
        </a:prstGeom>
      </xdr:spPr>
    </xdr:pic>
    <xdr:clientData/>
  </xdr:twoCellAnchor>
  <xdr:twoCellAnchor editAs="oneCell">
    <xdr:from>
      <xdr:col>1</xdr:col>
      <xdr:colOff>133350</xdr:colOff>
      <xdr:row>23</xdr:row>
      <xdr:rowOff>120650</xdr:rowOff>
    </xdr:from>
    <xdr:to>
      <xdr:col>5</xdr:col>
      <xdr:colOff>504474</xdr:colOff>
      <xdr:row>30</xdr:row>
      <xdr:rowOff>117314</xdr:rowOff>
    </xdr:to>
    <xdr:pic>
      <xdr:nvPicPr>
        <xdr:cNvPr id="4" name="Picture 3">
          <a:extLst>
            <a:ext uri="{FF2B5EF4-FFF2-40B4-BE49-F238E27FC236}">
              <a16:creationId xmlns:a16="http://schemas.microsoft.com/office/drawing/2014/main" id="{40CFFE61-EBB6-443F-B939-87A45D2DFBCF}"/>
            </a:ext>
          </a:extLst>
        </xdr:cNvPr>
        <xdr:cNvPicPr>
          <a:picLocks noChangeAspect="1"/>
        </xdr:cNvPicPr>
      </xdr:nvPicPr>
      <xdr:blipFill>
        <a:blip xmlns:r="http://schemas.openxmlformats.org/officeDocument/2006/relationships" r:embed="rId3"/>
        <a:stretch>
          <a:fillRect/>
        </a:stretch>
      </xdr:blipFill>
      <xdr:spPr>
        <a:xfrm>
          <a:off x="742950" y="4511675"/>
          <a:ext cx="2809524" cy="1307939"/>
        </a:xfrm>
        <a:prstGeom prst="rect">
          <a:avLst/>
        </a:prstGeom>
      </xdr:spPr>
    </xdr:pic>
    <xdr:clientData/>
  </xdr:twoCellAnchor>
  <xdr:twoCellAnchor editAs="oneCell">
    <xdr:from>
      <xdr:col>7</xdr:col>
      <xdr:colOff>95250</xdr:colOff>
      <xdr:row>23</xdr:row>
      <xdr:rowOff>133350</xdr:rowOff>
    </xdr:from>
    <xdr:to>
      <xdr:col>11</xdr:col>
      <xdr:colOff>466374</xdr:colOff>
      <xdr:row>30</xdr:row>
      <xdr:rowOff>130014</xdr:rowOff>
    </xdr:to>
    <xdr:pic>
      <xdr:nvPicPr>
        <xdr:cNvPr id="5" name="Picture 4">
          <a:extLst>
            <a:ext uri="{FF2B5EF4-FFF2-40B4-BE49-F238E27FC236}">
              <a16:creationId xmlns:a16="http://schemas.microsoft.com/office/drawing/2014/main" id="{30B21655-3397-4BA3-9968-A39431F8600E}"/>
            </a:ext>
          </a:extLst>
        </xdr:cNvPr>
        <xdr:cNvPicPr>
          <a:picLocks noChangeAspect="1"/>
        </xdr:cNvPicPr>
      </xdr:nvPicPr>
      <xdr:blipFill>
        <a:blip xmlns:r="http://schemas.openxmlformats.org/officeDocument/2006/relationships" r:embed="rId4"/>
        <a:stretch>
          <a:fillRect/>
        </a:stretch>
      </xdr:blipFill>
      <xdr:spPr>
        <a:xfrm>
          <a:off x="4362450" y="4524375"/>
          <a:ext cx="2809524" cy="1307939"/>
        </a:xfrm>
        <a:prstGeom prst="rect">
          <a:avLst/>
        </a:prstGeom>
      </xdr:spPr>
    </xdr:pic>
    <xdr:clientData/>
  </xdr:twoCellAnchor>
  <xdr:twoCellAnchor editAs="oneCell">
    <xdr:from>
      <xdr:col>1</xdr:col>
      <xdr:colOff>127000</xdr:colOff>
      <xdr:row>12</xdr:row>
      <xdr:rowOff>82550</xdr:rowOff>
    </xdr:from>
    <xdr:to>
      <xdr:col>5</xdr:col>
      <xdr:colOff>505414</xdr:colOff>
      <xdr:row>19</xdr:row>
      <xdr:rowOff>82550</xdr:rowOff>
    </xdr:to>
    <xdr:pic>
      <xdr:nvPicPr>
        <xdr:cNvPr id="6" name="Picture 5">
          <a:extLst>
            <a:ext uri="{FF2B5EF4-FFF2-40B4-BE49-F238E27FC236}">
              <a16:creationId xmlns:a16="http://schemas.microsoft.com/office/drawing/2014/main" id="{33067C4E-D443-425E-A314-99BC84F50C58}"/>
            </a:ext>
          </a:extLst>
        </xdr:cNvPr>
        <xdr:cNvPicPr>
          <a:picLocks noChangeAspect="1"/>
        </xdr:cNvPicPr>
      </xdr:nvPicPr>
      <xdr:blipFill>
        <a:blip xmlns:r="http://schemas.openxmlformats.org/officeDocument/2006/relationships" r:embed="rId5"/>
        <a:stretch>
          <a:fillRect/>
        </a:stretch>
      </xdr:blipFill>
      <xdr:spPr>
        <a:xfrm>
          <a:off x="736600" y="2413000"/>
          <a:ext cx="2816814" cy="1311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4762</xdr:rowOff>
    </xdr:from>
    <xdr:to>
      <xdr:col>18</xdr:col>
      <xdr:colOff>514350</xdr:colOff>
      <xdr:row>15</xdr:row>
      <xdr:rowOff>52387</xdr:rowOff>
    </xdr:to>
    <xdr:graphicFrame macro="">
      <xdr:nvGraphicFramePr>
        <xdr:cNvPr id="2" name="Chart 1">
          <a:extLst>
            <a:ext uri="{FF2B5EF4-FFF2-40B4-BE49-F238E27FC236}">
              <a16:creationId xmlns:a16="http://schemas.microsoft.com/office/drawing/2014/main" id="{C1DF30C8-5923-EB8A-2F75-F9D3A8720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19050</xdr:colOff>
      <xdr:row>15</xdr:row>
      <xdr:rowOff>80962</xdr:rowOff>
    </xdr:from>
    <xdr:to>
      <xdr:col>18</xdr:col>
      <xdr:colOff>523875</xdr:colOff>
      <xdr:row>29</xdr:row>
      <xdr:rowOff>147637</xdr:rowOff>
    </xdr:to>
    <xdr:graphicFrame macro="">
      <xdr:nvGraphicFramePr>
        <xdr:cNvPr id="3" name="Chart 2">
          <a:extLst>
            <a:ext uri="{FF2B5EF4-FFF2-40B4-BE49-F238E27FC236}">
              <a16:creationId xmlns:a16="http://schemas.microsoft.com/office/drawing/2014/main" id="{A30C096D-640D-429A-6511-CBB6C1DA0F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676275</xdr:colOff>
      <xdr:row>20</xdr:row>
      <xdr:rowOff>14287</xdr:rowOff>
    </xdr:from>
    <xdr:to>
      <xdr:col>7</xdr:col>
      <xdr:colOff>542925</xdr:colOff>
      <xdr:row>34</xdr:row>
      <xdr:rowOff>90487</xdr:rowOff>
    </xdr:to>
    <xdr:graphicFrame macro="">
      <xdr:nvGraphicFramePr>
        <xdr:cNvPr id="4" name="Chart 3">
          <a:extLst>
            <a:ext uri="{FF2B5EF4-FFF2-40B4-BE49-F238E27FC236}">
              <a16:creationId xmlns:a16="http://schemas.microsoft.com/office/drawing/2014/main" id="{4826F58B-964A-68AC-1505-DA69115D96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714375</xdr:colOff>
      <xdr:row>35</xdr:row>
      <xdr:rowOff>14287</xdr:rowOff>
    </xdr:from>
    <xdr:to>
      <xdr:col>8</xdr:col>
      <xdr:colOff>0</xdr:colOff>
      <xdr:row>49</xdr:row>
      <xdr:rowOff>90487</xdr:rowOff>
    </xdr:to>
    <xdr:graphicFrame macro="">
      <xdr:nvGraphicFramePr>
        <xdr:cNvPr id="5" name="Chart 4">
          <a:extLst>
            <a:ext uri="{FF2B5EF4-FFF2-40B4-BE49-F238E27FC236}">
              <a16:creationId xmlns:a16="http://schemas.microsoft.com/office/drawing/2014/main" id="{77355B64-EB73-A1A7-8A0C-9AEC4ED322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C0B1FD6E-071B-8BE4-A4FE-15855030AFF9}"/>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35C8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19A498B0-CF14-663B-6BA1-A1B45247669A}"/>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35C8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37782FF6-8E84-CCC7-62F3-D1E7BB080C89}"/>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35C8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0.01389</cdr:x>
      <cdr:y>0.02315</cdr:y>
    </cdr:from>
    <cdr:to>
      <cdr:x>0.01389</cdr:x>
      <cdr:y>0.02315</cdr:y>
    </cdr:to>
    <cdr:cxnSp macro="">
      <cdr:nvCxnSpPr>
        <cdr:cNvPr id="2" name="invisaline">
          <a:extLst xmlns:a="http://schemas.openxmlformats.org/drawingml/2006/main">
            <a:ext uri="{FF2B5EF4-FFF2-40B4-BE49-F238E27FC236}">
              <a16:creationId xmlns:a16="http://schemas.microsoft.com/office/drawing/2014/main" id="{DB5F70BE-2040-BB3E-1CFC-8F0F00DC048A}"/>
            </a:ext>
          </a:extLst>
        </cdr:cNvPr>
        <cdr:cNvCxnSpPr/>
      </cdr:nvCxnSpPr>
      <cdr:spPr>
        <a:xfrm xmlns:a="http://schemas.openxmlformats.org/drawingml/2006/main">
          <a:off x="63500" y="63500"/>
          <a:ext cx="0" cy="0"/>
        </a:xfrm>
        <a:prstGeom xmlns:a="http://schemas.openxmlformats.org/drawingml/2006/main" prst="line">
          <a:avLst/>
        </a:prstGeom>
        <a:ln xmlns:a="http://schemas.openxmlformats.org/drawingml/2006/main">
          <a:solidFill>
            <a:srgbClr val="035C8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336550</xdr:colOff>
      <xdr:row>3</xdr:row>
      <xdr:rowOff>141053</xdr:rowOff>
    </xdr:to>
    <xdr:grpSp>
      <xdr:nvGrpSpPr>
        <xdr:cNvPr id="2" name="taskBox" hidden="1">
          <a:extLst>
            <a:ext uri="{FF2B5EF4-FFF2-40B4-BE49-F238E27FC236}">
              <a16:creationId xmlns:a16="http://schemas.microsoft.com/office/drawing/2014/main" id="{BB6AB97D-CC4F-4472-8A3F-18EEC62D684B}"/>
            </a:ext>
          </a:extLst>
        </xdr:cNvPr>
        <xdr:cNvGrpSpPr/>
      </xdr:nvGrpSpPr>
      <xdr:grpSpPr>
        <a:xfrm>
          <a:off x="0" y="0"/>
          <a:ext cx="5708650" cy="722078"/>
          <a:chOff x="0" y="0"/>
          <a:chExt cx="6375400" cy="722078"/>
        </a:xfrm>
      </xdr:grpSpPr>
      <xdr:sp macro="taskBoxMove" textlink="">
        <xdr:nvSpPr>
          <xdr:cNvPr id="3" name="header" hidden="1">
            <a:extLst>
              <a:ext uri="{FF2B5EF4-FFF2-40B4-BE49-F238E27FC236}">
                <a16:creationId xmlns:a16="http://schemas.microsoft.com/office/drawing/2014/main" id="{5CD6AB1B-8116-556F-B98B-AE4F79F10A1B}"/>
              </a:ext>
            </a:extLst>
          </xdr:cNvPr>
          <xdr:cNvSpPr txBox="1"/>
        </xdr:nvSpPr>
        <xdr:spPr>
          <a:xfrm>
            <a:off x="0" y="0"/>
            <a:ext cx="6375400" cy="254000"/>
          </a:xfrm>
          <a:prstGeom prst="rect">
            <a:avLst/>
          </a:prstGeom>
          <a:solidFill>
            <a:srgbClr val="632523"/>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400" b="1">
                <a:solidFill>
                  <a:srgbClr val="FFFFFF"/>
                </a:solidFill>
              </a:rPr>
              <a:t>1. Event Profitability</a:t>
            </a:r>
          </a:p>
        </xdr:txBody>
      </xdr:sp>
      <xdr:sp macro="naught" textlink="">
        <xdr:nvSpPr>
          <xdr:cNvPr id="4" name="body" hidden="1">
            <a:extLst>
              <a:ext uri="{FF2B5EF4-FFF2-40B4-BE49-F238E27FC236}">
                <a16:creationId xmlns:a16="http://schemas.microsoft.com/office/drawing/2014/main" id="{CCBD24BC-204B-C3A7-6461-5D73266D5D96}"/>
              </a:ext>
            </a:extLst>
          </xdr:cNvPr>
          <xdr:cNvSpPr txBox="1"/>
        </xdr:nvSpPr>
        <xdr:spPr>
          <a:xfrm>
            <a:off x="381000" y="254000"/>
            <a:ext cx="5994400" cy="468077"/>
          </a:xfrm>
          <a:prstGeom prst="rect">
            <a:avLst/>
          </a:prstGeom>
          <a:solidFill>
            <a:srgbClr val="DDD9C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r>
              <a:rPr lang="en-US" sz="1200"/>
              <a:t>Complete the Sales portion of the Profit Summary section of the worksheet by referencing the total sales from the Gross Profit section of the model.</a:t>
            </a:r>
          </a:p>
        </xdr:txBody>
      </xdr:sp>
      <xdr:sp macro="moveTaskBox" textlink="">
        <xdr:nvSpPr>
          <xdr:cNvPr id="5" name="number" hidden="1">
            <a:extLst>
              <a:ext uri="{FF2B5EF4-FFF2-40B4-BE49-F238E27FC236}">
                <a16:creationId xmlns:a16="http://schemas.microsoft.com/office/drawing/2014/main" id="{61BF767D-9B0E-10FF-C503-D753431DC951}"/>
              </a:ext>
            </a:extLst>
          </xdr:cNvPr>
          <xdr:cNvSpPr txBox="1"/>
        </xdr:nvSpPr>
        <xdr:spPr>
          <a:xfrm>
            <a:off x="0" y="254001"/>
            <a:ext cx="381000" cy="468077"/>
          </a:xfrm>
          <a:prstGeom prst="rect">
            <a:avLst/>
          </a:prstGeom>
          <a:solidFill>
            <a:srgbClr val="C4BD97"/>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400" b="1"/>
              <a:t>26</a:t>
            </a:r>
          </a:p>
        </xdr:txBody>
      </xdr:sp>
      <xdr:sp macro="DeleteTaskBox" textlink="">
        <xdr:nvSpPr>
          <xdr:cNvPr id="6" name="close" hidden="1">
            <a:extLst>
              <a:ext uri="{FF2B5EF4-FFF2-40B4-BE49-F238E27FC236}">
                <a16:creationId xmlns:a16="http://schemas.microsoft.com/office/drawing/2014/main" id="{51D12204-8D30-60A4-A649-EE8D23A2A264}"/>
              </a:ext>
            </a:extLst>
          </xdr:cNvPr>
          <xdr:cNvSpPr/>
        </xdr:nvSpPr>
        <xdr:spPr>
          <a:xfrm>
            <a:off x="31750" y="31750"/>
            <a:ext cx="190500" cy="190500"/>
          </a:xfrm>
          <a:prstGeom prst="mathMultiply">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reShowForm" textlink="">
        <xdr:nvSpPr>
          <xdr:cNvPr id="7" name="form" hidden="1">
            <a:extLst>
              <a:ext uri="{FF2B5EF4-FFF2-40B4-BE49-F238E27FC236}">
                <a16:creationId xmlns:a16="http://schemas.microsoft.com/office/drawing/2014/main" id="{74B85F20-A6BD-BB2E-2DA5-EAF17A07E462}"/>
              </a:ext>
            </a:extLst>
          </xdr:cNvPr>
          <xdr:cNvSpPr/>
        </xdr:nvSpPr>
        <xdr:spPr>
          <a:xfrm>
            <a:off x="285750" y="63500"/>
            <a:ext cx="12700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checkComplete" textlink="">
        <xdr:nvSpPr>
          <xdr:cNvPr id="8" name="complete" hidden="1">
            <a:extLst>
              <a:ext uri="{FF2B5EF4-FFF2-40B4-BE49-F238E27FC236}">
                <a16:creationId xmlns:a16="http://schemas.microsoft.com/office/drawing/2014/main" id="{59DCE0CC-26FE-7CE4-7713-6F3B95C0FBE2}"/>
              </a:ext>
            </a:extLst>
          </xdr:cNvPr>
          <xdr:cNvSpPr txBox="1"/>
        </xdr:nvSpPr>
        <xdr:spPr>
          <a:xfrm>
            <a:off x="5803900" y="63500"/>
            <a:ext cx="127000" cy="127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12700" tIns="25400" rIns="0" bIns="0" rtlCol="0" anchor="ctr"/>
          <a:lstStyle/>
          <a:p>
            <a:pPr algn="ctr"/>
            <a:endParaRPr lang="en-US" sz="1100">
              <a:latin typeface="Wingdings"/>
            </a:endParaRPr>
          </a:p>
        </xdr:txBody>
      </xdr:sp>
      <xdr:sp macro="priorTask" textlink="">
        <xdr:nvSpPr>
          <xdr:cNvPr id="9" name="prior" hidden="1">
            <a:extLst>
              <a:ext uri="{FF2B5EF4-FFF2-40B4-BE49-F238E27FC236}">
                <a16:creationId xmlns:a16="http://schemas.microsoft.com/office/drawing/2014/main" id="{F73DE79D-EED6-9B02-B00A-E789BAFAF38D}"/>
              </a:ext>
            </a:extLst>
          </xdr:cNvPr>
          <xdr:cNvSpPr/>
        </xdr:nvSpPr>
        <xdr:spPr>
          <a:xfrm rot="16200000">
            <a:off x="599440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nextTask" textlink="">
        <xdr:nvSpPr>
          <xdr:cNvPr id="10" name="next" hidden="1">
            <a:extLst>
              <a:ext uri="{FF2B5EF4-FFF2-40B4-BE49-F238E27FC236}">
                <a16:creationId xmlns:a16="http://schemas.microsoft.com/office/drawing/2014/main" id="{C941A25A-8532-B472-8123-59BFECEEAB1C}"/>
              </a:ext>
            </a:extLst>
          </xdr:cNvPr>
          <xdr:cNvSpPr/>
        </xdr:nvSpPr>
        <xdr:spPr>
          <a:xfrm rot="5400000">
            <a:off x="6178550" y="63500"/>
            <a:ext cx="158750" cy="127000"/>
          </a:xfrm>
          <a:prstGeom prst="triangl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yana Reed" refreshedDate="45576.318499421293" createdVersion="8" refreshedVersion="8" minRefreshableVersion="3" recordCount="100" xr:uid="{82825CF9-4E54-426E-916D-5C55A25E73BB}">
  <cacheSource type="worksheet">
    <worksheetSource ref="A3:G103" sheet="Past Events"/>
  </cacheSource>
  <cacheFields count="7">
    <cacheField name="Event" numFmtId="1">
      <sharedItems containsSemiMixedTypes="0" containsString="0" containsNumber="1" containsInteger="1" minValue="1123" maxValue="9922" count="100">
        <n v="1123"/>
        <n v="1125"/>
        <n v="1214"/>
        <n v="1217"/>
        <n v="1322"/>
        <n v="1416"/>
        <n v="1419"/>
        <n v="1621"/>
        <n v="1713"/>
        <n v="1716"/>
        <n v="1723"/>
        <n v="1919"/>
        <n v="2119"/>
        <n v="2317"/>
        <n v="2321"/>
        <n v="2322"/>
        <n v="2416"/>
        <n v="2418"/>
        <n v="2419"/>
        <n v="2523"/>
        <n v="2524"/>
        <n v="2527"/>
        <n v="2615"/>
        <n v="2620"/>
        <n v="2621"/>
        <n v="2919"/>
        <n v="2921"/>
        <n v="2924"/>
        <n v="3121"/>
        <n v="3216"/>
        <n v="3920"/>
        <n v="3922"/>
        <n v="4122"/>
        <n v="4416"/>
        <n v="4422"/>
        <n v="4520"/>
        <n v="4719"/>
        <n v="4819"/>
        <n v="4820"/>
        <n v="4919"/>
        <n v="5114"/>
        <n v="5119"/>
        <n v="5125"/>
        <n v="5218"/>
        <n v="5223"/>
        <n v="5317"/>
        <n v="5323"/>
        <n v="5425"/>
        <n v="5520"/>
        <n v="5619"/>
        <n v="5620"/>
        <n v="5714"/>
        <n v="5720"/>
        <n v="5821"/>
        <n v="5916"/>
        <n v="5927"/>
        <n v="6216"/>
        <n v="6423"/>
        <n v="6522"/>
        <n v="6619"/>
        <n v="6625"/>
        <n v="6627"/>
        <n v="6712"/>
        <n v="6722"/>
        <n v="6820"/>
        <n v="6821"/>
        <n v="6917"/>
        <n v="7120"/>
        <n v="7215"/>
        <n v="7216"/>
        <n v="7320"/>
        <n v="7618"/>
        <n v="7714"/>
        <n v="7821"/>
        <n v="7822"/>
        <n v="7919"/>
        <n v="8213"/>
        <n v="8216"/>
        <n v="8220"/>
        <n v="8221"/>
        <n v="8223"/>
        <n v="8319"/>
        <n v="8418"/>
        <n v="8523"/>
        <n v="8524"/>
        <n v="8815"/>
        <n v="8823"/>
        <n v="8914"/>
        <n v="8916"/>
        <n v="8921"/>
        <n v="9127"/>
        <n v="9220"/>
        <n v="9421"/>
        <n v="9423"/>
        <n v="9515"/>
        <n v="9520"/>
        <n v="9717"/>
        <n v="9720"/>
        <n v="9818"/>
        <n v="9922"/>
      </sharedItems>
    </cacheField>
    <cacheField name="Crowd Size" numFmtId="0">
      <sharedItems count="4">
        <s v="Fair"/>
        <s v="Good"/>
        <s v="Excellent"/>
        <s v="Poor"/>
      </sharedItems>
    </cacheField>
    <cacheField name="Attendance" numFmtId="1">
      <sharedItems containsSemiMixedTypes="0" containsString="0" containsNumber="1" containsInteger="1" minValue="8100" maxValue="21934"/>
    </cacheField>
    <cacheField name="Programs" numFmtId="165">
      <sharedItems containsSemiMixedTypes="0" containsString="0" containsNumber="1" minValue="10899.460000000001" maxValue="196528.64000000001"/>
    </cacheField>
    <cacheField name="Food" numFmtId="165">
      <sharedItems containsSemiMixedTypes="0" containsString="0" containsNumber="1" minValue="59835.48" maxValue="320009.94"/>
    </cacheField>
    <cacheField name="Merchandise" numFmtId="165">
      <sharedItems containsSemiMixedTypes="0" containsString="0" containsNumber="1" minValue="70356.650000000009" maxValue="987086.53999999992"/>
    </cacheField>
    <cacheField name="Type" numFmtId="164">
      <sharedItems count="3">
        <s v="Sporting Event"/>
        <s v="Concert"/>
        <s v="Other Even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n v="11055"/>
    <n v="28190.249999999996"/>
    <n v="76721.7"/>
    <n v="146036.55000000002"/>
    <x v="0"/>
  </r>
  <r>
    <x v="1"/>
    <x v="1"/>
    <n v="19689"/>
    <n v="168537.84"/>
    <n v="113408.64"/>
    <n v="499116.15"/>
    <x v="0"/>
  </r>
  <r>
    <x v="2"/>
    <x v="1"/>
    <n v="16657"/>
    <n v="74456.789999999994"/>
    <n v="239860.80000000002"/>
    <n v="351629.27"/>
    <x v="0"/>
  </r>
  <r>
    <x v="3"/>
    <x v="0"/>
    <n v="11383"/>
    <n v="32100.059999999998"/>
    <n v="181217.36"/>
    <n v="271826.03999999998"/>
    <x v="0"/>
  </r>
  <r>
    <x v="4"/>
    <x v="1"/>
    <n v="15334"/>
    <n v="102584.45999999999"/>
    <n v="98597.62"/>
    <n v="618266.88"/>
    <x v="1"/>
  </r>
  <r>
    <x v="5"/>
    <x v="0"/>
    <n v="12081"/>
    <n v="70190.61"/>
    <n v="68620.08"/>
    <n v="407975.37000000005"/>
    <x v="0"/>
  </r>
  <r>
    <x v="6"/>
    <x v="2"/>
    <n v="20082"/>
    <n v="106836.24"/>
    <n v="246807.77999999997"/>
    <n v="561291.9"/>
    <x v="0"/>
  </r>
  <r>
    <x v="7"/>
    <x v="0"/>
    <n v="10643"/>
    <n v="39485.53"/>
    <n v="139210.44"/>
    <n v="448070.3"/>
    <x v="1"/>
  </r>
  <r>
    <x v="8"/>
    <x v="1"/>
    <n v="18421"/>
    <n v="128947"/>
    <n v="223078.31"/>
    <n v="615814.03"/>
    <x v="0"/>
  </r>
  <r>
    <x v="9"/>
    <x v="1"/>
    <n v="18485"/>
    <n v="63218.7"/>
    <n v="187992.45"/>
    <n v="251396"/>
    <x v="0"/>
  </r>
  <r>
    <x v="10"/>
    <x v="1"/>
    <n v="17012"/>
    <n v="35044.720000000001"/>
    <n v="204484.24"/>
    <n v="137967.31999999998"/>
    <x v="2"/>
  </r>
  <r>
    <x v="11"/>
    <x v="1"/>
    <n v="16884"/>
    <n v="29040.48"/>
    <n v="128318.39999999999"/>
    <n v="695620.8"/>
    <x v="1"/>
  </r>
  <r>
    <x v="12"/>
    <x v="0"/>
    <n v="14350"/>
    <n v="35014"/>
    <n v="72180.5"/>
    <n v="569551.5"/>
    <x v="1"/>
  </r>
  <r>
    <x v="13"/>
    <x v="1"/>
    <n v="15901"/>
    <n v="34187.15"/>
    <n v="221182.91"/>
    <n v="244557.38"/>
    <x v="0"/>
  </r>
  <r>
    <x v="14"/>
    <x v="3"/>
    <n v="8789"/>
    <n v="63544.47"/>
    <n v="131659.22"/>
    <n v="103798.09000000001"/>
    <x v="2"/>
  </r>
  <r>
    <x v="15"/>
    <x v="0"/>
    <n v="13629"/>
    <n v="59967.600000000006"/>
    <n v="211249.5"/>
    <n v="457252.94999999995"/>
    <x v="0"/>
  </r>
  <r>
    <x v="16"/>
    <x v="0"/>
    <n v="13331"/>
    <n v="95583.27"/>
    <n v="161171.79"/>
    <n v="419526.57"/>
    <x v="0"/>
  </r>
  <r>
    <x v="17"/>
    <x v="3"/>
    <n v="8569"/>
    <n v="35047.21"/>
    <n v="106084.22"/>
    <n v="117309.61"/>
    <x v="0"/>
  </r>
  <r>
    <x v="18"/>
    <x v="2"/>
    <n v="21016"/>
    <n v="56322.880000000005"/>
    <n v="305362.48"/>
    <n v="774859.91999999993"/>
    <x v="1"/>
  </r>
  <r>
    <x v="19"/>
    <x v="0"/>
    <n v="13281"/>
    <n v="23108.94"/>
    <n v="113950.98"/>
    <n v="454210.2"/>
    <x v="0"/>
  </r>
  <r>
    <x v="20"/>
    <x v="2"/>
    <n v="21538"/>
    <n v="119535.9"/>
    <n v="129228"/>
    <n v="987086.53999999992"/>
    <x v="1"/>
  </r>
  <r>
    <x v="21"/>
    <x v="0"/>
    <n v="12465"/>
    <n v="79152.75"/>
    <n v="142101"/>
    <n v="121159.8"/>
    <x v="2"/>
  </r>
  <r>
    <x v="22"/>
    <x v="2"/>
    <n v="20611"/>
    <n v="176430.16"/>
    <n v="166124.66"/>
    <n v="581642.41999999993"/>
    <x v="0"/>
  </r>
  <r>
    <x v="23"/>
    <x v="2"/>
    <n v="20145"/>
    <n v="58017.599999999999"/>
    <n v="234689.25"/>
    <n v="283843.05"/>
    <x v="0"/>
  </r>
  <r>
    <x v="24"/>
    <x v="3"/>
    <n v="8800"/>
    <n v="30096"/>
    <n v="87032"/>
    <n v="292336"/>
    <x v="0"/>
  </r>
  <r>
    <x v="25"/>
    <x v="2"/>
    <n v="20999"/>
    <n v="97645.35"/>
    <n v="223639.35"/>
    <n v="893927.43"/>
    <x v="1"/>
  </r>
  <r>
    <x v="26"/>
    <x v="1"/>
    <n v="15443"/>
    <n v="123389.57"/>
    <n v="237822.2"/>
    <n v="177748.93"/>
    <x v="2"/>
  </r>
  <r>
    <x v="27"/>
    <x v="0"/>
    <n v="10848"/>
    <n v="67149.12000000001"/>
    <n v="172483.20000000001"/>
    <n v="72356.160000000003"/>
    <x v="2"/>
  </r>
  <r>
    <x v="28"/>
    <x v="1"/>
    <n v="19953"/>
    <n v="91983.33"/>
    <n v="265773.96000000002"/>
    <n v="906265.26"/>
    <x v="1"/>
  </r>
  <r>
    <x v="29"/>
    <x v="1"/>
    <n v="18903"/>
    <n v="147632.43000000002"/>
    <n v="157840.04999999999"/>
    <n v="504710.1"/>
    <x v="0"/>
  </r>
  <r>
    <x v="30"/>
    <x v="3"/>
    <n v="9074"/>
    <n v="34390.46"/>
    <n v="123769.36"/>
    <n v="288280.98"/>
    <x v="0"/>
  </r>
  <r>
    <x v="31"/>
    <x v="2"/>
    <n v="20498"/>
    <n v="53704.76"/>
    <n v="304190.32"/>
    <n v="565334.84"/>
    <x v="0"/>
  </r>
  <r>
    <x v="32"/>
    <x v="0"/>
    <n v="11573"/>
    <n v="87607.61"/>
    <n v="63420.040000000008"/>
    <n v="213174.66000000003"/>
    <x v="0"/>
  </r>
  <r>
    <x v="33"/>
    <x v="2"/>
    <n v="21249"/>
    <n v="170416.97999999998"/>
    <n v="320009.94"/>
    <n v="127918.98"/>
    <x v="2"/>
  </r>
  <r>
    <x v="34"/>
    <x v="0"/>
    <n v="11257"/>
    <n v="99624.45"/>
    <n v="150393.51999999999"/>
    <n v="413131.9"/>
    <x v="0"/>
  </r>
  <r>
    <x v="35"/>
    <x v="1"/>
    <n v="19235"/>
    <n v="25005.5"/>
    <n v="181193.7"/>
    <n v="483760.25"/>
    <x v="0"/>
  </r>
  <r>
    <x v="36"/>
    <x v="0"/>
    <n v="13275"/>
    <n v="19381.5"/>
    <n v="96774.75"/>
    <n v="300678.75"/>
    <x v="0"/>
  </r>
  <r>
    <x v="37"/>
    <x v="0"/>
    <n v="13378"/>
    <n v="13511.78"/>
    <n v="206422.54"/>
    <n v="526424.30000000005"/>
    <x v="1"/>
  </r>
  <r>
    <x v="38"/>
    <x v="1"/>
    <n v="18449"/>
    <n v="44093.11"/>
    <n v="216406.77000000002"/>
    <n v="126006.67"/>
    <x v="2"/>
  </r>
  <r>
    <x v="39"/>
    <x v="0"/>
    <n v="13725"/>
    <n v="80291.25"/>
    <n v="71232.75"/>
    <n v="199561.5"/>
    <x v="0"/>
  </r>
  <r>
    <x v="40"/>
    <x v="1"/>
    <n v="15710"/>
    <n v="41945.7"/>
    <n v="217426.4"/>
    <n v="238320.7"/>
    <x v="0"/>
  </r>
  <r>
    <x v="41"/>
    <x v="0"/>
    <n v="11382"/>
    <n v="61235.159999999996"/>
    <n v="127933.68000000001"/>
    <n v="195087.48"/>
    <x v="0"/>
  </r>
  <r>
    <x v="42"/>
    <x v="0"/>
    <n v="12437"/>
    <n v="18655.5"/>
    <n v="125240.59"/>
    <n v="126235.55"/>
    <x v="2"/>
  </r>
  <r>
    <x v="43"/>
    <x v="0"/>
    <n v="14828"/>
    <n v="46856.480000000003"/>
    <n v="84519.6"/>
    <n v="661625.36"/>
    <x v="1"/>
  </r>
  <r>
    <x v="44"/>
    <x v="1"/>
    <n v="18468"/>
    <n v="71101.8"/>
    <n v="117641.16"/>
    <n v="378963.36"/>
    <x v="0"/>
  </r>
  <r>
    <x v="45"/>
    <x v="0"/>
    <n v="13952"/>
    <n v="120405.76000000001"/>
    <n v="113011.2"/>
    <n v="602307.83999999997"/>
    <x v="1"/>
  </r>
  <r>
    <x v="46"/>
    <x v="2"/>
    <n v="20051"/>
    <n v="120707.01999999999"/>
    <n v="201312.03999999998"/>
    <n v="555011.68000000005"/>
    <x v="0"/>
  </r>
  <r>
    <x v="47"/>
    <x v="1"/>
    <n v="19744"/>
    <n v="138405.44"/>
    <n v="154990.39999999999"/>
    <n v="560927.04"/>
    <x v="0"/>
  </r>
  <r>
    <x v="48"/>
    <x v="1"/>
    <n v="19205"/>
    <n v="129825.8"/>
    <n v="273863.3"/>
    <n v="701366.60000000009"/>
    <x v="0"/>
  </r>
  <r>
    <x v="49"/>
    <x v="1"/>
    <n v="16309"/>
    <n v="62952.74"/>
    <n v="137158.69"/>
    <n v="492042.53"/>
    <x v="0"/>
  </r>
  <r>
    <x v="50"/>
    <x v="1"/>
    <n v="15234"/>
    <n v="116844.78"/>
    <n v="117149.45999999999"/>
    <n v="609512.34"/>
    <x v="1"/>
  </r>
  <r>
    <x v="51"/>
    <x v="0"/>
    <n v="14435"/>
    <n v="80980.350000000006"/>
    <n v="200502.15"/>
    <n v="467549.65"/>
    <x v="0"/>
  </r>
  <r>
    <x v="52"/>
    <x v="3"/>
    <n v="9173"/>
    <n v="41737.15"/>
    <n v="63477.159999999996"/>
    <n v="309680.48"/>
    <x v="0"/>
  </r>
  <r>
    <x v="53"/>
    <x v="0"/>
    <n v="14906"/>
    <n v="71697.86"/>
    <n v="86007.62"/>
    <n v="498605.70000000007"/>
    <x v="0"/>
  </r>
  <r>
    <x v="54"/>
    <x v="1"/>
    <n v="19484"/>
    <n v="77741.16"/>
    <n v="198931.64"/>
    <n v="812677.64"/>
    <x v="1"/>
  </r>
  <r>
    <x v="55"/>
    <x v="0"/>
    <n v="10847"/>
    <n v="27551.38"/>
    <n v="82871.08"/>
    <n v="285276.10000000003"/>
    <x v="0"/>
  </r>
  <r>
    <x v="56"/>
    <x v="3"/>
    <n v="8675"/>
    <n v="37476"/>
    <n v="131946.75"/>
    <n v="339192.5"/>
    <x v="1"/>
  </r>
  <r>
    <x v="57"/>
    <x v="0"/>
    <n v="11434"/>
    <n v="48708.84"/>
    <n v="74321"/>
    <n v="72948.92"/>
    <x v="2"/>
  </r>
  <r>
    <x v="58"/>
    <x v="0"/>
    <n v="11306"/>
    <n v="64105.02"/>
    <n v="62296.06"/>
    <n v="77785.279999999999"/>
    <x v="2"/>
  </r>
  <r>
    <x v="59"/>
    <x v="3"/>
    <n v="8830"/>
    <n v="31346.5"/>
    <n v="87770.2"/>
    <n v="175275.5"/>
    <x v="0"/>
  </r>
  <r>
    <x v="60"/>
    <x v="2"/>
    <n v="21934"/>
    <n v="196528.64000000001"/>
    <n v="133578.06"/>
    <n v="911138.36"/>
    <x v="1"/>
  </r>
  <r>
    <x v="61"/>
    <x v="0"/>
    <n v="11879"/>
    <n v="95269.58"/>
    <n v="90874.35"/>
    <n v="149912.97999999998"/>
    <x v="2"/>
  </r>
  <r>
    <x v="62"/>
    <x v="1"/>
    <n v="19774"/>
    <n v="152655.28"/>
    <n v="137231.56"/>
    <n v="817061.68"/>
    <x v="1"/>
  </r>
  <r>
    <x v="63"/>
    <x v="0"/>
    <n v="10582"/>
    <n v="10899.460000000001"/>
    <n v="84338.54"/>
    <n v="176931.03999999998"/>
    <x v="0"/>
  </r>
  <r>
    <x v="64"/>
    <x v="3"/>
    <n v="8627"/>
    <n v="25190.84"/>
    <n v="99986.93"/>
    <n v="352499.22"/>
    <x v="1"/>
  </r>
  <r>
    <x v="65"/>
    <x v="0"/>
    <n v="13029"/>
    <n v="88466.91"/>
    <n v="112570.56000000001"/>
    <n v="488717.79"/>
    <x v="1"/>
  </r>
  <r>
    <x v="66"/>
    <x v="0"/>
    <n v="13004"/>
    <n v="54616.800000000003"/>
    <n v="207803.92"/>
    <n v="81144.960000000006"/>
    <x v="2"/>
  </r>
  <r>
    <x v="67"/>
    <x v="0"/>
    <n v="12217"/>
    <n v="57175.56"/>
    <n v="157721.47"/>
    <n v="538036.67999999993"/>
    <x v="1"/>
  </r>
  <r>
    <x v="68"/>
    <x v="1"/>
    <n v="18696"/>
    <n v="144707.04"/>
    <n v="288479.27999999997"/>
    <n v="364198.08"/>
    <x v="0"/>
  </r>
  <r>
    <x v="69"/>
    <x v="1"/>
    <n v="16938"/>
    <n v="18462.420000000002"/>
    <n v="124324.92"/>
    <n v="364675.14"/>
    <x v="0"/>
  </r>
  <r>
    <x v="70"/>
    <x v="0"/>
    <n v="13861"/>
    <n v="25920.07"/>
    <n v="188370.99"/>
    <n v="426502.97"/>
    <x v="0"/>
  </r>
  <r>
    <x v="71"/>
    <x v="1"/>
    <n v="15925"/>
    <n v="20224.75"/>
    <n v="102397.75"/>
    <n v="162912.75"/>
    <x v="2"/>
  </r>
  <r>
    <x v="72"/>
    <x v="1"/>
    <n v="18782"/>
    <n v="30051.200000000001"/>
    <n v="247734.58"/>
    <n v="389726.5"/>
    <x v="0"/>
  </r>
  <r>
    <x v="73"/>
    <x v="0"/>
    <n v="12453"/>
    <n v="60646.11"/>
    <n v="109212.81"/>
    <n v="462878.01"/>
    <x v="1"/>
  </r>
  <r>
    <x v="74"/>
    <x v="1"/>
    <n v="19820"/>
    <n v="106235.20000000001"/>
    <n v="121694.79999999999"/>
    <n v="696276.60000000009"/>
    <x v="0"/>
  </r>
  <r>
    <x v="75"/>
    <x v="0"/>
    <n v="14174"/>
    <n v="69169.119999999995"/>
    <n v="215444.8"/>
    <n v="84335.3"/>
    <x v="2"/>
  </r>
  <r>
    <x v="76"/>
    <x v="0"/>
    <n v="11515"/>
    <n v="48593.299999999996"/>
    <n v="75192.95"/>
    <n v="70356.650000000009"/>
    <x v="2"/>
  </r>
  <r>
    <x v="77"/>
    <x v="1"/>
    <n v="16560"/>
    <n v="129830.39999999999"/>
    <n v="136288.80000000002"/>
    <n v="620668.79999999993"/>
    <x v="1"/>
  </r>
  <r>
    <x v="78"/>
    <x v="1"/>
    <n v="16116"/>
    <n v="100563.84"/>
    <n v="176309.03999999998"/>
    <n v="488798.27999999997"/>
    <x v="0"/>
  </r>
  <r>
    <x v="79"/>
    <x v="3"/>
    <n v="9469"/>
    <n v="57760.899999999994"/>
    <n v="114290.83"/>
    <n v="181994.18"/>
    <x v="0"/>
  </r>
  <r>
    <x v="80"/>
    <x v="1"/>
    <n v="17639"/>
    <n v="56092.020000000004"/>
    <n v="135996.69"/>
    <n v="543457.59"/>
    <x v="0"/>
  </r>
  <r>
    <x v="81"/>
    <x v="0"/>
    <n v="12817"/>
    <n v="21788.899999999998"/>
    <n v="122786.86"/>
    <n v="420525.77"/>
    <x v="0"/>
  </r>
  <r>
    <x v="82"/>
    <x v="1"/>
    <n v="17723"/>
    <n v="60967.12"/>
    <n v="97122.040000000008"/>
    <n v="97830.959999999992"/>
    <x v="2"/>
  </r>
  <r>
    <x v="83"/>
    <x v="0"/>
    <n v="13497"/>
    <n v="91374.689999999988"/>
    <n v="70859.25"/>
    <n v="491290.8"/>
    <x v="0"/>
  </r>
  <r>
    <x v="84"/>
    <x v="2"/>
    <n v="21799"/>
    <n v="66050.97"/>
    <n v="268345.69"/>
    <n v="152810.99"/>
    <x v="2"/>
  </r>
  <r>
    <x v="85"/>
    <x v="0"/>
    <n v="13596"/>
    <n v="52072.68"/>
    <n v="183002.16"/>
    <n v="525077.52"/>
    <x v="1"/>
  </r>
  <r>
    <x v="86"/>
    <x v="0"/>
    <n v="11375"/>
    <n v="43111.25"/>
    <n v="81900"/>
    <n v="282782.5"/>
    <x v="0"/>
  </r>
  <r>
    <x v="87"/>
    <x v="2"/>
    <n v="21663"/>
    <n v="158139.9"/>
    <n v="197566.55999999997"/>
    <n v="872152.38"/>
    <x v="1"/>
  </r>
  <r>
    <x v="88"/>
    <x v="1"/>
    <n v="18469"/>
    <n v="83664.570000000007"/>
    <n v="197248.91999999998"/>
    <n v="472437.01999999996"/>
    <x v="0"/>
  </r>
  <r>
    <x v="89"/>
    <x v="1"/>
    <n v="16811"/>
    <n v="125746.28000000001"/>
    <n v="96495.14"/>
    <n v="383795.12999999995"/>
    <x v="0"/>
  </r>
  <r>
    <x v="90"/>
    <x v="3"/>
    <n v="8414"/>
    <n v="53260.62"/>
    <n v="113673.14"/>
    <n v="162306.06"/>
    <x v="0"/>
  </r>
  <r>
    <x v="91"/>
    <x v="1"/>
    <n v="15448"/>
    <n v="105973.28"/>
    <n v="189701.44"/>
    <n v="194644.8"/>
    <x v="2"/>
  </r>
  <r>
    <x v="92"/>
    <x v="0"/>
    <n v="13303"/>
    <n v="64519.549999999996"/>
    <n v="89396.160000000003"/>
    <n v="112942.47"/>
    <x v="2"/>
  </r>
  <r>
    <x v="93"/>
    <x v="1"/>
    <n v="17784"/>
    <n v="157744.07999999999"/>
    <n v="252354.96"/>
    <n v="726832.08"/>
    <x v="1"/>
  </r>
  <r>
    <x v="94"/>
    <x v="1"/>
    <n v="19791"/>
    <n v="48290.04"/>
    <n v="252928.97999999998"/>
    <n v="390872.25"/>
    <x v="0"/>
  </r>
  <r>
    <x v="95"/>
    <x v="1"/>
    <n v="18932"/>
    <n v="67587.239999999991"/>
    <n v="286819.8"/>
    <n v="112077.44"/>
    <x v="2"/>
  </r>
  <r>
    <x v="96"/>
    <x v="3"/>
    <n v="9893"/>
    <n v="40363.440000000002"/>
    <n v="77363.260000000009"/>
    <n v="387113.09"/>
    <x v="1"/>
  </r>
  <r>
    <x v="97"/>
    <x v="3"/>
    <n v="8276"/>
    <n v="23503.84"/>
    <n v="59835.48"/>
    <n v="279066.71999999997"/>
    <x v="0"/>
  </r>
  <r>
    <x v="98"/>
    <x v="0"/>
    <n v="11471"/>
    <n v="71693.75"/>
    <n v="163461.75"/>
    <n v="166673.63"/>
    <x v="0"/>
  </r>
  <r>
    <x v="99"/>
    <x v="3"/>
    <n v="8100"/>
    <n v="51516"/>
    <n v="123444"/>
    <n v="36077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2CC9E6-0D64-4A29-8614-E2962D33D767}" name="PivotTable1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F6" firstHeaderRow="1" firstDataRow="2" firstDataCol="1"/>
  <pivotFields count="7">
    <pivotField numFmtId="1"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Col" showAll="0">
      <items count="5">
        <item x="2"/>
        <item x="0"/>
        <item x="1"/>
        <item x="3"/>
        <item t="default"/>
      </items>
    </pivotField>
    <pivotField dataField="1" numFmtId="1" showAll="0"/>
    <pivotField numFmtId="165" showAll="0"/>
    <pivotField numFmtId="165" showAll="0"/>
    <pivotField numFmtId="165" showAll="0"/>
    <pivotField axis="axisRow" showAll="0">
      <items count="4">
        <item x="1"/>
        <item x="2"/>
        <item x="0"/>
        <item t="default"/>
      </items>
    </pivotField>
  </pivotFields>
  <rowFields count="1">
    <field x="6"/>
  </rowFields>
  <rowItems count="4">
    <i>
      <x/>
    </i>
    <i>
      <x v="1"/>
    </i>
    <i>
      <x v="2"/>
    </i>
    <i t="grand">
      <x/>
    </i>
  </rowItems>
  <colFields count="1">
    <field x="1"/>
  </colFields>
  <colItems count="5">
    <i>
      <x/>
    </i>
    <i>
      <x v="1"/>
    </i>
    <i>
      <x v="2"/>
    </i>
    <i>
      <x v="3"/>
    </i>
    <i t="grand">
      <x/>
    </i>
  </colItems>
  <dataFields count="1">
    <dataField name="Sum of Attendanc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CA04F7-F999-4511-81A5-AC753B77A5F0}" name="PivotTable1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6" firstHeaderRow="1" firstDataRow="2" firstDataCol="1"/>
  <pivotFields count="7">
    <pivotField numFmtId="1" showAll="0"/>
    <pivotField axis="axisCol" showAll="0">
      <items count="5">
        <item x="2"/>
        <item h="1" x="0"/>
        <item h="1" x="1"/>
        <item h="1" x="3"/>
        <item t="default"/>
      </items>
    </pivotField>
    <pivotField numFmtId="1" showAll="0"/>
    <pivotField numFmtId="165" showAll="0"/>
    <pivotField numFmtId="165" showAll="0"/>
    <pivotField dataField="1" numFmtId="165" showAll="0"/>
    <pivotField axis="axisRow" showAll="0">
      <items count="4">
        <item x="1"/>
        <item x="2"/>
        <item x="0"/>
        <item t="default"/>
      </items>
    </pivotField>
  </pivotFields>
  <rowFields count="1">
    <field x="6"/>
  </rowFields>
  <rowItems count="4">
    <i>
      <x/>
    </i>
    <i>
      <x v="1"/>
    </i>
    <i>
      <x v="2"/>
    </i>
    <i t="grand">
      <x/>
    </i>
  </rowItems>
  <colFields count="1">
    <field x="1"/>
  </colFields>
  <colItems count="2">
    <i>
      <x/>
    </i>
    <i t="grand">
      <x/>
    </i>
  </colItems>
  <dataFields count="1">
    <dataField name="Sum of Merchandis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324F80-D0A4-4082-961C-060FB669C411}" name="PivotTable1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6" firstHeaderRow="1" firstDataRow="2" firstDataCol="1"/>
  <pivotFields count="7">
    <pivotField dataField="1" numFmtId="1" showAll="0"/>
    <pivotField axis="axisCol" showAll="0">
      <items count="5">
        <item h="1" x="2"/>
        <item x="0"/>
        <item h="1" x="1"/>
        <item h="1" x="3"/>
        <item t="default"/>
      </items>
    </pivotField>
    <pivotField numFmtId="1" showAll="0"/>
    <pivotField numFmtId="165" showAll="0"/>
    <pivotField numFmtId="165" showAll="0"/>
    <pivotField numFmtId="165" showAll="0"/>
    <pivotField axis="axisRow" showAll="0">
      <items count="4">
        <item x="1"/>
        <item x="2"/>
        <item x="0"/>
        <item t="default"/>
      </items>
    </pivotField>
  </pivotFields>
  <rowFields count="1">
    <field x="6"/>
  </rowFields>
  <rowItems count="4">
    <i>
      <x/>
    </i>
    <i>
      <x v="1"/>
    </i>
    <i>
      <x v="2"/>
    </i>
    <i t="grand">
      <x/>
    </i>
  </rowItems>
  <colFields count="1">
    <field x="1"/>
  </colFields>
  <colItems count="2">
    <i>
      <x v="1"/>
    </i>
    <i t="grand">
      <x/>
    </i>
  </colItems>
  <dataFields count="1">
    <dataField name="Sum of Event"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4A5C6C-3D2A-4A78-8767-475DCFB969C8}" name="PivotTable14"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6" firstHeaderRow="1" firstDataRow="2" firstDataCol="1"/>
  <pivotFields count="7">
    <pivotField dataField="1" numFmtId="1" showAll="0"/>
    <pivotField axis="axisCol" showAll="0">
      <items count="5">
        <item x="2"/>
        <item h="1" x="0"/>
        <item h="1" x="1"/>
        <item h="1" x="3"/>
        <item t="default"/>
      </items>
    </pivotField>
    <pivotField numFmtId="1" showAll="0"/>
    <pivotField numFmtId="165" showAll="0"/>
    <pivotField numFmtId="165" showAll="0"/>
    <pivotField numFmtId="165" showAll="0"/>
    <pivotField axis="axisRow" showAll="0">
      <items count="4">
        <item x="1"/>
        <item x="2"/>
        <item x="0"/>
        <item t="default"/>
      </items>
    </pivotField>
  </pivotFields>
  <rowFields count="1">
    <field x="6"/>
  </rowFields>
  <rowItems count="4">
    <i>
      <x/>
    </i>
    <i>
      <x v="1"/>
    </i>
    <i>
      <x v="2"/>
    </i>
    <i t="grand">
      <x/>
    </i>
  </rowItems>
  <colFields count="1">
    <field x="1"/>
  </colFields>
  <colItems count="2">
    <i>
      <x/>
    </i>
    <i t="grand">
      <x/>
    </i>
  </colItems>
  <dataFields count="1">
    <dataField name="Sum of Event"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4BEEE71-5BAC-4CE9-9785-AB2D6F506259}" name="PivotTable1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F6" firstHeaderRow="1" firstDataRow="2" firstDataCol="1"/>
  <pivotFields count="7">
    <pivotField numFmtId="1"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Col" showAll="0">
      <items count="5">
        <item x="2"/>
        <item x="0"/>
        <item x="1"/>
        <item x="3"/>
        <item t="default"/>
      </items>
    </pivotField>
    <pivotField numFmtId="1" showAll="0"/>
    <pivotField numFmtId="165" showAll="0"/>
    <pivotField dataField="1" numFmtId="165" showAll="0"/>
    <pivotField numFmtId="165" showAll="0"/>
    <pivotField axis="axisRow" showAll="0">
      <items count="4">
        <item x="1"/>
        <item x="2"/>
        <item x="0"/>
        <item t="default"/>
      </items>
    </pivotField>
  </pivotFields>
  <rowFields count="1">
    <field x="6"/>
  </rowFields>
  <rowItems count="4">
    <i>
      <x/>
    </i>
    <i>
      <x v="1"/>
    </i>
    <i>
      <x v="2"/>
    </i>
    <i t="grand">
      <x/>
    </i>
  </rowItems>
  <colFields count="1">
    <field x="1"/>
  </colFields>
  <colItems count="5">
    <i>
      <x/>
    </i>
    <i>
      <x v="1"/>
    </i>
    <i>
      <x v="2"/>
    </i>
    <i>
      <x v="3"/>
    </i>
    <i t="grand">
      <x/>
    </i>
  </colItems>
  <dataFields count="1">
    <dataField name="Sum of Foo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10"/>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209</v>
      </c>
    </row>
    <row r="3" spans="1:2" x14ac:dyDescent="0.25">
      <c r="B3" s="2" t="s">
        <v>210</v>
      </c>
    </row>
    <row r="4" spans="1:2" x14ac:dyDescent="0.25">
      <c r="B4" s="2" t="s">
        <v>211</v>
      </c>
    </row>
    <row r="5" spans="1:2" x14ac:dyDescent="0.25">
      <c r="B5" s="2" t="s">
        <v>212</v>
      </c>
    </row>
    <row r="6" spans="1:2" x14ac:dyDescent="0.25">
      <c r="B6" s="2" t="s">
        <v>213</v>
      </c>
    </row>
    <row r="7" spans="1:2" x14ac:dyDescent="0.25">
      <c r="B7" s="2" t="s">
        <v>214</v>
      </c>
    </row>
    <row r="8" spans="1:2" x14ac:dyDescent="0.25">
      <c r="B8" s="1" t="s">
        <v>215</v>
      </c>
    </row>
    <row r="9" spans="1:2" x14ac:dyDescent="0.25">
      <c r="B9" s="1" t="s">
        <v>145</v>
      </c>
    </row>
    <row r="10" spans="1:2" x14ac:dyDescent="0.25">
      <c r="B10" s="1" t="s">
        <v>216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BD6B6-8913-4983-B742-978B5F61209A}">
  <sheetPr published="0" codeName="Sheet5"/>
  <dimension ref="B1:L23"/>
  <sheetViews>
    <sheetView zoomScaleNormal="100" workbookViewId="0"/>
  </sheetViews>
  <sheetFormatPr defaultRowHeight="15" x14ac:dyDescent="0.25"/>
  <sheetData>
    <row r="1" spans="2:12" ht="15.75" thickBot="1" x14ac:dyDescent="0.3"/>
    <row r="2" spans="2:12" ht="20.25" thickBot="1" x14ac:dyDescent="0.35">
      <c r="B2" s="122" t="s">
        <v>1</v>
      </c>
      <c r="C2" s="123"/>
      <c r="D2" s="123"/>
      <c r="E2" s="123"/>
      <c r="F2" s="123"/>
      <c r="G2" s="123"/>
      <c r="H2" s="123"/>
      <c r="I2" s="123"/>
      <c r="J2" s="123"/>
      <c r="K2" s="123"/>
      <c r="L2" s="124"/>
    </row>
    <row r="4" spans="2:12" x14ac:dyDescent="0.25">
      <c r="B4" s="3" t="s">
        <v>2</v>
      </c>
    </row>
    <row r="11" spans="2:12" x14ac:dyDescent="0.25">
      <c r="B11" s="125" t="s">
        <v>3</v>
      </c>
      <c r="C11" s="126"/>
      <c r="D11" s="126"/>
      <c r="E11" s="126"/>
      <c r="F11" s="127"/>
      <c r="H11" s="125" t="s">
        <v>4</v>
      </c>
      <c r="I11" s="126"/>
      <c r="J11" s="126"/>
      <c r="K11" s="126"/>
      <c r="L11" s="127"/>
    </row>
    <row r="12" spans="2:12" x14ac:dyDescent="0.25">
      <c r="B12" s="128"/>
      <c r="C12" s="129"/>
      <c r="D12" s="129"/>
      <c r="E12" s="129"/>
      <c r="F12" s="130"/>
      <c r="H12" s="128"/>
      <c r="I12" s="129"/>
      <c r="J12" s="129"/>
      <c r="K12" s="129"/>
      <c r="L12" s="130"/>
    </row>
    <row r="22" spans="2:12" x14ac:dyDescent="0.25">
      <c r="B22" s="125" t="s">
        <v>5</v>
      </c>
      <c r="C22" s="126"/>
      <c r="D22" s="126"/>
      <c r="E22" s="126"/>
      <c r="F22" s="127"/>
      <c r="H22" s="125" t="s">
        <v>6</v>
      </c>
      <c r="I22" s="126"/>
      <c r="J22" s="126"/>
      <c r="K22" s="126"/>
      <c r="L22" s="127"/>
    </row>
    <row r="23" spans="2:12" x14ac:dyDescent="0.25">
      <c r="B23" s="128"/>
      <c r="C23" s="129"/>
      <c r="D23" s="129"/>
      <c r="E23" s="129"/>
      <c r="F23" s="130"/>
      <c r="H23" s="128"/>
      <c r="I23" s="129"/>
      <c r="J23" s="129"/>
      <c r="K23" s="129"/>
      <c r="L23" s="130"/>
    </row>
  </sheetData>
  <mergeCells count="5">
    <mergeCell ref="B2:L2"/>
    <mergeCell ref="B11:F12"/>
    <mergeCell ref="H11:L12"/>
    <mergeCell ref="B22:F23"/>
    <mergeCell ref="H22:L23"/>
  </mergeCells>
  <pageMargins left="0.7" right="0.7" top="0.75" bottom="0.75" header="0.3" footer="0.3"/>
  <pageSetup orientation="portrait" verticalDpi="60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17B11-9914-4343-982F-6D8F099B671F}">
  <sheetPr codeName="Sheet2"/>
  <dimension ref="A1:G100"/>
  <sheetViews>
    <sheetView workbookViewId="0">
      <selection activeCell="G15" sqref="G15"/>
    </sheetView>
  </sheetViews>
  <sheetFormatPr defaultRowHeight="15" x14ac:dyDescent="0.25"/>
  <cols>
    <col min="2" max="2" width="14.28515625" bestFit="1" customWidth="1"/>
    <col min="3" max="5" width="10.5703125" customWidth="1"/>
    <col min="6" max="6" width="12.5703125" customWidth="1"/>
    <col min="7" max="7" width="12.7109375" customWidth="1"/>
  </cols>
  <sheetData>
    <row r="1" spans="1:7" ht="15.75" thickBot="1" x14ac:dyDescent="0.3">
      <c r="A1" s="4"/>
    </row>
    <row r="2" spans="1:7" ht="15" customHeight="1" x14ac:dyDescent="0.25">
      <c r="A2" s="5"/>
      <c r="B2" s="131" t="s">
        <v>7</v>
      </c>
      <c r="C2" s="132"/>
      <c r="D2" s="132"/>
      <c r="E2" s="132"/>
      <c r="F2" s="132"/>
      <c r="G2" s="133"/>
    </row>
    <row r="3" spans="1:7" x14ac:dyDescent="0.25">
      <c r="A3" s="6"/>
      <c r="B3" s="134"/>
      <c r="C3" s="135"/>
      <c r="D3" s="135"/>
      <c r="E3" s="135"/>
      <c r="F3" s="135"/>
      <c r="G3" s="136"/>
    </row>
    <row r="4" spans="1:7" x14ac:dyDescent="0.25">
      <c r="A4" s="7"/>
      <c r="B4" s="134"/>
      <c r="C4" s="135"/>
      <c r="D4" s="135"/>
      <c r="E4" s="135"/>
      <c r="F4" s="135"/>
      <c r="G4" s="136"/>
    </row>
    <row r="5" spans="1:7" ht="15" customHeight="1" x14ac:dyDescent="0.25">
      <c r="B5" s="134"/>
      <c r="C5" s="135"/>
      <c r="D5" s="135"/>
      <c r="E5" s="135"/>
      <c r="F5" s="135"/>
      <c r="G5" s="136"/>
    </row>
    <row r="6" spans="1:7" x14ac:dyDescent="0.25">
      <c r="B6" s="134"/>
      <c r="C6" s="135"/>
      <c r="D6" s="135"/>
      <c r="E6" s="135"/>
      <c r="F6" s="135"/>
      <c r="G6" s="136"/>
    </row>
    <row r="7" spans="1:7" ht="15" customHeight="1" x14ac:dyDescent="0.25">
      <c r="B7" s="134"/>
      <c r="C7" s="135"/>
      <c r="D7" s="135"/>
      <c r="E7" s="135"/>
      <c r="F7" s="135"/>
      <c r="G7" s="136"/>
    </row>
    <row r="8" spans="1:7" ht="15" customHeight="1" x14ac:dyDescent="0.25">
      <c r="B8" s="134"/>
      <c r="C8" s="135"/>
      <c r="D8" s="135"/>
      <c r="E8" s="135"/>
      <c r="F8" s="135"/>
      <c r="G8" s="136"/>
    </row>
    <row r="9" spans="1:7" ht="15.75" thickBot="1" x14ac:dyDescent="0.3">
      <c r="B9" s="137"/>
      <c r="C9" s="138"/>
      <c r="D9" s="138"/>
      <c r="E9" s="138"/>
      <c r="F9" s="138"/>
      <c r="G9" s="139"/>
    </row>
    <row r="10" spans="1:7" ht="15.75" thickBot="1" x14ac:dyDescent="0.3">
      <c r="B10" s="8"/>
      <c r="C10" s="8"/>
      <c r="D10" s="8"/>
      <c r="E10" s="8"/>
      <c r="F10" s="8"/>
      <c r="G10" s="8"/>
    </row>
    <row r="11" spans="1:7" ht="15" customHeight="1" x14ac:dyDescent="0.25">
      <c r="B11" s="9" t="s">
        <v>8</v>
      </c>
      <c r="C11" s="10">
        <v>-18900</v>
      </c>
      <c r="E11" s="140" t="s">
        <v>9</v>
      </c>
      <c r="F11" s="141"/>
      <c r="G11" s="142"/>
    </row>
    <row r="12" spans="1:7" x14ac:dyDescent="0.25">
      <c r="B12" s="9" t="s">
        <v>10</v>
      </c>
      <c r="C12" s="14">
        <v>48</v>
      </c>
      <c r="E12" s="15" t="s">
        <v>11</v>
      </c>
      <c r="F12" s="9"/>
      <c r="G12" s="16">
        <f>C15*C12</f>
        <v>21514.205297095992</v>
      </c>
    </row>
    <row r="13" spans="1:7" x14ac:dyDescent="0.25">
      <c r="B13" s="9" t="s">
        <v>12</v>
      </c>
      <c r="C13" s="17">
        <v>6.5000000000000002E-2</v>
      </c>
      <c r="E13" s="15" t="s">
        <v>13</v>
      </c>
      <c r="F13" s="9"/>
      <c r="G13" s="16">
        <f>SUM(D20:D67)</f>
        <v>2614.2052970959908</v>
      </c>
    </row>
    <row r="14" spans="1:7" ht="15" customHeight="1" x14ac:dyDescent="0.25">
      <c r="B14" s="9"/>
      <c r="C14" s="14"/>
      <c r="E14" s="18" t="s">
        <v>14</v>
      </c>
      <c r="G14" s="16">
        <f>G12+C11</f>
        <v>2614.2052970959921</v>
      </c>
    </row>
    <row r="15" spans="1:7" ht="15.75" thickBot="1" x14ac:dyDescent="0.3">
      <c r="B15" s="9" t="s">
        <v>15</v>
      </c>
      <c r="C15" s="19">
        <f>PMT(C13/12,C12,C11)</f>
        <v>448.21261035616646</v>
      </c>
      <c r="E15" s="20" t="s">
        <v>16</v>
      </c>
      <c r="F15" s="21"/>
      <c r="G15" s="22" t="s">
        <v>182</v>
      </c>
    </row>
    <row r="17" spans="2:6" ht="15" customHeight="1" thickBot="1" x14ac:dyDescent="0.3"/>
    <row r="18" spans="2:6" x14ac:dyDescent="0.25">
      <c r="B18" s="11" t="s">
        <v>17</v>
      </c>
      <c r="C18" s="12" t="s">
        <v>15</v>
      </c>
      <c r="D18" s="12" t="s">
        <v>18</v>
      </c>
      <c r="E18" s="12" t="s">
        <v>19</v>
      </c>
      <c r="F18" s="13" t="s">
        <v>20</v>
      </c>
    </row>
    <row r="19" spans="2:6" x14ac:dyDescent="0.25">
      <c r="B19" s="23">
        <v>0</v>
      </c>
      <c r="C19" s="24"/>
      <c r="D19" s="24"/>
      <c r="E19" s="24"/>
      <c r="F19" s="25">
        <f>-C11</f>
        <v>18900</v>
      </c>
    </row>
    <row r="20" spans="2:6" x14ac:dyDescent="0.25">
      <c r="B20" s="26">
        <v>1</v>
      </c>
      <c r="C20" s="27">
        <f>ABS($C$15)</f>
        <v>448.21261035616646</v>
      </c>
      <c r="D20" s="28">
        <f>F19*C$13/12</f>
        <v>102.375</v>
      </c>
      <c r="E20" s="28">
        <f>C20-D20</f>
        <v>345.83761035616646</v>
      </c>
      <c r="F20" s="16">
        <f>F19-E20</f>
        <v>18554.162389643832</v>
      </c>
    </row>
    <row r="21" spans="2:6" ht="15" customHeight="1" x14ac:dyDescent="0.25">
      <c r="B21" s="26">
        <v>2</v>
      </c>
      <c r="C21" s="27">
        <f t="shared" ref="C21:C67" si="0">ABS($C$15)</f>
        <v>448.21261035616646</v>
      </c>
      <c r="D21" s="28">
        <f t="shared" ref="D21:D67" si="1">F20*C$13/12</f>
        <v>100.50171294390408</v>
      </c>
      <c r="E21" s="28">
        <f t="shared" ref="E21:E67" si="2">C21-D21</f>
        <v>347.7108974122624</v>
      </c>
      <c r="F21" s="16">
        <f t="shared" ref="F21:F67" si="3">F20-E21</f>
        <v>18206.451492231568</v>
      </c>
    </row>
    <row r="22" spans="2:6" x14ac:dyDescent="0.25">
      <c r="B22" s="26">
        <v>3</v>
      </c>
      <c r="C22" s="27">
        <f t="shared" si="0"/>
        <v>448.21261035616646</v>
      </c>
      <c r="D22" s="28">
        <f t="shared" si="1"/>
        <v>98.618278916254326</v>
      </c>
      <c r="E22" s="28">
        <f t="shared" si="2"/>
        <v>349.59433143991214</v>
      </c>
      <c r="F22" s="16">
        <f t="shared" si="3"/>
        <v>17856.857160791656</v>
      </c>
    </row>
    <row r="23" spans="2:6" x14ac:dyDescent="0.25">
      <c r="B23" s="26">
        <v>4</v>
      </c>
      <c r="C23" s="27">
        <f t="shared" si="0"/>
        <v>448.21261035616646</v>
      </c>
      <c r="D23" s="28">
        <f t="shared" si="1"/>
        <v>96.724642954288143</v>
      </c>
      <c r="E23" s="28">
        <f t="shared" si="2"/>
        <v>351.48796740187834</v>
      </c>
      <c r="F23" s="16">
        <f t="shared" si="3"/>
        <v>17505.369193389779</v>
      </c>
    </row>
    <row r="24" spans="2:6" ht="15" customHeight="1" x14ac:dyDescent="0.25">
      <c r="B24" s="26">
        <v>5</v>
      </c>
      <c r="C24" s="27">
        <f t="shared" si="0"/>
        <v>448.21261035616646</v>
      </c>
      <c r="D24" s="28">
        <f t="shared" si="1"/>
        <v>94.820749797527981</v>
      </c>
      <c r="E24" s="28">
        <f t="shared" si="2"/>
        <v>353.39186055863848</v>
      </c>
      <c r="F24" s="16">
        <f t="shared" si="3"/>
        <v>17151.977332831142</v>
      </c>
    </row>
    <row r="25" spans="2:6" x14ac:dyDescent="0.25">
      <c r="B25" s="26">
        <v>6</v>
      </c>
      <c r="C25" s="27">
        <f t="shared" si="0"/>
        <v>448.21261035616646</v>
      </c>
      <c r="D25" s="28">
        <f t="shared" si="1"/>
        <v>92.906543886168677</v>
      </c>
      <c r="E25" s="28">
        <f t="shared" si="2"/>
        <v>355.3060664699978</v>
      </c>
      <c r="F25" s="16">
        <f t="shared" si="3"/>
        <v>16796.671266361143</v>
      </c>
    </row>
    <row r="26" spans="2:6" x14ac:dyDescent="0.25">
      <c r="B26" s="26">
        <v>7</v>
      </c>
      <c r="C26" s="27">
        <f t="shared" si="0"/>
        <v>448.21261035616646</v>
      </c>
      <c r="D26" s="28">
        <f t="shared" si="1"/>
        <v>90.981969359456187</v>
      </c>
      <c r="E26" s="28">
        <f t="shared" si="2"/>
        <v>357.23064099671029</v>
      </c>
      <c r="F26" s="16">
        <f t="shared" si="3"/>
        <v>16439.440625364434</v>
      </c>
    </row>
    <row r="27" spans="2:6" x14ac:dyDescent="0.25">
      <c r="B27" s="26">
        <v>8</v>
      </c>
      <c r="C27" s="27">
        <f t="shared" si="0"/>
        <v>448.21261035616646</v>
      </c>
      <c r="D27" s="28">
        <f t="shared" si="1"/>
        <v>89.046970054057354</v>
      </c>
      <c r="E27" s="28">
        <f t="shared" si="2"/>
        <v>359.16564030210913</v>
      </c>
      <c r="F27" s="16">
        <f t="shared" si="3"/>
        <v>16080.274985062324</v>
      </c>
    </row>
    <row r="28" spans="2:6" x14ac:dyDescent="0.25">
      <c r="B28" s="26">
        <v>9</v>
      </c>
      <c r="C28" s="27">
        <f t="shared" si="0"/>
        <v>448.21261035616646</v>
      </c>
      <c r="D28" s="28">
        <f t="shared" si="1"/>
        <v>87.101489502420918</v>
      </c>
      <c r="E28" s="28">
        <f t="shared" si="2"/>
        <v>361.11112085374555</v>
      </c>
      <c r="F28" s="16">
        <f t="shared" si="3"/>
        <v>15719.163864208578</v>
      </c>
    </row>
    <row r="29" spans="2:6" x14ac:dyDescent="0.25">
      <c r="B29" s="26">
        <v>10</v>
      </c>
      <c r="C29" s="27">
        <f t="shared" si="0"/>
        <v>448.21261035616646</v>
      </c>
      <c r="D29" s="28">
        <f t="shared" si="1"/>
        <v>85.145470931129793</v>
      </c>
      <c r="E29" s="28">
        <f t="shared" si="2"/>
        <v>363.06713942503666</v>
      </c>
      <c r="F29" s="16">
        <f t="shared" si="3"/>
        <v>15356.096724783542</v>
      </c>
    </row>
    <row r="30" spans="2:6" ht="15" customHeight="1" x14ac:dyDescent="0.25">
      <c r="B30" s="26">
        <v>11</v>
      </c>
      <c r="C30" s="27">
        <f t="shared" si="0"/>
        <v>448.21261035616646</v>
      </c>
      <c r="D30" s="28">
        <f t="shared" si="1"/>
        <v>83.178857259244182</v>
      </c>
      <c r="E30" s="28">
        <f t="shared" si="2"/>
        <v>365.03375309692228</v>
      </c>
      <c r="F30" s="16">
        <f t="shared" si="3"/>
        <v>14991.062971686619</v>
      </c>
    </row>
    <row r="31" spans="2:6" x14ac:dyDescent="0.25">
      <c r="B31" s="26">
        <v>12</v>
      </c>
      <c r="C31" s="27">
        <f t="shared" si="0"/>
        <v>448.21261035616646</v>
      </c>
      <c r="D31" s="28">
        <f t="shared" si="1"/>
        <v>81.201591096635852</v>
      </c>
      <c r="E31" s="28">
        <f t="shared" si="2"/>
        <v>367.0110192595306</v>
      </c>
      <c r="F31" s="16">
        <f t="shared" si="3"/>
        <v>14624.051952427088</v>
      </c>
    </row>
    <row r="32" spans="2:6" x14ac:dyDescent="0.25">
      <c r="B32" s="26">
        <v>13</v>
      </c>
      <c r="C32" s="27">
        <f t="shared" si="0"/>
        <v>448.21261035616646</v>
      </c>
      <c r="D32" s="28">
        <f t="shared" si="1"/>
        <v>79.213614742313396</v>
      </c>
      <c r="E32" s="28">
        <f t="shared" si="2"/>
        <v>368.99899561385308</v>
      </c>
      <c r="F32" s="16">
        <f t="shared" si="3"/>
        <v>14255.052956813235</v>
      </c>
    </row>
    <row r="33" spans="2:6" ht="15" customHeight="1" x14ac:dyDescent="0.25">
      <c r="B33" s="26">
        <v>14</v>
      </c>
      <c r="C33" s="27">
        <f t="shared" si="0"/>
        <v>448.21261035616646</v>
      </c>
      <c r="D33" s="28">
        <f t="shared" si="1"/>
        <v>77.214870182738352</v>
      </c>
      <c r="E33" s="28">
        <f t="shared" si="2"/>
        <v>370.9977401734281</v>
      </c>
      <c r="F33" s="16">
        <f t="shared" si="3"/>
        <v>13884.055216639807</v>
      </c>
    </row>
    <row r="34" spans="2:6" x14ac:dyDescent="0.25">
      <c r="B34" s="26">
        <v>15</v>
      </c>
      <c r="C34" s="27">
        <f t="shared" si="0"/>
        <v>448.21261035616646</v>
      </c>
      <c r="D34" s="28">
        <f t="shared" si="1"/>
        <v>75.205299090132286</v>
      </c>
      <c r="E34" s="28">
        <f t="shared" si="2"/>
        <v>373.00731126603421</v>
      </c>
      <c r="F34" s="16">
        <f t="shared" si="3"/>
        <v>13511.047905373773</v>
      </c>
    </row>
    <row r="35" spans="2:6" x14ac:dyDescent="0.25">
      <c r="B35" s="26">
        <v>16</v>
      </c>
      <c r="C35" s="27">
        <f t="shared" si="0"/>
        <v>448.21261035616646</v>
      </c>
      <c r="D35" s="28">
        <f t="shared" si="1"/>
        <v>73.184842820774605</v>
      </c>
      <c r="E35" s="28">
        <f t="shared" si="2"/>
        <v>375.02776753539183</v>
      </c>
      <c r="F35" s="16">
        <f t="shared" si="3"/>
        <v>13136.020137838381</v>
      </c>
    </row>
    <row r="36" spans="2:6" ht="15" customHeight="1" x14ac:dyDescent="0.25">
      <c r="B36" s="26">
        <v>17</v>
      </c>
      <c r="C36" s="27">
        <f t="shared" si="0"/>
        <v>448.21261035616646</v>
      </c>
      <c r="D36" s="28">
        <f t="shared" si="1"/>
        <v>71.153442413291231</v>
      </c>
      <c r="E36" s="28">
        <f t="shared" si="2"/>
        <v>377.05916794287521</v>
      </c>
      <c r="F36" s="16">
        <f t="shared" si="3"/>
        <v>12758.960969895506</v>
      </c>
    </row>
    <row r="37" spans="2:6" x14ac:dyDescent="0.25">
      <c r="B37" s="26">
        <v>18</v>
      </c>
      <c r="C37" s="27">
        <f t="shared" si="0"/>
        <v>448.21261035616646</v>
      </c>
      <c r="D37" s="28">
        <f t="shared" si="1"/>
        <v>69.111038586933986</v>
      </c>
      <c r="E37" s="28">
        <f t="shared" si="2"/>
        <v>379.10157176923246</v>
      </c>
      <c r="F37" s="16">
        <f t="shared" si="3"/>
        <v>12379.859398126275</v>
      </c>
    </row>
    <row r="38" spans="2:6" x14ac:dyDescent="0.25">
      <c r="B38" s="26">
        <v>19</v>
      </c>
      <c r="C38" s="27">
        <f t="shared" si="0"/>
        <v>448.21261035616646</v>
      </c>
      <c r="D38" s="28">
        <f t="shared" si="1"/>
        <v>67.057571739850658</v>
      </c>
      <c r="E38" s="28">
        <f t="shared" si="2"/>
        <v>381.15503861631578</v>
      </c>
      <c r="F38" s="16">
        <f t="shared" si="3"/>
        <v>11998.704359509959</v>
      </c>
    </row>
    <row r="39" spans="2:6" ht="15" customHeight="1" x14ac:dyDescent="0.25">
      <c r="B39" s="26">
        <v>20</v>
      </c>
      <c r="C39" s="27">
        <f t="shared" si="0"/>
        <v>448.21261035616646</v>
      </c>
      <c r="D39" s="28">
        <f t="shared" si="1"/>
        <v>64.992981947345612</v>
      </c>
      <c r="E39" s="28">
        <f t="shared" si="2"/>
        <v>383.21962840882088</v>
      </c>
      <c r="F39" s="16">
        <f t="shared" si="3"/>
        <v>11615.484731101138</v>
      </c>
    </row>
    <row r="40" spans="2:6" x14ac:dyDescent="0.25">
      <c r="B40" s="26">
        <v>21</v>
      </c>
      <c r="C40" s="27">
        <f t="shared" si="0"/>
        <v>448.21261035616646</v>
      </c>
      <c r="D40" s="28">
        <f t="shared" si="1"/>
        <v>62.91720896013117</v>
      </c>
      <c r="E40" s="28">
        <f t="shared" si="2"/>
        <v>385.29540139603529</v>
      </c>
      <c r="F40" s="16">
        <f t="shared" si="3"/>
        <v>11230.189329705103</v>
      </c>
    </row>
    <row r="41" spans="2:6" x14ac:dyDescent="0.25">
      <c r="B41" s="26">
        <v>22</v>
      </c>
      <c r="C41" s="27">
        <f t="shared" si="0"/>
        <v>448.21261035616646</v>
      </c>
      <c r="D41" s="28">
        <f t="shared" si="1"/>
        <v>60.830192202569314</v>
      </c>
      <c r="E41" s="28">
        <f t="shared" si="2"/>
        <v>387.38241815359714</v>
      </c>
      <c r="F41" s="16">
        <f t="shared" si="3"/>
        <v>10842.806911551506</v>
      </c>
    </row>
    <row r="42" spans="2:6" x14ac:dyDescent="0.25">
      <c r="B42" s="26">
        <v>23</v>
      </c>
      <c r="C42" s="27">
        <f t="shared" si="0"/>
        <v>448.21261035616646</v>
      </c>
      <c r="D42" s="28">
        <f t="shared" si="1"/>
        <v>58.731870770903988</v>
      </c>
      <c r="E42" s="28">
        <f t="shared" si="2"/>
        <v>389.48073958526248</v>
      </c>
      <c r="F42" s="16">
        <f t="shared" si="3"/>
        <v>10453.326171966244</v>
      </c>
    </row>
    <row r="43" spans="2:6" x14ac:dyDescent="0.25">
      <c r="B43" s="26">
        <v>24</v>
      </c>
      <c r="C43" s="27">
        <f t="shared" si="0"/>
        <v>448.21261035616646</v>
      </c>
      <c r="D43" s="28">
        <f t="shared" si="1"/>
        <v>56.622183431483826</v>
      </c>
      <c r="E43" s="28">
        <f t="shared" si="2"/>
        <v>391.59042692468262</v>
      </c>
      <c r="F43" s="16">
        <f t="shared" si="3"/>
        <v>10061.735745041562</v>
      </c>
    </row>
    <row r="44" spans="2:6" x14ac:dyDescent="0.25">
      <c r="B44" s="26">
        <v>25</v>
      </c>
      <c r="C44" s="27">
        <f t="shared" si="0"/>
        <v>448.21261035616646</v>
      </c>
      <c r="D44" s="28">
        <f t="shared" si="1"/>
        <v>54.501068618975125</v>
      </c>
      <c r="E44" s="28">
        <f t="shared" si="2"/>
        <v>393.71154173719134</v>
      </c>
      <c r="F44" s="16">
        <f t="shared" si="3"/>
        <v>9668.0242033043705</v>
      </c>
    </row>
    <row r="45" spans="2:6" ht="15" customHeight="1" x14ac:dyDescent="0.25">
      <c r="B45" s="26">
        <v>26</v>
      </c>
      <c r="C45" s="27">
        <f t="shared" si="0"/>
        <v>448.21261035616646</v>
      </c>
      <c r="D45" s="28">
        <f t="shared" si="1"/>
        <v>52.36846443456534</v>
      </c>
      <c r="E45" s="28">
        <f t="shared" si="2"/>
        <v>395.84414592160113</v>
      </c>
      <c r="F45" s="16">
        <f t="shared" si="3"/>
        <v>9272.1800573827695</v>
      </c>
    </row>
    <row r="46" spans="2:6" x14ac:dyDescent="0.25">
      <c r="B46" s="26">
        <v>27</v>
      </c>
      <c r="C46" s="27">
        <f t="shared" si="0"/>
        <v>448.21261035616646</v>
      </c>
      <c r="D46" s="28">
        <f t="shared" si="1"/>
        <v>50.224308644156672</v>
      </c>
      <c r="E46" s="28">
        <f t="shared" si="2"/>
        <v>397.98830171200979</v>
      </c>
      <c r="F46" s="16">
        <f t="shared" si="3"/>
        <v>8874.1917556707594</v>
      </c>
    </row>
    <row r="47" spans="2:6" x14ac:dyDescent="0.25">
      <c r="B47" s="26">
        <v>28</v>
      </c>
      <c r="C47" s="27">
        <f t="shared" si="0"/>
        <v>448.21261035616646</v>
      </c>
      <c r="D47" s="28">
        <f t="shared" si="1"/>
        <v>48.068538676549942</v>
      </c>
      <c r="E47" s="28">
        <f t="shared" si="2"/>
        <v>400.1440716796165</v>
      </c>
      <c r="F47" s="16">
        <f t="shared" si="3"/>
        <v>8474.0476839911425</v>
      </c>
    </row>
    <row r="48" spans="2:6" ht="15" customHeight="1" x14ac:dyDescent="0.25">
      <c r="B48" s="26">
        <v>29</v>
      </c>
      <c r="C48" s="27">
        <f t="shared" si="0"/>
        <v>448.21261035616646</v>
      </c>
      <c r="D48" s="28">
        <f t="shared" si="1"/>
        <v>45.90109162161869</v>
      </c>
      <c r="E48" s="28">
        <f t="shared" si="2"/>
        <v>402.3115187345478</v>
      </c>
      <c r="F48" s="16">
        <f t="shared" si="3"/>
        <v>8071.7361652565951</v>
      </c>
    </row>
    <row r="49" spans="2:6" x14ac:dyDescent="0.25">
      <c r="B49" s="26">
        <v>30</v>
      </c>
      <c r="C49" s="27">
        <f t="shared" si="0"/>
        <v>448.21261035616646</v>
      </c>
      <c r="D49" s="28">
        <f t="shared" si="1"/>
        <v>43.721904228473221</v>
      </c>
      <c r="E49" s="28">
        <f t="shared" si="2"/>
        <v>404.49070612769322</v>
      </c>
      <c r="F49" s="16">
        <f t="shared" si="3"/>
        <v>7667.2454591289015</v>
      </c>
    </row>
    <row r="50" spans="2:6" x14ac:dyDescent="0.25">
      <c r="B50" s="26">
        <v>31</v>
      </c>
      <c r="C50" s="27">
        <f t="shared" si="0"/>
        <v>448.21261035616646</v>
      </c>
      <c r="D50" s="28">
        <f t="shared" si="1"/>
        <v>41.530912903614883</v>
      </c>
      <c r="E50" s="28">
        <f t="shared" si="2"/>
        <v>406.68169745255159</v>
      </c>
      <c r="F50" s="16">
        <f t="shared" si="3"/>
        <v>7260.5637616763497</v>
      </c>
    </row>
    <row r="51" spans="2:6" ht="15" customHeight="1" x14ac:dyDescent="0.25">
      <c r="B51" s="26">
        <v>32</v>
      </c>
      <c r="C51" s="27">
        <f t="shared" si="0"/>
        <v>448.21261035616646</v>
      </c>
      <c r="D51" s="28">
        <f t="shared" si="1"/>
        <v>39.32805370908023</v>
      </c>
      <c r="E51" s="28">
        <f t="shared" si="2"/>
        <v>408.88455664708624</v>
      </c>
      <c r="F51" s="16">
        <f t="shared" si="3"/>
        <v>6851.6792050292634</v>
      </c>
    </row>
    <row r="52" spans="2:6" x14ac:dyDescent="0.25">
      <c r="B52" s="26">
        <v>33</v>
      </c>
      <c r="C52" s="27">
        <f t="shared" si="0"/>
        <v>448.21261035616646</v>
      </c>
      <c r="D52" s="28">
        <f t="shared" si="1"/>
        <v>37.113262360575177</v>
      </c>
      <c r="E52" s="28">
        <f t="shared" si="2"/>
        <v>411.0993479955913</v>
      </c>
      <c r="F52" s="16">
        <f t="shared" si="3"/>
        <v>6440.5798570336719</v>
      </c>
    </row>
    <row r="53" spans="2:6" x14ac:dyDescent="0.25">
      <c r="B53" s="26">
        <v>34</v>
      </c>
      <c r="C53" s="27">
        <f t="shared" si="0"/>
        <v>448.21261035616646</v>
      </c>
      <c r="D53" s="28">
        <f t="shared" si="1"/>
        <v>34.886474225599059</v>
      </c>
      <c r="E53" s="28">
        <f t="shared" si="2"/>
        <v>413.32613613056742</v>
      </c>
      <c r="F53" s="16">
        <f t="shared" si="3"/>
        <v>6027.2537209031043</v>
      </c>
    </row>
    <row r="54" spans="2:6" x14ac:dyDescent="0.25">
      <c r="B54" s="26">
        <v>35</v>
      </c>
      <c r="C54" s="27">
        <f t="shared" si="0"/>
        <v>448.21261035616646</v>
      </c>
      <c r="D54" s="28">
        <f t="shared" si="1"/>
        <v>32.647624321558482</v>
      </c>
      <c r="E54" s="28">
        <f t="shared" si="2"/>
        <v>415.56498603460795</v>
      </c>
      <c r="F54" s="16">
        <f t="shared" si="3"/>
        <v>5611.6887348684959</v>
      </c>
    </row>
    <row r="55" spans="2:6" x14ac:dyDescent="0.25">
      <c r="B55" s="26">
        <v>36</v>
      </c>
      <c r="C55" s="27">
        <f t="shared" si="0"/>
        <v>448.21261035616646</v>
      </c>
      <c r="D55" s="28">
        <f t="shared" si="1"/>
        <v>30.396647313871018</v>
      </c>
      <c r="E55" s="28">
        <f t="shared" si="2"/>
        <v>417.81596304229544</v>
      </c>
      <c r="F55" s="16">
        <f t="shared" si="3"/>
        <v>5193.8727718262007</v>
      </c>
    </row>
    <row r="56" spans="2:6" x14ac:dyDescent="0.25">
      <c r="B56" s="26">
        <v>37</v>
      </c>
      <c r="C56" s="27">
        <f t="shared" si="0"/>
        <v>448.21261035616646</v>
      </c>
      <c r="D56" s="28">
        <f t="shared" si="1"/>
        <v>28.133477514058587</v>
      </c>
      <c r="E56" s="28">
        <f t="shared" si="2"/>
        <v>420.07913284210787</v>
      </c>
      <c r="F56" s="16">
        <f t="shared" si="3"/>
        <v>4773.7936389840925</v>
      </c>
    </row>
    <row r="57" spans="2:6" ht="15" customHeight="1" x14ac:dyDescent="0.25">
      <c r="B57" s="26">
        <v>38</v>
      </c>
      <c r="C57" s="27">
        <f t="shared" si="0"/>
        <v>448.21261035616646</v>
      </c>
      <c r="D57" s="28">
        <f t="shared" si="1"/>
        <v>25.858048877830502</v>
      </c>
      <c r="E57" s="28">
        <f t="shared" si="2"/>
        <v>422.35456147833594</v>
      </c>
      <c r="F57" s="16">
        <f t="shared" si="3"/>
        <v>4351.4390775057564</v>
      </c>
    </row>
    <row r="58" spans="2:6" x14ac:dyDescent="0.25">
      <c r="B58" s="26">
        <v>39</v>
      </c>
      <c r="C58" s="27">
        <f t="shared" si="0"/>
        <v>448.21261035616646</v>
      </c>
      <c r="D58" s="28">
        <f t="shared" si="1"/>
        <v>23.570295003156179</v>
      </c>
      <c r="E58" s="28">
        <f t="shared" si="2"/>
        <v>424.6423153530103</v>
      </c>
      <c r="F58" s="16">
        <f t="shared" si="3"/>
        <v>3926.7967621527459</v>
      </c>
    </row>
    <row r="59" spans="2:6" x14ac:dyDescent="0.25">
      <c r="B59" s="26">
        <v>40</v>
      </c>
      <c r="C59" s="27">
        <f t="shared" si="0"/>
        <v>448.21261035616646</v>
      </c>
      <c r="D59" s="28">
        <f t="shared" si="1"/>
        <v>21.270149128327375</v>
      </c>
      <c r="E59" s="28">
        <f t="shared" si="2"/>
        <v>426.94246122783909</v>
      </c>
      <c r="F59" s="16">
        <f t="shared" si="3"/>
        <v>3499.854300924907</v>
      </c>
    </row>
    <row r="60" spans="2:6" x14ac:dyDescent="0.25">
      <c r="B60" s="26">
        <v>41</v>
      </c>
      <c r="C60" s="27">
        <f t="shared" si="0"/>
        <v>448.21261035616646</v>
      </c>
      <c r="D60" s="28">
        <f t="shared" si="1"/>
        <v>18.957544130009914</v>
      </c>
      <c r="E60" s="28">
        <f t="shared" si="2"/>
        <v>429.25506622615654</v>
      </c>
      <c r="F60" s="16">
        <f t="shared" si="3"/>
        <v>3070.5992346987505</v>
      </c>
    </row>
    <row r="61" spans="2:6" x14ac:dyDescent="0.25">
      <c r="B61" s="26">
        <v>42</v>
      </c>
      <c r="C61" s="27">
        <f t="shared" si="0"/>
        <v>448.21261035616646</v>
      </c>
      <c r="D61" s="28">
        <f t="shared" si="1"/>
        <v>16.632412521284898</v>
      </c>
      <c r="E61" s="28">
        <f t="shared" si="2"/>
        <v>431.58019783488157</v>
      </c>
      <c r="F61" s="16">
        <f t="shared" si="3"/>
        <v>2639.0190368638687</v>
      </c>
    </row>
    <row r="62" spans="2:6" x14ac:dyDescent="0.25">
      <c r="B62" s="26">
        <v>43</v>
      </c>
      <c r="C62" s="27">
        <f t="shared" si="0"/>
        <v>448.21261035616646</v>
      </c>
      <c r="D62" s="28">
        <f t="shared" si="1"/>
        <v>14.29468644967929</v>
      </c>
      <c r="E62" s="28">
        <f t="shared" si="2"/>
        <v>433.9179239064872</v>
      </c>
      <c r="F62" s="16">
        <f t="shared" si="3"/>
        <v>2205.1011129573817</v>
      </c>
    </row>
    <row r="63" spans="2:6" ht="15" customHeight="1" x14ac:dyDescent="0.25">
      <c r="B63" s="26">
        <v>44</v>
      </c>
      <c r="C63" s="27">
        <f t="shared" si="0"/>
        <v>448.21261035616646</v>
      </c>
      <c r="D63" s="28">
        <f t="shared" si="1"/>
        <v>11.944297695185817</v>
      </c>
      <c r="E63" s="28">
        <f t="shared" si="2"/>
        <v>436.26831266098065</v>
      </c>
      <c r="F63" s="16">
        <f t="shared" si="3"/>
        <v>1768.832800296401</v>
      </c>
    </row>
    <row r="64" spans="2:6" x14ac:dyDescent="0.25">
      <c r="B64" s="26">
        <v>45</v>
      </c>
      <c r="C64" s="27">
        <f t="shared" si="0"/>
        <v>448.21261035616646</v>
      </c>
      <c r="D64" s="28">
        <f t="shared" si="1"/>
        <v>9.5811776682721721</v>
      </c>
      <c r="E64" s="28">
        <f t="shared" si="2"/>
        <v>438.63143268789429</v>
      </c>
      <c r="F64" s="16">
        <f t="shared" si="3"/>
        <v>1330.2013676085066</v>
      </c>
    </row>
    <row r="65" spans="2:6" x14ac:dyDescent="0.25">
      <c r="B65" s="26">
        <v>46</v>
      </c>
      <c r="C65" s="27">
        <f t="shared" si="0"/>
        <v>448.21261035616646</v>
      </c>
      <c r="D65" s="28">
        <f t="shared" si="1"/>
        <v>7.2052574078794116</v>
      </c>
      <c r="E65" s="28">
        <f t="shared" si="2"/>
        <v>441.00735294828706</v>
      </c>
      <c r="F65" s="16">
        <f t="shared" si="3"/>
        <v>889.19401466021964</v>
      </c>
    </row>
    <row r="66" spans="2:6" x14ac:dyDescent="0.25">
      <c r="B66" s="26">
        <v>47</v>
      </c>
      <c r="C66" s="27">
        <f t="shared" si="0"/>
        <v>448.21261035616646</v>
      </c>
      <c r="D66" s="28">
        <f t="shared" si="1"/>
        <v>4.8164675794095233</v>
      </c>
      <c r="E66" s="28">
        <f t="shared" si="2"/>
        <v>443.39614277675696</v>
      </c>
      <c r="F66" s="16">
        <f t="shared" si="3"/>
        <v>445.79787188346268</v>
      </c>
    </row>
    <row r="67" spans="2:6" ht="15.75" thickBot="1" x14ac:dyDescent="0.3">
      <c r="B67" s="29">
        <v>48</v>
      </c>
      <c r="C67" s="30">
        <f t="shared" si="0"/>
        <v>448.21261035616646</v>
      </c>
      <c r="D67" s="28">
        <f t="shared" si="1"/>
        <v>2.4147384727020893</v>
      </c>
      <c r="E67" s="28">
        <f t="shared" si="2"/>
        <v>445.79787188346438</v>
      </c>
      <c r="F67" s="16">
        <f t="shared" si="3"/>
        <v>-1.7053025658242404E-12</v>
      </c>
    </row>
    <row r="100" spans="1:1" x14ac:dyDescent="0.25">
      <c r="A100" s="31"/>
    </row>
  </sheetData>
  <mergeCells count="2">
    <mergeCell ref="B2:G9"/>
    <mergeCell ref="E11:G11"/>
  </mergeCells>
  <dataValidations count="1">
    <dataValidation type="list" allowBlank="1" showInputMessage="1" showErrorMessage="1" sqref="G15" xr:uid="{9F5E92C1-CD2B-426E-806D-D7A3F1CAFA80}">
      <formula1>"Yes,No"</formula1>
    </dataValidation>
  </dataValidations>
  <pageMargins left="0.7" right="0.7" top="0.75" bottom="0.75" header="0.3" footer="0.3"/>
  <pageSetup paperSize="11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ECCA5-9399-41ED-980C-93119514E6E4}">
  <sheetPr codeName="Sheet3"/>
  <dimension ref="B1:Q90"/>
  <sheetViews>
    <sheetView topLeftCell="A5" workbookViewId="0">
      <selection activeCell="G16" sqref="G16:G35 G46:G50 E16:E35 N46:N50"/>
    </sheetView>
  </sheetViews>
  <sheetFormatPr defaultRowHeight="15" x14ac:dyDescent="0.25"/>
  <cols>
    <col min="2" max="2" width="13.42578125" customWidth="1"/>
    <col min="3" max="3" width="17.28515625" customWidth="1"/>
    <col min="4" max="4" width="13.7109375" bestFit="1" customWidth="1"/>
    <col min="5" max="5" width="13.7109375" customWidth="1"/>
    <col min="6" max="6" width="13.5703125" customWidth="1"/>
    <col min="7" max="7" width="9.85546875" bestFit="1" customWidth="1"/>
    <col min="8" max="8" width="8.5703125" bestFit="1" customWidth="1"/>
    <col min="9" max="9" width="12.28515625" bestFit="1" customWidth="1"/>
    <col min="10" max="10" width="16.140625" bestFit="1" customWidth="1"/>
    <col min="11" max="12" width="13.85546875" bestFit="1" customWidth="1"/>
    <col min="13" max="13" width="16.5703125" bestFit="1" customWidth="1"/>
    <col min="14" max="14" width="16.7109375" bestFit="1" customWidth="1"/>
    <col min="15" max="15" width="14.5703125" bestFit="1" customWidth="1"/>
    <col min="16" max="16" width="12.28515625" bestFit="1" customWidth="1"/>
    <col min="18" max="18" width="11.28515625" bestFit="1" customWidth="1"/>
    <col min="19" max="19" width="15.140625" bestFit="1" customWidth="1"/>
    <col min="21" max="21" width="11.85546875" bestFit="1" customWidth="1"/>
  </cols>
  <sheetData>
    <row r="1" spans="2:17" ht="15.75" thickBot="1" x14ac:dyDescent="0.3"/>
    <row r="2" spans="2:17" ht="15" customHeight="1" x14ac:dyDescent="0.25">
      <c r="D2" s="143" t="s">
        <v>21</v>
      </c>
      <c r="E2" s="144"/>
      <c r="F2" s="144"/>
      <c r="G2" s="144"/>
      <c r="H2" s="144"/>
      <c r="I2" s="144"/>
      <c r="J2" s="144"/>
      <c r="K2" s="144"/>
      <c r="L2" s="145"/>
    </row>
    <row r="3" spans="2:17" x14ac:dyDescent="0.25">
      <c r="D3" s="146"/>
      <c r="E3" s="147"/>
      <c r="F3" s="147"/>
      <c r="G3" s="147"/>
      <c r="H3" s="147"/>
      <c r="I3" s="147"/>
      <c r="J3" s="147"/>
      <c r="K3" s="147"/>
      <c r="L3" s="148"/>
    </row>
    <row r="4" spans="2:17" x14ac:dyDescent="0.25">
      <c r="D4" s="146"/>
      <c r="E4" s="147"/>
      <c r="F4" s="147"/>
      <c r="G4" s="147"/>
      <c r="H4" s="147"/>
      <c r="I4" s="147"/>
      <c r="J4" s="147"/>
      <c r="K4" s="147"/>
      <c r="L4" s="148"/>
    </row>
    <row r="5" spans="2:17" x14ac:dyDescent="0.25">
      <c r="D5" s="146"/>
      <c r="E5" s="147"/>
      <c r="F5" s="147"/>
      <c r="G5" s="147"/>
      <c r="H5" s="147"/>
      <c r="I5" s="147"/>
      <c r="J5" s="147"/>
      <c r="K5" s="147"/>
      <c r="L5" s="148"/>
    </row>
    <row r="6" spans="2:17" x14ac:dyDescent="0.25">
      <c r="D6" s="146"/>
      <c r="E6" s="147"/>
      <c r="F6" s="147"/>
      <c r="G6" s="147"/>
      <c r="H6" s="147"/>
      <c r="I6" s="147"/>
      <c r="J6" s="147"/>
      <c r="K6" s="147"/>
      <c r="L6" s="148"/>
    </row>
    <row r="7" spans="2:17" x14ac:dyDescent="0.25">
      <c r="D7" s="146"/>
      <c r="E7" s="147"/>
      <c r="F7" s="147"/>
      <c r="G7" s="147"/>
      <c r="H7" s="147"/>
      <c r="I7" s="147"/>
      <c r="J7" s="147"/>
      <c r="K7" s="147"/>
      <c r="L7" s="148"/>
    </row>
    <row r="8" spans="2:17" ht="15.75" thickBot="1" x14ac:dyDescent="0.3">
      <c r="D8" s="149"/>
      <c r="E8" s="150"/>
      <c r="F8" s="150"/>
      <c r="G8" s="150"/>
      <c r="H8" s="150"/>
      <c r="I8" s="150"/>
      <c r="J8" s="150"/>
      <c r="K8" s="150"/>
      <c r="L8" s="151"/>
    </row>
    <row r="9" spans="2:17" ht="15.75" thickBot="1" x14ac:dyDescent="0.3">
      <c r="B9" s="32"/>
      <c r="C9" s="32"/>
      <c r="D9" s="32"/>
      <c r="E9" s="32"/>
      <c r="F9" s="32"/>
      <c r="G9" s="32"/>
      <c r="H9" s="32"/>
      <c r="I9" s="32"/>
      <c r="J9" s="32"/>
      <c r="K9" s="32"/>
      <c r="L9" s="32"/>
      <c r="M9" s="32"/>
      <c r="N9" s="32"/>
      <c r="O9" s="32"/>
    </row>
    <row r="10" spans="2:17" x14ac:dyDescent="0.25">
      <c r="B10" s="32"/>
      <c r="C10" s="32"/>
      <c r="D10" s="140" t="s">
        <v>22</v>
      </c>
      <c r="E10" s="141"/>
      <c r="F10" s="141"/>
      <c r="G10" s="141"/>
      <c r="H10" s="142"/>
      <c r="L10" s="140" t="s">
        <v>23</v>
      </c>
      <c r="M10" s="142"/>
      <c r="N10" s="32"/>
      <c r="O10" s="32"/>
    </row>
    <row r="11" spans="2:17" x14ac:dyDescent="0.25">
      <c r="B11" s="32"/>
      <c r="C11" s="32"/>
      <c r="D11" s="15" t="s">
        <v>24</v>
      </c>
      <c r="E11" s="14" t="s">
        <v>25</v>
      </c>
      <c r="F11" s="14" t="s">
        <v>26</v>
      </c>
      <c r="G11" s="14" t="s">
        <v>27</v>
      </c>
      <c r="H11" s="33" t="s">
        <v>28</v>
      </c>
      <c r="L11" s="34" t="s">
        <v>29</v>
      </c>
      <c r="M11" s="35">
        <v>0.1</v>
      </c>
      <c r="N11" s="32"/>
      <c r="O11" s="32"/>
    </row>
    <row r="12" spans="2:17" ht="15.75" thickBot="1" x14ac:dyDescent="0.3">
      <c r="B12" s="32"/>
      <c r="C12" s="32"/>
      <c r="D12" s="20" t="s">
        <v>30</v>
      </c>
      <c r="E12" s="36">
        <v>52</v>
      </c>
      <c r="F12" s="36">
        <v>50</v>
      </c>
      <c r="G12" s="36">
        <v>47</v>
      </c>
      <c r="H12" s="37">
        <v>48</v>
      </c>
      <c r="L12" s="38" t="s">
        <v>31</v>
      </c>
      <c r="M12" s="39">
        <v>0.1</v>
      </c>
      <c r="N12" s="32"/>
      <c r="O12" s="32"/>
    </row>
    <row r="13" spans="2:17" ht="15.75" thickBot="1" x14ac:dyDescent="0.3"/>
    <row r="14" spans="2:17" x14ac:dyDescent="0.25">
      <c r="B14" s="140" t="s">
        <v>32</v>
      </c>
      <c r="C14" s="141"/>
      <c r="D14" s="141"/>
      <c r="E14" s="141"/>
      <c r="F14" s="141"/>
      <c r="G14" s="141"/>
      <c r="H14" s="141"/>
      <c r="I14" s="141"/>
      <c r="J14" s="141"/>
      <c r="K14" s="141"/>
      <c r="L14" s="141"/>
      <c r="M14" s="141"/>
      <c r="N14" s="141"/>
      <c r="O14" s="142"/>
    </row>
    <row r="15" spans="2:17" x14ac:dyDescent="0.25">
      <c r="B15" s="40" t="s">
        <v>33</v>
      </c>
      <c r="C15" s="41" t="s">
        <v>34</v>
      </c>
      <c r="D15" s="41" t="s">
        <v>24</v>
      </c>
      <c r="E15" s="41" t="s">
        <v>35</v>
      </c>
      <c r="F15" s="41" t="s">
        <v>30</v>
      </c>
      <c r="G15" s="41" t="s">
        <v>36</v>
      </c>
      <c r="H15" s="41" t="s">
        <v>37</v>
      </c>
      <c r="I15" s="41" t="s">
        <v>38</v>
      </c>
      <c r="J15" s="41" t="s">
        <v>39</v>
      </c>
      <c r="K15" s="41" t="s">
        <v>40</v>
      </c>
      <c r="L15" s="41" t="s">
        <v>41</v>
      </c>
      <c r="M15" s="41" t="s">
        <v>42</v>
      </c>
      <c r="N15" s="41" t="s">
        <v>43</v>
      </c>
      <c r="O15" s="42" t="s">
        <v>44</v>
      </c>
      <c r="Q15" s="43"/>
    </row>
    <row r="16" spans="2:17" x14ac:dyDescent="0.25">
      <c r="B16" s="23">
        <v>1</v>
      </c>
      <c r="C16" s="44">
        <v>50</v>
      </c>
      <c r="D16" s="44" t="s">
        <v>25</v>
      </c>
      <c r="E16" s="44">
        <v>54</v>
      </c>
      <c r="F16" s="45">
        <f>HLOOKUP(D16,E$11:H$12,2,FALSE)</f>
        <v>52</v>
      </c>
      <c r="G16" s="44">
        <v>1</v>
      </c>
      <c r="H16" s="44">
        <v>3</v>
      </c>
      <c r="I16" s="45" t="b">
        <f>AND(E16&lt;C16,H16&gt;1)</f>
        <v>0</v>
      </c>
      <c r="J16" s="45" t="b">
        <f>OR(G16&gt;1,H16=3)</f>
        <v>1</v>
      </c>
      <c r="K16" s="46">
        <f>E16*F16</f>
        <v>2808</v>
      </c>
      <c r="L16" s="45">
        <f>IF(I16=TRUE,K16*M$11,0)</f>
        <v>0</v>
      </c>
      <c r="M16" s="45">
        <f>IF(J16=TRUE,K16*M$12,0)</f>
        <v>280.8</v>
      </c>
      <c r="N16" s="46">
        <f>SUM(K16:M16)</f>
        <v>3088.8</v>
      </c>
      <c r="O16" s="47" t="str">
        <f>IF(AND(E16&lt;=C16,H16&gt;1),"GOOD JOB",IF(E16&gt;C16,"TOO MUCH TIME","POO QUALITY"))</f>
        <v>TOO MUCH TIME</v>
      </c>
    </row>
    <row r="17" spans="2:15" x14ac:dyDescent="0.25">
      <c r="B17" s="26">
        <v>2</v>
      </c>
      <c r="C17" s="48">
        <v>40</v>
      </c>
      <c r="D17" s="48" t="s">
        <v>26</v>
      </c>
      <c r="E17" s="48">
        <v>40</v>
      </c>
      <c r="F17" s="45">
        <f t="shared" ref="F17:F35" si="0">HLOOKUP(D17,E$11:H$12,2,FALSE)</f>
        <v>50</v>
      </c>
      <c r="G17" s="48">
        <v>5</v>
      </c>
      <c r="H17" s="48">
        <v>2</v>
      </c>
      <c r="I17" s="45" t="b">
        <f t="shared" ref="I17:I35" si="1">AND(E17&lt;C17,H17&gt;1)</f>
        <v>0</v>
      </c>
      <c r="J17" s="45" t="b">
        <f t="shared" ref="J17:J35" si="2">OR(G17&gt;1,H17=3)</f>
        <v>1</v>
      </c>
      <c r="K17" s="50">
        <f t="shared" ref="K17:K35" si="3">E17*F17</f>
        <v>2000</v>
      </c>
      <c r="L17" s="45">
        <f t="shared" ref="L17:L35" si="4">IF(I17=TRUE,K17*M$11,0)</f>
        <v>0</v>
      </c>
      <c r="M17" s="45">
        <f t="shared" ref="M17:M35" si="5">IF(J17=TRUE,K17*M$12,0)</f>
        <v>200</v>
      </c>
      <c r="N17" s="50">
        <f t="shared" ref="N17:N35" si="6">SUM(K17:M17)</f>
        <v>2200</v>
      </c>
      <c r="O17" s="47" t="str">
        <f t="shared" ref="O17:O35" si="7">IF(AND(E17&lt;=C17,H17&gt;1),"GOOD JOB",IF(E17&gt;C17,"TOO MUCH TIME","POO QUALITY"))</f>
        <v>GOOD JOB</v>
      </c>
    </row>
    <row r="18" spans="2:15" x14ac:dyDescent="0.25">
      <c r="B18" s="26">
        <v>3</v>
      </c>
      <c r="C18" s="48">
        <v>80</v>
      </c>
      <c r="D18" s="48" t="s">
        <v>25</v>
      </c>
      <c r="E18" s="48">
        <v>86</v>
      </c>
      <c r="F18" s="45">
        <f t="shared" si="0"/>
        <v>52</v>
      </c>
      <c r="G18" s="48">
        <v>4</v>
      </c>
      <c r="H18" s="48">
        <v>3</v>
      </c>
      <c r="I18" s="45" t="b">
        <f t="shared" si="1"/>
        <v>0</v>
      </c>
      <c r="J18" s="45" t="b">
        <f t="shared" si="2"/>
        <v>1</v>
      </c>
      <c r="K18" s="50">
        <f t="shared" si="3"/>
        <v>4472</v>
      </c>
      <c r="L18" s="45">
        <f t="shared" si="4"/>
        <v>0</v>
      </c>
      <c r="M18" s="45">
        <f t="shared" si="5"/>
        <v>447.20000000000005</v>
      </c>
      <c r="N18" s="50">
        <f t="shared" si="6"/>
        <v>4919.2</v>
      </c>
      <c r="O18" s="47" t="str">
        <f t="shared" si="7"/>
        <v>TOO MUCH TIME</v>
      </c>
    </row>
    <row r="19" spans="2:15" x14ac:dyDescent="0.25">
      <c r="B19" s="26">
        <v>4</v>
      </c>
      <c r="C19" s="48">
        <v>40</v>
      </c>
      <c r="D19" s="48" t="s">
        <v>27</v>
      </c>
      <c r="E19" s="48">
        <v>42</v>
      </c>
      <c r="F19" s="45">
        <f t="shared" si="0"/>
        <v>47</v>
      </c>
      <c r="G19" s="48">
        <v>1</v>
      </c>
      <c r="H19" s="48">
        <v>2</v>
      </c>
      <c r="I19" s="45" t="b">
        <f t="shared" si="1"/>
        <v>0</v>
      </c>
      <c r="J19" s="45" t="b">
        <f t="shared" si="2"/>
        <v>0</v>
      </c>
      <c r="K19" s="50">
        <f t="shared" si="3"/>
        <v>1974</v>
      </c>
      <c r="L19" s="45">
        <f t="shared" si="4"/>
        <v>0</v>
      </c>
      <c r="M19" s="45">
        <f t="shared" si="5"/>
        <v>0</v>
      </c>
      <c r="N19" s="50">
        <f t="shared" si="6"/>
        <v>1974</v>
      </c>
      <c r="O19" s="47" t="str">
        <f t="shared" si="7"/>
        <v>TOO MUCH TIME</v>
      </c>
    </row>
    <row r="20" spans="2:15" x14ac:dyDescent="0.25">
      <c r="B20" s="26">
        <v>5</v>
      </c>
      <c r="C20" s="48">
        <v>80</v>
      </c>
      <c r="D20" s="48" t="s">
        <v>25</v>
      </c>
      <c r="E20" s="48">
        <v>78</v>
      </c>
      <c r="F20" s="45">
        <f t="shared" si="0"/>
        <v>52</v>
      </c>
      <c r="G20" s="48">
        <v>3</v>
      </c>
      <c r="H20" s="48">
        <v>1</v>
      </c>
      <c r="I20" s="45" t="b">
        <f t="shared" si="1"/>
        <v>0</v>
      </c>
      <c r="J20" s="45" t="b">
        <f t="shared" si="2"/>
        <v>1</v>
      </c>
      <c r="K20" s="50">
        <f t="shared" si="3"/>
        <v>4056</v>
      </c>
      <c r="L20" s="45">
        <f t="shared" si="4"/>
        <v>0</v>
      </c>
      <c r="M20" s="45">
        <f t="shared" si="5"/>
        <v>405.6</v>
      </c>
      <c r="N20" s="50">
        <f t="shared" si="6"/>
        <v>4461.6000000000004</v>
      </c>
      <c r="O20" s="47" t="str">
        <f t="shared" si="7"/>
        <v>POO QUALITY</v>
      </c>
    </row>
    <row r="21" spans="2:15" x14ac:dyDescent="0.25">
      <c r="B21" s="26">
        <v>6</v>
      </c>
      <c r="C21" s="48">
        <v>40</v>
      </c>
      <c r="D21" s="48" t="s">
        <v>27</v>
      </c>
      <c r="E21" s="48">
        <v>38</v>
      </c>
      <c r="F21" s="45">
        <f t="shared" si="0"/>
        <v>47</v>
      </c>
      <c r="G21" s="48">
        <v>3</v>
      </c>
      <c r="H21" s="48">
        <v>3</v>
      </c>
      <c r="I21" s="45" t="b">
        <f t="shared" si="1"/>
        <v>1</v>
      </c>
      <c r="J21" s="45" t="b">
        <f t="shared" si="2"/>
        <v>1</v>
      </c>
      <c r="K21" s="50">
        <f t="shared" si="3"/>
        <v>1786</v>
      </c>
      <c r="L21" s="45">
        <f t="shared" si="4"/>
        <v>178.60000000000002</v>
      </c>
      <c r="M21" s="45">
        <f t="shared" si="5"/>
        <v>178.60000000000002</v>
      </c>
      <c r="N21" s="50">
        <f t="shared" si="6"/>
        <v>2143.1999999999998</v>
      </c>
      <c r="O21" s="47" t="str">
        <f t="shared" si="7"/>
        <v>GOOD JOB</v>
      </c>
    </row>
    <row r="22" spans="2:15" x14ac:dyDescent="0.25">
      <c r="B22" s="26">
        <v>7</v>
      </c>
      <c r="C22" s="48">
        <v>50</v>
      </c>
      <c r="D22" s="48" t="s">
        <v>25</v>
      </c>
      <c r="E22" s="48">
        <v>51</v>
      </c>
      <c r="F22" s="45">
        <f t="shared" si="0"/>
        <v>52</v>
      </c>
      <c r="G22" s="48">
        <v>3</v>
      </c>
      <c r="H22" s="48">
        <v>3</v>
      </c>
      <c r="I22" s="45" t="b">
        <f t="shared" si="1"/>
        <v>0</v>
      </c>
      <c r="J22" s="45" t="b">
        <f t="shared" si="2"/>
        <v>1</v>
      </c>
      <c r="K22" s="50">
        <f t="shared" si="3"/>
        <v>2652</v>
      </c>
      <c r="L22" s="45">
        <f t="shared" si="4"/>
        <v>0</v>
      </c>
      <c r="M22" s="45">
        <f t="shared" si="5"/>
        <v>265.2</v>
      </c>
      <c r="N22" s="50">
        <f t="shared" si="6"/>
        <v>2917.2</v>
      </c>
      <c r="O22" s="47" t="str">
        <f t="shared" si="7"/>
        <v>TOO MUCH TIME</v>
      </c>
    </row>
    <row r="23" spans="2:15" x14ac:dyDescent="0.25">
      <c r="B23" s="26">
        <v>8</v>
      </c>
      <c r="C23" s="48">
        <v>40</v>
      </c>
      <c r="D23" s="48" t="s">
        <v>28</v>
      </c>
      <c r="E23" s="48">
        <v>36</v>
      </c>
      <c r="F23" s="45">
        <f t="shared" si="0"/>
        <v>48</v>
      </c>
      <c r="G23" s="48">
        <v>3</v>
      </c>
      <c r="H23" s="48">
        <v>1</v>
      </c>
      <c r="I23" s="45" t="b">
        <f t="shared" si="1"/>
        <v>0</v>
      </c>
      <c r="J23" s="45" t="b">
        <f t="shared" si="2"/>
        <v>1</v>
      </c>
      <c r="K23" s="50">
        <f t="shared" si="3"/>
        <v>1728</v>
      </c>
      <c r="L23" s="45">
        <f t="shared" si="4"/>
        <v>0</v>
      </c>
      <c r="M23" s="45">
        <f t="shared" si="5"/>
        <v>172.8</v>
      </c>
      <c r="N23" s="50">
        <f t="shared" si="6"/>
        <v>1900.8</v>
      </c>
      <c r="O23" s="47" t="str">
        <f t="shared" si="7"/>
        <v>POO QUALITY</v>
      </c>
    </row>
    <row r="24" spans="2:15" x14ac:dyDescent="0.25">
      <c r="B24" s="26">
        <v>9</v>
      </c>
      <c r="C24" s="48">
        <v>50</v>
      </c>
      <c r="D24" s="48" t="s">
        <v>25</v>
      </c>
      <c r="E24" s="48">
        <v>48</v>
      </c>
      <c r="F24" s="45">
        <f t="shared" si="0"/>
        <v>52</v>
      </c>
      <c r="G24" s="48">
        <v>3</v>
      </c>
      <c r="H24" s="48">
        <v>2</v>
      </c>
      <c r="I24" s="45" t="b">
        <f t="shared" si="1"/>
        <v>1</v>
      </c>
      <c r="J24" s="45" t="b">
        <f t="shared" si="2"/>
        <v>1</v>
      </c>
      <c r="K24" s="50">
        <f t="shared" si="3"/>
        <v>2496</v>
      </c>
      <c r="L24" s="45">
        <f t="shared" si="4"/>
        <v>249.60000000000002</v>
      </c>
      <c r="M24" s="45">
        <f t="shared" si="5"/>
        <v>249.60000000000002</v>
      </c>
      <c r="N24" s="50">
        <f t="shared" si="6"/>
        <v>2995.2</v>
      </c>
      <c r="O24" s="47" t="str">
        <f t="shared" si="7"/>
        <v>GOOD JOB</v>
      </c>
    </row>
    <row r="25" spans="2:15" x14ac:dyDescent="0.25">
      <c r="B25" s="26">
        <v>10</v>
      </c>
      <c r="C25" s="48">
        <v>40</v>
      </c>
      <c r="D25" s="48" t="s">
        <v>26</v>
      </c>
      <c r="E25" s="48">
        <v>42</v>
      </c>
      <c r="F25" s="45">
        <f t="shared" si="0"/>
        <v>50</v>
      </c>
      <c r="G25" s="48">
        <v>2</v>
      </c>
      <c r="H25" s="48">
        <v>2</v>
      </c>
      <c r="I25" s="45" t="b">
        <f t="shared" si="1"/>
        <v>0</v>
      </c>
      <c r="J25" s="45" t="b">
        <f t="shared" si="2"/>
        <v>1</v>
      </c>
      <c r="K25" s="50">
        <f t="shared" si="3"/>
        <v>2100</v>
      </c>
      <c r="L25" s="45">
        <f t="shared" si="4"/>
        <v>0</v>
      </c>
      <c r="M25" s="45">
        <f t="shared" si="5"/>
        <v>210</v>
      </c>
      <c r="N25" s="50">
        <f t="shared" si="6"/>
        <v>2310</v>
      </c>
      <c r="O25" s="47" t="str">
        <f t="shared" si="7"/>
        <v>TOO MUCH TIME</v>
      </c>
    </row>
    <row r="26" spans="2:15" x14ac:dyDescent="0.25">
      <c r="B26" s="26">
        <v>11</v>
      </c>
      <c r="C26" s="48">
        <v>70</v>
      </c>
      <c r="D26" s="48" t="s">
        <v>27</v>
      </c>
      <c r="E26" s="48">
        <v>74</v>
      </c>
      <c r="F26" s="45">
        <f t="shared" si="0"/>
        <v>47</v>
      </c>
      <c r="G26" s="48">
        <v>2</v>
      </c>
      <c r="H26" s="48">
        <v>1</v>
      </c>
      <c r="I26" s="45" t="b">
        <f t="shared" si="1"/>
        <v>0</v>
      </c>
      <c r="J26" s="45" t="b">
        <f t="shared" si="2"/>
        <v>1</v>
      </c>
      <c r="K26" s="50">
        <f t="shared" si="3"/>
        <v>3478</v>
      </c>
      <c r="L26" s="45">
        <f t="shared" si="4"/>
        <v>0</v>
      </c>
      <c r="M26" s="45">
        <f t="shared" si="5"/>
        <v>347.8</v>
      </c>
      <c r="N26" s="50">
        <f t="shared" si="6"/>
        <v>3825.8</v>
      </c>
      <c r="O26" s="47" t="str">
        <f t="shared" si="7"/>
        <v>TOO MUCH TIME</v>
      </c>
    </row>
    <row r="27" spans="2:15" x14ac:dyDescent="0.25">
      <c r="B27" s="26">
        <v>12</v>
      </c>
      <c r="C27" s="48">
        <v>50</v>
      </c>
      <c r="D27" s="48" t="s">
        <v>28</v>
      </c>
      <c r="E27" s="48">
        <v>51</v>
      </c>
      <c r="F27" s="45">
        <f t="shared" si="0"/>
        <v>48</v>
      </c>
      <c r="G27" s="48">
        <v>2</v>
      </c>
      <c r="H27" s="48">
        <v>1</v>
      </c>
      <c r="I27" s="45" t="b">
        <f t="shared" si="1"/>
        <v>0</v>
      </c>
      <c r="J27" s="45" t="b">
        <f t="shared" si="2"/>
        <v>1</v>
      </c>
      <c r="K27" s="50">
        <f t="shared" si="3"/>
        <v>2448</v>
      </c>
      <c r="L27" s="45">
        <f t="shared" si="4"/>
        <v>0</v>
      </c>
      <c r="M27" s="45">
        <f t="shared" si="5"/>
        <v>244.8</v>
      </c>
      <c r="N27" s="50">
        <f t="shared" si="6"/>
        <v>2692.8</v>
      </c>
      <c r="O27" s="47" t="str">
        <f t="shared" si="7"/>
        <v>TOO MUCH TIME</v>
      </c>
    </row>
    <row r="28" spans="2:15" x14ac:dyDescent="0.25">
      <c r="B28" s="26">
        <v>13</v>
      </c>
      <c r="C28" s="48">
        <v>70</v>
      </c>
      <c r="D28" s="48" t="s">
        <v>28</v>
      </c>
      <c r="E28" s="48">
        <v>70</v>
      </c>
      <c r="F28" s="45">
        <f t="shared" si="0"/>
        <v>48</v>
      </c>
      <c r="G28" s="48">
        <v>2</v>
      </c>
      <c r="H28" s="48">
        <v>1</v>
      </c>
      <c r="I28" s="45" t="b">
        <f t="shared" si="1"/>
        <v>0</v>
      </c>
      <c r="J28" s="45" t="b">
        <f t="shared" si="2"/>
        <v>1</v>
      </c>
      <c r="K28" s="50">
        <f t="shared" si="3"/>
        <v>3360</v>
      </c>
      <c r="L28" s="45">
        <f t="shared" si="4"/>
        <v>0</v>
      </c>
      <c r="M28" s="45">
        <f t="shared" si="5"/>
        <v>336</v>
      </c>
      <c r="N28" s="50">
        <f t="shared" si="6"/>
        <v>3696</v>
      </c>
      <c r="O28" s="47" t="str">
        <f t="shared" si="7"/>
        <v>POO QUALITY</v>
      </c>
    </row>
    <row r="29" spans="2:15" x14ac:dyDescent="0.25">
      <c r="B29" s="26">
        <v>14</v>
      </c>
      <c r="C29" s="48">
        <v>60</v>
      </c>
      <c r="D29" s="48" t="s">
        <v>27</v>
      </c>
      <c r="E29" s="48">
        <v>58</v>
      </c>
      <c r="F29" s="45">
        <f t="shared" si="0"/>
        <v>47</v>
      </c>
      <c r="G29" s="48">
        <v>2</v>
      </c>
      <c r="H29" s="48">
        <v>2</v>
      </c>
      <c r="I29" s="45" t="b">
        <f t="shared" si="1"/>
        <v>1</v>
      </c>
      <c r="J29" s="45" t="b">
        <f t="shared" si="2"/>
        <v>1</v>
      </c>
      <c r="K29" s="50">
        <f t="shared" si="3"/>
        <v>2726</v>
      </c>
      <c r="L29" s="45">
        <f t="shared" si="4"/>
        <v>272.60000000000002</v>
      </c>
      <c r="M29" s="45">
        <f t="shared" si="5"/>
        <v>272.60000000000002</v>
      </c>
      <c r="N29" s="50">
        <f t="shared" si="6"/>
        <v>3271.2</v>
      </c>
      <c r="O29" s="47" t="str">
        <f t="shared" si="7"/>
        <v>GOOD JOB</v>
      </c>
    </row>
    <row r="30" spans="2:15" x14ac:dyDescent="0.25">
      <c r="B30" s="26">
        <v>15</v>
      </c>
      <c r="C30" s="48">
        <v>70</v>
      </c>
      <c r="D30" s="48" t="s">
        <v>27</v>
      </c>
      <c r="E30" s="48">
        <v>66</v>
      </c>
      <c r="F30" s="45">
        <f t="shared" si="0"/>
        <v>47</v>
      </c>
      <c r="G30" s="48">
        <v>3</v>
      </c>
      <c r="H30" s="48">
        <v>3</v>
      </c>
      <c r="I30" s="45" t="b">
        <f t="shared" si="1"/>
        <v>1</v>
      </c>
      <c r="J30" s="45" t="b">
        <f t="shared" si="2"/>
        <v>1</v>
      </c>
      <c r="K30" s="50">
        <f t="shared" si="3"/>
        <v>3102</v>
      </c>
      <c r="L30" s="45">
        <f t="shared" si="4"/>
        <v>310.20000000000005</v>
      </c>
      <c r="M30" s="45">
        <f t="shared" si="5"/>
        <v>310.20000000000005</v>
      </c>
      <c r="N30" s="50">
        <f t="shared" si="6"/>
        <v>3722.3999999999996</v>
      </c>
      <c r="O30" s="47" t="str">
        <f t="shared" si="7"/>
        <v>GOOD JOB</v>
      </c>
    </row>
    <row r="31" spans="2:15" x14ac:dyDescent="0.25">
      <c r="B31" s="26">
        <v>16</v>
      </c>
      <c r="C31" s="48">
        <v>50</v>
      </c>
      <c r="D31" s="48" t="s">
        <v>26</v>
      </c>
      <c r="E31" s="48">
        <v>48</v>
      </c>
      <c r="F31" s="45">
        <f t="shared" si="0"/>
        <v>50</v>
      </c>
      <c r="G31" s="48">
        <v>1</v>
      </c>
      <c r="H31" s="48">
        <v>1</v>
      </c>
      <c r="I31" s="45" t="b">
        <f t="shared" si="1"/>
        <v>0</v>
      </c>
      <c r="J31" s="45" t="b">
        <f t="shared" si="2"/>
        <v>0</v>
      </c>
      <c r="K31" s="50">
        <f t="shared" si="3"/>
        <v>2400</v>
      </c>
      <c r="L31" s="45">
        <f t="shared" si="4"/>
        <v>0</v>
      </c>
      <c r="M31" s="45">
        <f t="shared" si="5"/>
        <v>0</v>
      </c>
      <c r="N31" s="50">
        <f t="shared" si="6"/>
        <v>2400</v>
      </c>
      <c r="O31" s="47" t="str">
        <f t="shared" si="7"/>
        <v>POO QUALITY</v>
      </c>
    </row>
    <row r="32" spans="2:15" x14ac:dyDescent="0.25">
      <c r="B32" s="26">
        <v>17</v>
      </c>
      <c r="C32" s="48">
        <v>50</v>
      </c>
      <c r="D32" s="48" t="s">
        <v>28</v>
      </c>
      <c r="E32" s="48">
        <v>47</v>
      </c>
      <c r="F32" s="45">
        <f t="shared" si="0"/>
        <v>48</v>
      </c>
      <c r="G32" s="48">
        <v>1</v>
      </c>
      <c r="H32" s="48">
        <v>2</v>
      </c>
      <c r="I32" s="45" t="b">
        <f t="shared" si="1"/>
        <v>1</v>
      </c>
      <c r="J32" s="45" t="b">
        <f t="shared" si="2"/>
        <v>0</v>
      </c>
      <c r="K32" s="50">
        <f t="shared" si="3"/>
        <v>2256</v>
      </c>
      <c r="L32" s="45">
        <f t="shared" si="4"/>
        <v>225.60000000000002</v>
      </c>
      <c r="M32" s="45">
        <f t="shared" si="5"/>
        <v>0</v>
      </c>
      <c r="N32" s="50">
        <f t="shared" si="6"/>
        <v>2481.6</v>
      </c>
      <c r="O32" s="47" t="str">
        <f t="shared" si="7"/>
        <v>GOOD JOB</v>
      </c>
    </row>
    <row r="33" spans="2:15" x14ac:dyDescent="0.25">
      <c r="B33" s="26">
        <v>18</v>
      </c>
      <c r="C33" s="48">
        <v>60</v>
      </c>
      <c r="D33" s="48" t="s">
        <v>26</v>
      </c>
      <c r="E33" s="48">
        <v>65</v>
      </c>
      <c r="F33" s="45">
        <f t="shared" si="0"/>
        <v>50</v>
      </c>
      <c r="G33" s="48">
        <v>2</v>
      </c>
      <c r="H33" s="48">
        <v>3</v>
      </c>
      <c r="I33" s="45" t="b">
        <f t="shared" si="1"/>
        <v>0</v>
      </c>
      <c r="J33" s="45" t="b">
        <f t="shared" si="2"/>
        <v>1</v>
      </c>
      <c r="K33" s="50">
        <f t="shared" si="3"/>
        <v>3250</v>
      </c>
      <c r="L33" s="45">
        <f t="shared" si="4"/>
        <v>0</v>
      </c>
      <c r="M33" s="45">
        <f t="shared" si="5"/>
        <v>325</v>
      </c>
      <c r="N33" s="50">
        <f t="shared" si="6"/>
        <v>3575</v>
      </c>
      <c r="O33" s="47" t="str">
        <f t="shared" si="7"/>
        <v>TOO MUCH TIME</v>
      </c>
    </row>
    <row r="34" spans="2:15" x14ac:dyDescent="0.25">
      <c r="B34" s="26">
        <v>19</v>
      </c>
      <c r="C34" s="48">
        <v>60</v>
      </c>
      <c r="D34" s="48" t="s">
        <v>26</v>
      </c>
      <c r="E34" s="48">
        <v>61</v>
      </c>
      <c r="F34" s="45">
        <f t="shared" si="0"/>
        <v>50</v>
      </c>
      <c r="G34" s="48">
        <v>2</v>
      </c>
      <c r="H34" s="48">
        <v>3</v>
      </c>
      <c r="I34" s="45" t="b">
        <f t="shared" si="1"/>
        <v>0</v>
      </c>
      <c r="J34" s="45" t="b">
        <f t="shared" si="2"/>
        <v>1</v>
      </c>
      <c r="K34" s="50">
        <f t="shared" si="3"/>
        <v>3050</v>
      </c>
      <c r="L34" s="45">
        <f t="shared" si="4"/>
        <v>0</v>
      </c>
      <c r="M34" s="45">
        <f t="shared" si="5"/>
        <v>305</v>
      </c>
      <c r="N34" s="50">
        <f t="shared" si="6"/>
        <v>3355</v>
      </c>
      <c r="O34" s="47" t="str">
        <f t="shared" si="7"/>
        <v>TOO MUCH TIME</v>
      </c>
    </row>
    <row r="35" spans="2:15" ht="15.75" thickBot="1" x14ac:dyDescent="0.3">
      <c r="B35" s="29">
        <v>20</v>
      </c>
      <c r="C35" s="51">
        <v>80</v>
      </c>
      <c r="D35" s="51" t="s">
        <v>28</v>
      </c>
      <c r="E35" s="51">
        <v>79</v>
      </c>
      <c r="F35" s="45">
        <f t="shared" si="0"/>
        <v>48</v>
      </c>
      <c r="G35" s="51">
        <v>3</v>
      </c>
      <c r="H35" s="51">
        <v>1</v>
      </c>
      <c r="I35" s="45" t="b">
        <f t="shared" si="1"/>
        <v>0</v>
      </c>
      <c r="J35" s="45" t="b">
        <f t="shared" si="2"/>
        <v>1</v>
      </c>
      <c r="K35" s="52">
        <f t="shared" si="3"/>
        <v>3792</v>
      </c>
      <c r="L35" s="45">
        <f t="shared" si="4"/>
        <v>0</v>
      </c>
      <c r="M35" s="45">
        <f t="shared" si="5"/>
        <v>379.20000000000005</v>
      </c>
      <c r="N35" s="52">
        <f t="shared" si="6"/>
        <v>4171.2</v>
      </c>
      <c r="O35" s="47" t="str">
        <f t="shared" si="7"/>
        <v>POO QUALITY</v>
      </c>
    </row>
    <row r="36" spans="2:15" ht="15.75" thickBot="1" x14ac:dyDescent="0.3">
      <c r="L36" s="53"/>
      <c r="M36" s="53"/>
      <c r="N36" s="53"/>
    </row>
    <row r="37" spans="2:15" ht="15.75" thickBot="1" x14ac:dyDescent="0.3">
      <c r="G37" s="140" t="s">
        <v>45</v>
      </c>
      <c r="H37" s="141"/>
      <c r="I37" s="141"/>
      <c r="J37" s="141"/>
      <c r="K37" s="141"/>
      <c r="L37" s="141"/>
      <c r="M37" s="141"/>
      <c r="N37" s="142"/>
    </row>
    <row r="38" spans="2:15" x14ac:dyDescent="0.25">
      <c r="B38" s="140" t="s">
        <v>46</v>
      </c>
      <c r="C38" s="141"/>
      <c r="D38" s="141"/>
      <c r="E38" s="142"/>
      <c r="G38" s="40" t="s">
        <v>24</v>
      </c>
      <c r="H38" s="41" t="s">
        <v>47</v>
      </c>
      <c r="I38" s="41" t="s">
        <v>48</v>
      </c>
      <c r="J38" s="41" t="s">
        <v>43</v>
      </c>
      <c r="K38" s="41" t="s">
        <v>49</v>
      </c>
      <c r="L38" s="41" t="s">
        <v>50</v>
      </c>
      <c r="M38" s="41" t="s">
        <v>51</v>
      </c>
      <c r="N38" s="42" t="s">
        <v>52</v>
      </c>
    </row>
    <row r="39" spans="2:15" x14ac:dyDescent="0.25">
      <c r="B39" s="40" t="s">
        <v>33</v>
      </c>
      <c r="C39" s="41" t="s">
        <v>24</v>
      </c>
      <c r="D39" s="41" t="s">
        <v>36</v>
      </c>
      <c r="E39" s="42" t="s">
        <v>53</v>
      </c>
      <c r="G39" s="54" t="s">
        <v>25</v>
      </c>
      <c r="H39" s="55">
        <f>COUNTIF(D16:D35,G39)</f>
        <v>5</v>
      </c>
      <c r="I39" s="55">
        <f>SUMIF(D$16:D$35,G39,E$16:E$35)</f>
        <v>317</v>
      </c>
      <c r="J39" s="49">
        <f>SUMIF(D$16:D$35,G39,N$16:N$35)</f>
        <v>18382</v>
      </c>
      <c r="K39" s="48">
        <v>1</v>
      </c>
      <c r="L39" s="50">
        <v>400</v>
      </c>
      <c r="M39" s="50">
        <f>(J39+L39)/H39</f>
        <v>3756.4</v>
      </c>
      <c r="N39" s="56">
        <f>(L39+J39)/I39</f>
        <v>59.24921135646688</v>
      </c>
    </row>
    <row r="40" spans="2:15" x14ac:dyDescent="0.25">
      <c r="B40" s="26">
        <v>5</v>
      </c>
      <c r="C40" s="55" t="str">
        <f>VLOOKUP(B40,B$16:D$35,3)</f>
        <v>Jim</v>
      </c>
      <c r="D40" s="55">
        <f>VLOOKUP(B40,B$16:G$35,6)</f>
        <v>3</v>
      </c>
      <c r="E40" s="56">
        <v>400</v>
      </c>
      <c r="G40" s="54" t="s">
        <v>26</v>
      </c>
      <c r="H40" s="55">
        <f t="shared" ref="H40:H42" si="8">COUNTIF(D17:D36,G40)</f>
        <v>5</v>
      </c>
      <c r="I40" s="55">
        <f t="shared" ref="I40:I42" si="9">SUMIF(D$16:D$35,G40,E$16:E$35)</f>
        <v>256</v>
      </c>
      <c r="J40" s="49">
        <f t="shared" ref="J40:J42" si="10">SUMIF(D$16:D$35,G40,N$16:N$35)</f>
        <v>13840</v>
      </c>
      <c r="K40" s="48">
        <v>1</v>
      </c>
      <c r="L40" s="50">
        <v>250</v>
      </c>
      <c r="M40" s="50">
        <f>(J40+L40)/H40</f>
        <v>2818</v>
      </c>
      <c r="N40" s="56">
        <f>(L40+J40)/I40</f>
        <v>55.0390625</v>
      </c>
    </row>
    <row r="41" spans="2:15" x14ac:dyDescent="0.25">
      <c r="B41" s="26">
        <v>8</v>
      </c>
      <c r="C41" s="55" t="str">
        <f t="shared" ref="C41:C46" si="11">VLOOKUP(B41,B$16:D$35,3)</f>
        <v>Jennifer</v>
      </c>
      <c r="D41" s="55">
        <f t="shared" ref="D41:D46" si="12">VLOOKUP(B41,B$16:G$35,6)</f>
        <v>3</v>
      </c>
      <c r="E41" s="56">
        <v>600</v>
      </c>
      <c r="G41" s="54" t="s">
        <v>27</v>
      </c>
      <c r="H41" s="55">
        <f t="shared" si="8"/>
        <v>5</v>
      </c>
      <c r="I41" s="55">
        <f t="shared" si="9"/>
        <v>278</v>
      </c>
      <c r="J41" s="49">
        <f t="shared" si="10"/>
        <v>14936.6</v>
      </c>
      <c r="K41" s="48">
        <v>1</v>
      </c>
      <c r="L41" s="50">
        <v>300</v>
      </c>
      <c r="M41" s="50">
        <f>(J41+L41)/H41</f>
        <v>3047.32</v>
      </c>
      <c r="N41" s="56">
        <f>(L41+J41)/I41</f>
        <v>54.807913669064753</v>
      </c>
    </row>
    <row r="42" spans="2:15" ht="15.75" thickBot="1" x14ac:dyDescent="0.3">
      <c r="B42" s="26">
        <v>11</v>
      </c>
      <c r="C42" s="55" t="str">
        <f t="shared" si="11"/>
        <v>Jake</v>
      </c>
      <c r="D42" s="55">
        <f t="shared" si="12"/>
        <v>2</v>
      </c>
      <c r="E42" s="56">
        <v>300</v>
      </c>
      <c r="G42" s="57" t="s">
        <v>28</v>
      </c>
      <c r="H42" s="55">
        <f t="shared" si="8"/>
        <v>5</v>
      </c>
      <c r="I42" s="55">
        <f t="shared" si="9"/>
        <v>283</v>
      </c>
      <c r="J42" s="49">
        <f t="shared" si="10"/>
        <v>14942.400000000001</v>
      </c>
      <c r="K42" s="51">
        <v>4</v>
      </c>
      <c r="L42" s="52">
        <v>2300</v>
      </c>
      <c r="M42" s="52">
        <f>(J42+L42)/H42</f>
        <v>3448.4800000000005</v>
      </c>
      <c r="N42" s="58">
        <f>(L42+J42)/I42</f>
        <v>60.927208480565376</v>
      </c>
    </row>
    <row r="43" spans="2:15" ht="15.75" thickBot="1" x14ac:dyDescent="0.3">
      <c r="B43" s="26">
        <v>12</v>
      </c>
      <c r="C43" s="55" t="str">
        <f t="shared" si="11"/>
        <v>Jennifer</v>
      </c>
      <c r="D43" s="55">
        <f t="shared" si="12"/>
        <v>2</v>
      </c>
      <c r="E43" s="56">
        <v>700</v>
      </c>
    </row>
    <row r="44" spans="2:15" x14ac:dyDescent="0.25">
      <c r="B44" s="26">
        <v>13</v>
      </c>
      <c r="C44" s="55" t="str">
        <f t="shared" si="11"/>
        <v>Jennifer</v>
      </c>
      <c r="D44" s="55">
        <f t="shared" si="12"/>
        <v>2</v>
      </c>
      <c r="E44" s="56">
        <v>500</v>
      </c>
      <c r="G44" s="140" t="s">
        <v>54</v>
      </c>
      <c r="H44" s="141"/>
      <c r="I44" s="141"/>
      <c r="J44" s="141"/>
      <c r="K44" s="141"/>
      <c r="L44" s="141"/>
      <c r="M44" s="141"/>
      <c r="N44" s="142"/>
    </row>
    <row r="45" spans="2:15" x14ac:dyDescent="0.25">
      <c r="B45" s="26">
        <v>16</v>
      </c>
      <c r="C45" s="55" t="str">
        <f t="shared" si="11"/>
        <v>Jill</v>
      </c>
      <c r="D45" s="55">
        <f t="shared" si="12"/>
        <v>1</v>
      </c>
      <c r="E45" s="56">
        <v>250</v>
      </c>
      <c r="G45" s="40" t="s">
        <v>36</v>
      </c>
      <c r="H45" s="41" t="s">
        <v>47</v>
      </c>
      <c r="I45" s="41" t="s">
        <v>43</v>
      </c>
      <c r="J45" s="41" t="s">
        <v>49</v>
      </c>
      <c r="K45" s="41" t="s">
        <v>50</v>
      </c>
      <c r="L45" s="41" t="s">
        <v>55</v>
      </c>
      <c r="M45" s="41" t="s">
        <v>51</v>
      </c>
      <c r="N45" s="42" t="s">
        <v>56</v>
      </c>
    </row>
    <row r="46" spans="2:15" ht="15.75" thickBot="1" x14ac:dyDescent="0.3">
      <c r="B46" s="29">
        <v>20</v>
      </c>
      <c r="C46" s="55" t="str">
        <f t="shared" si="11"/>
        <v>Jennifer</v>
      </c>
      <c r="D46" s="55">
        <f t="shared" si="12"/>
        <v>3</v>
      </c>
      <c r="E46" s="58">
        <v>500</v>
      </c>
      <c r="G46" s="26">
        <v>1</v>
      </c>
      <c r="H46" s="48">
        <v>4</v>
      </c>
      <c r="I46" s="50">
        <v>9944.4</v>
      </c>
      <c r="J46" s="55">
        <f>COUNTIF(D$40:D$46,G46)</f>
        <v>1</v>
      </c>
      <c r="K46" s="49">
        <f>SUMIF(D$40:D$46,G46,E$40:E$46)</f>
        <v>250</v>
      </c>
      <c r="L46" s="50">
        <f>K46+I46</f>
        <v>10194.4</v>
      </c>
      <c r="M46" s="50">
        <f>L46/H46</f>
        <v>2548.6</v>
      </c>
      <c r="N46" s="59">
        <f>AVERAGEIF(G$16:G$35,G46,N$16:N$35)</f>
        <v>2486.1</v>
      </c>
    </row>
    <row r="47" spans="2:15" x14ac:dyDescent="0.25">
      <c r="G47" s="26">
        <v>2</v>
      </c>
      <c r="H47" s="48">
        <v>7</v>
      </c>
      <c r="I47" s="50">
        <v>21314.6</v>
      </c>
      <c r="J47" s="55">
        <f t="shared" ref="J47:J50" si="13">COUNTIF(D$40:D$46,G47)</f>
        <v>3</v>
      </c>
      <c r="K47" s="49">
        <f t="shared" ref="K47:K50" si="14">SUMIF(D$40:D$46,G47,E$40:E$46)</f>
        <v>1500</v>
      </c>
      <c r="L47" s="50">
        <f>K47+I47</f>
        <v>22814.6</v>
      </c>
      <c r="M47" s="50">
        <f>L47/H47</f>
        <v>3259.2285714285713</v>
      </c>
      <c r="N47" s="59">
        <f t="shared" ref="N47:N50" si="15">AVERAGEIF(G$16:G$35,G47,N$16:N$35)</f>
        <v>3246.542857142857</v>
      </c>
    </row>
    <row r="48" spans="2:15" x14ac:dyDescent="0.25">
      <c r="G48" s="26">
        <v>3</v>
      </c>
      <c r="H48" s="48">
        <v>7</v>
      </c>
      <c r="I48" s="50">
        <v>21104.400000000001</v>
      </c>
      <c r="J48" s="55">
        <f t="shared" si="13"/>
        <v>3</v>
      </c>
      <c r="K48" s="49">
        <f t="shared" si="14"/>
        <v>1500</v>
      </c>
      <c r="L48" s="50">
        <f>K48+I48</f>
        <v>22604.400000000001</v>
      </c>
      <c r="M48" s="50">
        <f>L48/H48</f>
        <v>3229.2000000000003</v>
      </c>
      <c r="N48" s="59">
        <f t="shared" si="15"/>
        <v>3187.3714285714291</v>
      </c>
    </row>
    <row r="49" spans="7:14" x14ac:dyDescent="0.25">
      <c r="G49" s="26">
        <v>4</v>
      </c>
      <c r="H49" s="48">
        <v>1</v>
      </c>
      <c r="I49" s="50">
        <v>4919.2</v>
      </c>
      <c r="J49" s="55">
        <f t="shared" si="13"/>
        <v>0</v>
      </c>
      <c r="K49" s="49">
        <f t="shared" si="14"/>
        <v>0</v>
      </c>
      <c r="L49" s="50">
        <f>K49+I49</f>
        <v>4919.2</v>
      </c>
      <c r="M49" s="50">
        <f>L49/H49</f>
        <v>4919.2</v>
      </c>
      <c r="N49" s="59">
        <f t="shared" si="15"/>
        <v>4919.2</v>
      </c>
    </row>
    <row r="50" spans="7:14" ht="15.75" thickBot="1" x14ac:dyDescent="0.3">
      <c r="G50" s="29">
        <v>5</v>
      </c>
      <c r="H50" s="51">
        <v>1</v>
      </c>
      <c r="I50" s="52">
        <v>2200</v>
      </c>
      <c r="J50" s="55">
        <f t="shared" si="13"/>
        <v>0</v>
      </c>
      <c r="K50" s="49">
        <f t="shared" si="14"/>
        <v>0</v>
      </c>
      <c r="L50" s="52">
        <f>K50+I50</f>
        <v>2200</v>
      </c>
      <c r="M50" s="52">
        <f>L50/H50</f>
        <v>2200</v>
      </c>
      <c r="N50" s="59">
        <f t="shared" si="15"/>
        <v>2200</v>
      </c>
    </row>
    <row r="54" spans="7:14" ht="15" customHeight="1" x14ac:dyDescent="0.25"/>
    <row r="58" spans="7:14" ht="15" customHeight="1" x14ac:dyDescent="0.25"/>
    <row r="62" spans="7:14" ht="15" customHeight="1" x14ac:dyDescent="0.25"/>
    <row r="63" spans="7:14" ht="15" customHeight="1" x14ac:dyDescent="0.25"/>
    <row r="66" ht="15" customHeight="1" x14ac:dyDescent="0.25"/>
    <row r="67" ht="15" customHeight="1" x14ac:dyDescent="0.25"/>
    <row r="70" ht="15" customHeight="1" x14ac:dyDescent="0.25"/>
    <row r="72" ht="15" customHeight="1" x14ac:dyDescent="0.25"/>
    <row r="74" ht="15" customHeight="1" x14ac:dyDescent="0.25"/>
    <row r="78" ht="15" customHeight="1" x14ac:dyDescent="0.25"/>
    <row r="82" ht="15" customHeight="1" x14ac:dyDescent="0.25"/>
    <row r="85" ht="15" customHeight="1" x14ac:dyDescent="0.25"/>
    <row r="86" ht="15" customHeight="1" x14ac:dyDescent="0.25"/>
    <row r="89" ht="15" customHeight="1" x14ac:dyDescent="0.25"/>
    <row r="90" ht="15" customHeight="1" x14ac:dyDescent="0.25"/>
  </sheetData>
  <mergeCells count="7">
    <mergeCell ref="G44:N44"/>
    <mergeCell ref="D2:L8"/>
    <mergeCell ref="D10:H10"/>
    <mergeCell ref="L10:M10"/>
    <mergeCell ref="B14:O14"/>
    <mergeCell ref="G37:N37"/>
    <mergeCell ref="B38:E3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6478E-25CE-4874-9C02-77F42B0F1619}">
  <sheetPr codeName="Sheet4"/>
  <dimension ref="A1:J19"/>
  <sheetViews>
    <sheetView workbookViewId="0">
      <selection activeCell="K36" sqref="K36"/>
    </sheetView>
  </sheetViews>
  <sheetFormatPr defaultColWidth="8.7109375" defaultRowHeight="15" x14ac:dyDescent="0.25"/>
  <cols>
    <col min="1" max="1" width="8.7109375" style="60"/>
    <col min="2" max="2" width="27" style="60" customWidth="1"/>
    <col min="3" max="16384" width="8.7109375" style="60"/>
  </cols>
  <sheetData>
    <row r="1" spans="1:10" ht="15.75" thickBot="1" x14ac:dyDescent="0.3"/>
    <row r="2" spans="1:10" ht="14.45" customHeight="1" x14ac:dyDescent="0.25">
      <c r="B2" s="152" t="s">
        <v>57</v>
      </c>
      <c r="C2" s="153"/>
      <c r="D2" s="153"/>
      <c r="E2" s="153"/>
      <c r="F2" s="153"/>
      <c r="G2" s="153"/>
      <c r="H2" s="153"/>
      <c r="I2" s="153"/>
      <c r="J2" s="154"/>
    </row>
    <row r="3" spans="1:10" x14ac:dyDescent="0.25">
      <c r="B3" s="155"/>
      <c r="C3" s="156"/>
      <c r="D3" s="156"/>
      <c r="E3" s="156"/>
      <c r="F3" s="156"/>
      <c r="G3" s="156"/>
      <c r="H3" s="156"/>
      <c r="I3" s="156"/>
      <c r="J3" s="157"/>
    </row>
    <row r="4" spans="1:10" ht="15.75" thickBot="1" x14ac:dyDescent="0.3">
      <c r="B4" s="158"/>
      <c r="C4" s="159"/>
      <c r="D4" s="159"/>
      <c r="E4" s="159"/>
      <c r="F4" s="159"/>
      <c r="G4" s="159"/>
      <c r="H4" s="159"/>
      <c r="I4" s="159"/>
      <c r="J4" s="160"/>
    </row>
    <row r="6" spans="1:10" ht="15.75" thickBot="1" x14ac:dyDescent="0.3">
      <c r="A6" s="61"/>
      <c r="B6" s="62" t="s">
        <v>58</v>
      </c>
    </row>
    <row r="7" spans="1:10" x14ac:dyDescent="0.25">
      <c r="A7" s="63"/>
      <c r="B7" s="64" t="s">
        <v>59</v>
      </c>
      <c r="C7" s="65">
        <v>2003</v>
      </c>
      <c r="D7" s="65">
        <v>2004</v>
      </c>
      <c r="E7" s="65">
        <v>2005</v>
      </c>
      <c r="F7" s="65">
        <v>2006</v>
      </c>
      <c r="G7" s="65">
        <v>2007</v>
      </c>
      <c r="H7" s="65">
        <v>2008</v>
      </c>
      <c r="I7" s="65">
        <v>2009</v>
      </c>
      <c r="J7" s="66">
        <v>2010</v>
      </c>
    </row>
    <row r="8" spans="1:10" x14ac:dyDescent="0.25">
      <c r="A8" s="63"/>
      <c r="B8" s="67" t="s">
        <v>60</v>
      </c>
      <c r="C8" s="68">
        <v>249</v>
      </c>
      <c r="D8" s="68">
        <v>652</v>
      </c>
      <c r="E8" s="68">
        <v>1257</v>
      </c>
      <c r="F8" s="68">
        <v>2254</v>
      </c>
      <c r="G8" s="68">
        <v>3664</v>
      </c>
      <c r="H8" s="68">
        <v>5186</v>
      </c>
      <c r="I8" s="68">
        <v>5509</v>
      </c>
      <c r="J8" s="69">
        <v>6775</v>
      </c>
    </row>
    <row r="9" spans="1:10" x14ac:dyDescent="0.25">
      <c r="A9" s="61"/>
      <c r="B9" s="67" t="s">
        <v>61</v>
      </c>
      <c r="C9" s="70">
        <v>311</v>
      </c>
      <c r="D9" s="70">
        <v>700</v>
      </c>
      <c r="E9" s="70">
        <v>1384</v>
      </c>
      <c r="F9" s="70">
        <v>2456</v>
      </c>
      <c r="G9" s="70">
        <v>3872</v>
      </c>
      <c r="H9" s="70">
        <v>5367</v>
      </c>
      <c r="I9" s="70">
        <v>5523</v>
      </c>
      <c r="J9" s="71">
        <v>6820</v>
      </c>
    </row>
    <row r="10" spans="1:10" x14ac:dyDescent="0.25">
      <c r="A10" s="63"/>
      <c r="B10" s="67" t="s">
        <v>62</v>
      </c>
      <c r="C10" s="70">
        <v>394</v>
      </c>
      <c r="D10" s="70">
        <v>806</v>
      </c>
      <c r="E10" s="70">
        <v>1578</v>
      </c>
      <c r="F10" s="70">
        <v>2690</v>
      </c>
      <c r="G10" s="70">
        <v>4232</v>
      </c>
      <c r="H10" s="70">
        <v>5542</v>
      </c>
      <c r="I10" s="70">
        <v>5945</v>
      </c>
      <c r="J10" s="71">
        <v>7286</v>
      </c>
    </row>
    <row r="11" spans="1:10" x14ac:dyDescent="0.25">
      <c r="A11" s="63"/>
      <c r="B11" s="67" t="s">
        <v>63</v>
      </c>
      <c r="C11" s="70">
        <v>512</v>
      </c>
      <c r="D11" s="70">
        <v>1032</v>
      </c>
      <c r="E11" s="70">
        <v>1919</v>
      </c>
      <c r="F11" s="70">
        <v>3205</v>
      </c>
      <c r="G11" s="70">
        <v>4827</v>
      </c>
      <c r="H11" s="70">
        <v>5701</v>
      </c>
      <c r="I11" s="70">
        <v>6674</v>
      </c>
      <c r="J11" s="71">
        <v>8440</v>
      </c>
    </row>
    <row r="12" spans="1:10" ht="15.75" thickBot="1" x14ac:dyDescent="0.3">
      <c r="A12" s="61"/>
      <c r="B12" s="20" t="s">
        <v>64</v>
      </c>
      <c r="C12" s="72">
        <v>1466</v>
      </c>
      <c r="D12" s="72">
        <v>3190</v>
      </c>
      <c r="E12" s="72">
        <v>6138</v>
      </c>
      <c r="F12" s="72">
        <v>10605</v>
      </c>
      <c r="G12" s="72">
        <v>16595</v>
      </c>
      <c r="H12" s="72">
        <v>21796</v>
      </c>
      <c r="I12" s="72">
        <v>23651</v>
      </c>
      <c r="J12" s="73">
        <v>29321</v>
      </c>
    </row>
    <row r="13" spans="1:10" x14ac:dyDescent="0.25">
      <c r="A13" s="63"/>
      <c r="J13" s="74"/>
    </row>
    <row r="14" spans="1:10" ht="15.75" thickBot="1" x14ac:dyDescent="0.3">
      <c r="A14" s="63"/>
      <c r="B14" s="62" t="s">
        <v>65</v>
      </c>
    </row>
    <row r="15" spans="1:10" x14ac:dyDescent="0.25">
      <c r="A15" s="61"/>
      <c r="B15" s="64" t="s">
        <v>66</v>
      </c>
      <c r="C15" s="65">
        <v>2003</v>
      </c>
      <c r="D15" s="65">
        <v>2004</v>
      </c>
      <c r="E15" s="65">
        <v>2005</v>
      </c>
      <c r="F15" s="65">
        <v>2006</v>
      </c>
      <c r="G15" s="65">
        <v>2007</v>
      </c>
      <c r="H15" s="65">
        <v>2008</v>
      </c>
      <c r="I15" s="75">
        <v>2009</v>
      </c>
      <c r="J15" s="66">
        <v>2010</v>
      </c>
    </row>
    <row r="16" spans="1:10" x14ac:dyDescent="0.25">
      <c r="A16" s="61"/>
      <c r="B16" s="67" t="s">
        <v>67</v>
      </c>
      <c r="C16" s="74">
        <v>792</v>
      </c>
      <c r="D16" s="74">
        <v>1590</v>
      </c>
      <c r="E16" s="74">
        <v>3377</v>
      </c>
      <c r="F16" s="74">
        <v>6332</v>
      </c>
      <c r="G16" s="74">
        <v>10625</v>
      </c>
      <c r="H16" s="74">
        <v>14414</v>
      </c>
      <c r="I16" s="74">
        <v>15723</v>
      </c>
      <c r="J16" s="69">
        <v>19443</v>
      </c>
    </row>
    <row r="17" spans="2:10" x14ac:dyDescent="0.25">
      <c r="B17" s="67" t="s">
        <v>68</v>
      </c>
      <c r="C17" s="74">
        <v>628</v>
      </c>
      <c r="D17" s="74">
        <v>1554</v>
      </c>
      <c r="E17" s="74">
        <v>2688</v>
      </c>
      <c r="F17" s="74">
        <v>4160</v>
      </c>
      <c r="G17" s="74">
        <v>5788</v>
      </c>
      <c r="H17" s="74">
        <v>6715</v>
      </c>
      <c r="I17" s="74">
        <v>7166</v>
      </c>
      <c r="J17" s="71">
        <v>8793</v>
      </c>
    </row>
    <row r="18" spans="2:10" x14ac:dyDescent="0.25">
      <c r="B18" s="67" t="s">
        <v>69</v>
      </c>
      <c r="C18" s="74">
        <v>46</v>
      </c>
      <c r="D18" s="74">
        <v>46</v>
      </c>
      <c r="E18" s="74">
        <v>73</v>
      </c>
      <c r="F18" s="74">
        <v>113</v>
      </c>
      <c r="G18" s="74">
        <v>182</v>
      </c>
      <c r="H18" s="74">
        <v>667</v>
      </c>
      <c r="I18" s="74">
        <v>762</v>
      </c>
      <c r="J18" s="71">
        <v>1085</v>
      </c>
    </row>
    <row r="19" spans="2:10" ht="15.75" thickBot="1" x14ac:dyDescent="0.3">
      <c r="B19" s="20" t="s">
        <v>70</v>
      </c>
      <c r="C19" s="72">
        <v>1466</v>
      </c>
      <c r="D19" s="72">
        <v>3190</v>
      </c>
      <c r="E19" s="72">
        <v>6138</v>
      </c>
      <c r="F19" s="72">
        <v>10605</v>
      </c>
      <c r="G19" s="72">
        <v>16595</v>
      </c>
      <c r="H19" s="72">
        <v>21796</v>
      </c>
      <c r="I19" s="72">
        <v>23651</v>
      </c>
      <c r="J19" s="73">
        <v>29321</v>
      </c>
    </row>
  </sheetData>
  <mergeCells count="1">
    <mergeCell ref="B2:J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15C44-F5EA-41DE-90BC-829F7B7E8889}">
  <sheetPr codeName="Sheet8"/>
  <dimension ref="B1:K81"/>
  <sheetViews>
    <sheetView topLeftCell="A4" zoomScale="86" zoomScaleNormal="86" workbookViewId="0">
      <selection activeCell="K18" sqref="K18 D13 D18 D14 C18 D15 J18"/>
    </sheetView>
  </sheetViews>
  <sheetFormatPr defaultRowHeight="15" x14ac:dyDescent="0.25"/>
  <cols>
    <col min="2" max="2" width="14.42578125" bestFit="1" customWidth="1"/>
    <col min="3" max="3" width="14.85546875" bestFit="1" customWidth="1"/>
    <col min="4" max="4" width="13.7109375" customWidth="1"/>
    <col min="6" max="6" width="17.85546875" bestFit="1" customWidth="1"/>
    <col min="11" max="11" width="41.42578125" bestFit="1" customWidth="1"/>
    <col min="12" max="12" width="9.140625" customWidth="1"/>
  </cols>
  <sheetData>
    <row r="1" spans="2:11" ht="15.75" thickBot="1" x14ac:dyDescent="0.3"/>
    <row r="2" spans="2:11" x14ac:dyDescent="0.25">
      <c r="B2" s="131" t="s">
        <v>71</v>
      </c>
      <c r="C2" s="132"/>
      <c r="D2" s="132"/>
      <c r="E2" s="132"/>
      <c r="F2" s="132"/>
      <c r="G2" s="132"/>
      <c r="H2" s="132"/>
      <c r="I2" s="132"/>
      <c r="J2" s="132"/>
      <c r="K2" s="133"/>
    </row>
    <row r="3" spans="2:11" x14ac:dyDescent="0.25">
      <c r="B3" s="134"/>
      <c r="C3" s="135"/>
      <c r="D3" s="135"/>
      <c r="E3" s="135"/>
      <c r="F3" s="135"/>
      <c r="G3" s="135"/>
      <c r="H3" s="135"/>
      <c r="I3" s="135"/>
      <c r="J3" s="135"/>
      <c r="K3" s="136"/>
    </row>
    <row r="4" spans="2:11" x14ac:dyDescent="0.25">
      <c r="B4" s="134"/>
      <c r="C4" s="135"/>
      <c r="D4" s="135"/>
      <c r="E4" s="135"/>
      <c r="F4" s="135"/>
      <c r="G4" s="135"/>
      <c r="H4" s="135"/>
      <c r="I4" s="135"/>
      <c r="J4" s="135"/>
      <c r="K4" s="136"/>
    </row>
    <row r="5" spans="2:11" x14ac:dyDescent="0.25">
      <c r="B5" s="134"/>
      <c r="C5" s="135"/>
      <c r="D5" s="135"/>
      <c r="E5" s="135"/>
      <c r="F5" s="135"/>
      <c r="G5" s="135"/>
      <c r="H5" s="135"/>
      <c r="I5" s="135"/>
      <c r="J5" s="135"/>
      <c r="K5" s="136"/>
    </row>
    <row r="6" spans="2:11" x14ac:dyDescent="0.25">
      <c r="B6" s="134"/>
      <c r="C6" s="135"/>
      <c r="D6" s="135"/>
      <c r="E6" s="135"/>
      <c r="F6" s="135"/>
      <c r="G6" s="135"/>
      <c r="H6" s="135"/>
      <c r="I6" s="135"/>
      <c r="J6" s="135"/>
      <c r="K6" s="136"/>
    </row>
    <row r="7" spans="2:11" ht="15.75" thickBot="1" x14ac:dyDescent="0.3">
      <c r="B7" s="137"/>
      <c r="C7" s="138"/>
      <c r="D7" s="138"/>
      <c r="E7" s="138"/>
      <c r="F7" s="138"/>
      <c r="G7" s="138"/>
      <c r="H7" s="138"/>
      <c r="I7" s="138"/>
      <c r="J7" s="138"/>
      <c r="K7" s="139"/>
    </row>
    <row r="9" spans="2:11" x14ac:dyDescent="0.25">
      <c r="C9" s="9" t="s">
        <v>72</v>
      </c>
      <c r="D9" s="9" t="s">
        <v>73</v>
      </c>
      <c r="E9" s="9"/>
      <c r="F9" s="9"/>
    </row>
    <row r="10" spans="2:11" ht="15" customHeight="1" x14ac:dyDescent="0.25">
      <c r="C10" t="s">
        <v>74</v>
      </c>
      <c r="D10" s="76">
        <f>LEN(D9)</f>
        <v>28</v>
      </c>
    </row>
    <row r="11" spans="2:11" x14ac:dyDescent="0.25">
      <c r="C11" t="s">
        <v>75</v>
      </c>
      <c r="D11" s="76">
        <f>SEARCH("#",D9)</f>
        <v>23</v>
      </c>
    </row>
    <row r="12" spans="2:11" x14ac:dyDescent="0.25">
      <c r="C12" t="s">
        <v>76</v>
      </c>
      <c r="D12" s="76">
        <f>SEARCH("$",D9)</f>
        <v>9</v>
      </c>
    </row>
    <row r="13" spans="2:11" ht="15" customHeight="1" x14ac:dyDescent="0.25">
      <c r="C13" t="s">
        <v>77</v>
      </c>
      <c r="D13" s="76" t="str">
        <f>LEFT(D9,D12)</f>
        <v>I spent $</v>
      </c>
    </row>
    <row r="14" spans="2:11" x14ac:dyDescent="0.25">
      <c r="C14" t="s">
        <v>78</v>
      </c>
      <c r="D14" s="76" t="str">
        <f>MID(D9,D12+1,D11-D12)</f>
        <v xml:space="preserve"> at merchant #</v>
      </c>
    </row>
    <row r="15" spans="2:11" x14ac:dyDescent="0.25">
      <c r="C15" t="s">
        <v>79</v>
      </c>
      <c r="D15" s="76" t="str">
        <f>RIGHT(D9,D10-D11)</f>
        <v xml:space="preserve"> on: </v>
      </c>
    </row>
    <row r="17" spans="2:11" s="43" customFormat="1" ht="15" customHeight="1" x14ac:dyDescent="0.25">
      <c r="B17" s="77" t="s">
        <v>80</v>
      </c>
      <c r="C17" s="77" t="s">
        <v>81</v>
      </c>
      <c r="D17" s="77" t="s">
        <v>82</v>
      </c>
      <c r="E17" s="77" t="s">
        <v>83</v>
      </c>
      <c r="F17" s="77" t="s">
        <v>84</v>
      </c>
      <c r="G17" s="77" t="s">
        <v>85</v>
      </c>
      <c r="H17" s="77" t="s">
        <v>86</v>
      </c>
      <c r="I17" s="77" t="s">
        <v>87</v>
      </c>
      <c r="J17" s="77" t="s">
        <v>88</v>
      </c>
      <c r="K17" s="77" t="s">
        <v>89</v>
      </c>
    </row>
    <row r="18" spans="2:11" x14ac:dyDescent="0.25">
      <c r="B18" s="78">
        <v>40756.788588000003</v>
      </c>
      <c r="C18" s="79">
        <v>4931</v>
      </c>
      <c r="D18" s="80">
        <v>24.06</v>
      </c>
      <c r="E18" s="81">
        <f>MONTH(B18)</f>
        <v>8</v>
      </c>
      <c r="F18" s="81">
        <f>DAY(B18)</f>
        <v>1</v>
      </c>
      <c r="G18" s="81">
        <f>HOUR(B18)</f>
        <v>18</v>
      </c>
      <c r="H18" s="81">
        <f>MINUTE(B18)</f>
        <v>55</v>
      </c>
      <c r="I18" s="81">
        <f>SECOND(B18)</f>
        <v>34</v>
      </c>
      <c r="J18" s="81" t="str">
        <f>_xlfn.CONCAT(E18,"/",F18)</f>
        <v>8/1</v>
      </c>
      <c r="K18" s="81" t="str">
        <f>_xlfn.CONCAT(D$13,D18,D$14,C18,D$15,J18)</f>
        <v>I spent $24.06 at merchant #4931 on: 8/1</v>
      </c>
    </row>
    <row r="19" spans="2:11" x14ac:dyDescent="0.25">
      <c r="B19" s="78">
        <v>40757.455929999996</v>
      </c>
      <c r="C19" s="79">
        <v>4329</v>
      </c>
      <c r="D19" s="80">
        <v>26.99</v>
      </c>
      <c r="E19" s="81">
        <f t="shared" ref="E19:E81" si="0">MONTH(B19)</f>
        <v>8</v>
      </c>
      <c r="F19" s="81">
        <f t="shared" ref="F19:F81" si="1">DAY(B19)</f>
        <v>2</v>
      </c>
      <c r="G19" s="81">
        <f t="shared" ref="G19:G81" si="2">HOUR(B19)</f>
        <v>10</v>
      </c>
      <c r="H19" s="81">
        <f t="shared" ref="H19:H81" si="3">MINUTE(B19)</f>
        <v>56</v>
      </c>
      <c r="I19" s="81">
        <f t="shared" ref="I19:I81" si="4">SECOND(B19)</f>
        <v>32</v>
      </c>
      <c r="J19" s="81" t="str">
        <f t="shared" ref="J19:J81" si="5">_xlfn.CONCAT(E19,"/",F19)</f>
        <v>8/2</v>
      </c>
      <c r="K19" s="81" t="str">
        <f t="shared" ref="K19:K81" si="6">_xlfn.CONCAT(D$13,D19,D$14,C19,D$15,J19)</f>
        <v>I spent $26.99 at merchant #4329 on: 8/2</v>
      </c>
    </row>
    <row r="20" spans="2:11" x14ac:dyDescent="0.25">
      <c r="B20" s="78">
        <v>40757.629305000002</v>
      </c>
      <c r="C20" s="79">
        <v>8103</v>
      </c>
      <c r="D20" s="80">
        <v>24.25</v>
      </c>
      <c r="E20" s="81">
        <f t="shared" si="0"/>
        <v>8</v>
      </c>
      <c r="F20" s="81">
        <f t="shared" si="1"/>
        <v>2</v>
      </c>
      <c r="G20" s="81">
        <f t="shared" si="2"/>
        <v>15</v>
      </c>
      <c r="H20" s="81">
        <f t="shared" si="3"/>
        <v>6</v>
      </c>
      <c r="I20" s="81">
        <f t="shared" si="4"/>
        <v>12</v>
      </c>
      <c r="J20" s="81" t="str">
        <f t="shared" si="5"/>
        <v>8/2</v>
      </c>
      <c r="K20" s="81" t="str">
        <f t="shared" si="6"/>
        <v>I spent $24.25 at merchant #8103 on: 8/2</v>
      </c>
    </row>
    <row r="21" spans="2:11" x14ac:dyDescent="0.25">
      <c r="B21" s="78">
        <v>40757.866334999999</v>
      </c>
      <c r="C21" s="79">
        <v>8234</v>
      </c>
      <c r="D21" s="80">
        <v>9.58</v>
      </c>
      <c r="E21" s="81">
        <f t="shared" si="0"/>
        <v>8</v>
      </c>
      <c r="F21" s="81">
        <f t="shared" si="1"/>
        <v>2</v>
      </c>
      <c r="G21" s="81">
        <f t="shared" si="2"/>
        <v>20</v>
      </c>
      <c r="H21" s="81">
        <f t="shared" si="3"/>
        <v>47</v>
      </c>
      <c r="I21" s="81">
        <f t="shared" si="4"/>
        <v>31</v>
      </c>
      <c r="J21" s="81" t="str">
        <f t="shared" si="5"/>
        <v>8/2</v>
      </c>
      <c r="K21" s="81" t="str">
        <f t="shared" si="6"/>
        <v>I spent $9.58 at merchant #8234 on: 8/2</v>
      </c>
    </row>
    <row r="22" spans="2:11" x14ac:dyDescent="0.25">
      <c r="B22" s="78">
        <v>40758.693496</v>
      </c>
      <c r="C22" s="79">
        <v>4556</v>
      </c>
      <c r="D22" s="80">
        <v>16.59</v>
      </c>
      <c r="E22" s="81">
        <f t="shared" si="0"/>
        <v>8</v>
      </c>
      <c r="F22" s="81">
        <f t="shared" si="1"/>
        <v>3</v>
      </c>
      <c r="G22" s="81">
        <f t="shared" si="2"/>
        <v>16</v>
      </c>
      <c r="H22" s="81">
        <f t="shared" si="3"/>
        <v>38</v>
      </c>
      <c r="I22" s="81">
        <f t="shared" si="4"/>
        <v>38</v>
      </c>
      <c r="J22" s="81" t="str">
        <f t="shared" si="5"/>
        <v>8/3</v>
      </c>
      <c r="K22" s="81" t="str">
        <f t="shared" si="6"/>
        <v>I spent $16.59 at merchant #4556 on: 8/3</v>
      </c>
    </row>
    <row r="23" spans="2:11" x14ac:dyDescent="0.25">
      <c r="B23" s="78">
        <v>40759.640262000001</v>
      </c>
      <c r="C23" s="79">
        <v>4277</v>
      </c>
      <c r="D23" s="80">
        <v>22.08</v>
      </c>
      <c r="E23" s="81">
        <f t="shared" si="0"/>
        <v>8</v>
      </c>
      <c r="F23" s="81">
        <f t="shared" si="1"/>
        <v>4</v>
      </c>
      <c r="G23" s="81">
        <f t="shared" si="2"/>
        <v>15</v>
      </c>
      <c r="H23" s="81">
        <f t="shared" si="3"/>
        <v>21</v>
      </c>
      <c r="I23" s="81">
        <f t="shared" si="4"/>
        <v>59</v>
      </c>
      <c r="J23" s="81" t="str">
        <f t="shared" si="5"/>
        <v>8/4</v>
      </c>
      <c r="K23" s="81" t="str">
        <f t="shared" si="6"/>
        <v>I spent $22.08 at merchant #4277 on: 8/4</v>
      </c>
    </row>
    <row r="24" spans="2:11" x14ac:dyDescent="0.25">
      <c r="B24" s="78">
        <v>40759.708580999999</v>
      </c>
      <c r="C24" s="79">
        <v>4277</v>
      </c>
      <c r="D24" s="80">
        <v>23.06</v>
      </c>
      <c r="E24" s="81">
        <f t="shared" si="0"/>
        <v>8</v>
      </c>
      <c r="F24" s="81">
        <f t="shared" si="1"/>
        <v>4</v>
      </c>
      <c r="G24" s="81">
        <f t="shared" si="2"/>
        <v>17</v>
      </c>
      <c r="H24" s="81">
        <f t="shared" si="3"/>
        <v>0</v>
      </c>
      <c r="I24" s="81">
        <f t="shared" si="4"/>
        <v>21</v>
      </c>
      <c r="J24" s="81" t="str">
        <f t="shared" si="5"/>
        <v>8/4</v>
      </c>
      <c r="K24" s="81" t="str">
        <f t="shared" si="6"/>
        <v>I spent $23.06 at merchant #4277 on: 8/4</v>
      </c>
    </row>
    <row r="25" spans="2:11" x14ac:dyDescent="0.25">
      <c r="B25" s="78">
        <v>40759.777826999998</v>
      </c>
      <c r="C25" s="79">
        <v>6158</v>
      </c>
      <c r="D25" s="80">
        <v>23</v>
      </c>
      <c r="E25" s="81">
        <f t="shared" si="0"/>
        <v>8</v>
      </c>
      <c r="F25" s="81">
        <f t="shared" si="1"/>
        <v>4</v>
      </c>
      <c r="G25" s="81">
        <f t="shared" si="2"/>
        <v>18</v>
      </c>
      <c r="H25" s="81">
        <f t="shared" si="3"/>
        <v>40</v>
      </c>
      <c r="I25" s="81">
        <f t="shared" si="4"/>
        <v>4</v>
      </c>
      <c r="J25" s="81" t="str">
        <f t="shared" si="5"/>
        <v>8/4</v>
      </c>
      <c r="K25" s="81" t="str">
        <f t="shared" si="6"/>
        <v>I spent $23 at merchant #6158 on: 8/4</v>
      </c>
    </row>
    <row r="26" spans="2:11" x14ac:dyDescent="0.25">
      <c r="B26" s="78">
        <v>40760.749737999999</v>
      </c>
      <c r="C26" s="79">
        <v>4931</v>
      </c>
      <c r="D26" s="80">
        <v>15.81</v>
      </c>
      <c r="E26" s="81">
        <f t="shared" si="0"/>
        <v>8</v>
      </c>
      <c r="F26" s="81">
        <f t="shared" si="1"/>
        <v>5</v>
      </c>
      <c r="G26" s="81">
        <f t="shared" si="2"/>
        <v>17</v>
      </c>
      <c r="H26" s="81">
        <f t="shared" si="3"/>
        <v>59</v>
      </c>
      <c r="I26" s="81">
        <f t="shared" si="4"/>
        <v>37</v>
      </c>
      <c r="J26" s="81" t="str">
        <f t="shared" si="5"/>
        <v>8/5</v>
      </c>
      <c r="K26" s="81" t="str">
        <f t="shared" si="6"/>
        <v>I spent $15.81 at merchant #4931 on: 8/5</v>
      </c>
    </row>
    <row r="27" spans="2:11" x14ac:dyDescent="0.25">
      <c r="B27" s="78">
        <v>40761.346613000002</v>
      </c>
      <c r="C27" s="79">
        <v>4670</v>
      </c>
      <c r="D27" s="80">
        <v>6.81</v>
      </c>
      <c r="E27" s="81">
        <f t="shared" si="0"/>
        <v>8</v>
      </c>
      <c r="F27" s="81">
        <f t="shared" si="1"/>
        <v>6</v>
      </c>
      <c r="G27" s="81">
        <f t="shared" si="2"/>
        <v>8</v>
      </c>
      <c r="H27" s="81">
        <f t="shared" si="3"/>
        <v>19</v>
      </c>
      <c r="I27" s="81">
        <f t="shared" si="4"/>
        <v>7</v>
      </c>
      <c r="J27" s="81" t="str">
        <f t="shared" si="5"/>
        <v>8/6</v>
      </c>
      <c r="K27" s="81" t="str">
        <f t="shared" si="6"/>
        <v>I spent $6.81 at merchant #4670 on: 8/6</v>
      </c>
    </row>
    <row r="28" spans="2:11" x14ac:dyDescent="0.25">
      <c r="B28" s="78">
        <v>40763.369598999998</v>
      </c>
      <c r="C28" s="79">
        <v>6132</v>
      </c>
      <c r="D28" s="80">
        <v>16.8</v>
      </c>
      <c r="E28" s="81">
        <f t="shared" si="0"/>
        <v>8</v>
      </c>
      <c r="F28" s="81">
        <f t="shared" si="1"/>
        <v>8</v>
      </c>
      <c r="G28" s="81">
        <f t="shared" si="2"/>
        <v>8</v>
      </c>
      <c r="H28" s="81">
        <f t="shared" si="3"/>
        <v>52</v>
      </c>
      <c r="I28" s="81">
        <f t="shared" si="4"/>
        <v>13</v>
      </c>
      <c r="J28" s="81" t="str">
        <f t="shared" si="5"/>
        <v>8/8</v>
      </c>
      <c r="K28" s="81" t="str">
        <f t="shared" si="6"/>
        <v>I spent $16.8 at merchant #6132 on: 8/8</v>
      </c>
    </row>
    <row r="29" spans="2:11" x14ac:dyDescent="0.25">
      <c r="B29" s="78">
        <v>40763.377289999997</v>
      </c>
      <c r="C29" s="79">
        <v>4931</v>
      </c>
      <c r="D29" s="80">
        <v>5.0999999999999996</v>
      </c>
      <c r="E29" s="81">
        <f t="shared" si="0"/>
        <v>8</v>
      </c>
      <c r="F29" s="81">
        <f t="shared" si="1"/>
        <v>8</v>
      </c>
      <c r="G29" s="81">
        <f t="shared" si="2"/>
        <v>9</v>
      </c>
      <c r="H29" s="81">
        <f t="shared" si="3"/>
        <v>3</v>
      </c>
      <c r="I29" s="81">
        <f t="shared" si="4"/>
        <v>18</v>
      </c>
      <c r="J29" s="81" t="str">
        <f t="shared" si="5"/>
        <v>8/8</v>
      </c>
      <c r="K29" s="81" t="str">
        <f t="shared" si="6"/>
        <v>I spent $5.1 at merchant #4931 on: 8/8</v>
      </c>
    </row>
    <row r="30" spans="2:11" x14ac:dyDescent="0.25">
      <c r="B30" s="78">
        <v>40763.600053000002</v>
      </c>
      <c r="C30" s="79">
        <v>4670</v>
      </c>
      <c r="D30" s="80">
        <v>16.48</v>
      </c>
      <c r="E30" s="81">
        <f t="shared" si="0"/>
        <v>8</v>
      </c>
      <c r="F30" s="81">
        <f t="shared" si="1"/>
        <v>8</v>
      </c>
      <c r="G30" s="81">
        <f t="shared" si="2"/>
        <v>14</v>
      </c>
      <c r="H30" s="81">
        <f t="shared" si="3"/>
        <v>24</v>
      </c>
      <c r="I30" s="81">
        <f t="shared" si="4"/>
        <v>5</v>
      </c>
      <c r="J30" s="81" t="str">
        <f t="shared" si="5"/>
        <v>8/8</v>
      </c>
      <c r="K30" s="81" t="str">
        <f t="shared" si="6"/>
        <v>I spent $16.48 at merchant #4670 on: 8/8</v>
      </c>
    </row>
    <row r="31" spans="2:11" x14ac:dyDescent="0.25">
      <c r="B31" s="78">
        <v>40763.698378000001</v>
      </c>
      <c r="C31" s="79">
        <v>4670</v>
      </c>
      <c r="D31" s="80">
        <v>19.96</v>
      </c>
      <c r="E31" s="81">
        <f t="shared" si="0"/>
        <v>8</v>
      </c>
      <c r="F31" s="81">
        <f t="shared" si="1"/>
        <v>8</v>
      </c>
      <c r="G31" s="81">
        <f t="shared" si="2"/>
        <v>16</v>
      </c>
      <c r="H31" s="81">
        <f t="shared" si="3"/>
        <v>45</v>
      </c>
      <c r="I31" s="81">
        <f t="shared" si="4"/>
        <v>40</v>
      </c>
      <c r="J31" s="81" t="str">
        <f t="shared" si="5"/>
        <v>8/8</v>
      </c>
      <c r="K31" s="81" t="str">
        <f t="shared" si="6"/>
        <v>I spent $19.96 at merchant #4670 on: 8/8</v>
      </c>
    </row>
    <row r="32" spans="2:11" x14ac:dyDescent="0.25">
      <c r="B32" s="78">
        <v>40764.409008000002</v>
      </c>
      <c r="C32" s="79">
        <v>7927</v>
      </c>
      <c r="D32" s="80">
        <v>8.5399999999999991</v>
      </c>
      <c r="E32" s="81">
        <f t="shared" si="0"/>
        <v>8</v>
      </c>
      <c r="F32" s="81">
        <f t="shared" si="1"/>
        <v>9</v>
      </c>
      <c r="G32" s="81">
        <f t="shared" si="2"/>
        <v>9</v>
      </c>
      <c r="H32" s="81">
        <f t="shared" si="3"/>
        <v>48</v>
      </c>
      <c r="I32" s="81">
        <f t="shared" si="4"/>
        <v>58</v>
      </c>
      <c r="J32" s="81" t="str">
        <f t="shared" si="5"/>
        <v>8/9</v>
      </c>
      <c r="K32" s="81" t="str">
        <f t="shared" si="6"/>
        <v>I spent $8.54 at merchant #7927 on: 8/9</v>
      </c>
    </row>
    <row r="33" spans="2:11" x14ac:dyDescent="0.25">
      <c r="B33" s="78">
        <v>40765.505279999998</v>
      </c>
      <c r="C33" s="79">
        <v>7927</v>
      </c>
      <c r="D33" s="80">
        <v>4.87</v>
      </c>
      <c r="E33" s="81">
        <f t="shared" si="0"/>
        <v>8</v>
      </c>
      <c r="F33" s="81">
        <f t="shared" si="1"/>
        <v>10</v>
      </c>
      <c r="G33" s="81">
        <f t="shared" si="2"/>
        <v>12</v>
      </c>
      <c r="H33" s="81">
        <f t="shared" si="3"/>
        <v>7</v>
      </c>
      <c r="I33" s="81">
        <f t="shared" si="4"/>
        <v>36</v>
      </c>
      <c r="J33" s="81" t="str">
        <f t="shared" si="5"/>
        <v>8/10</v>
      </c>
      <c r="K33" s="81" t="str">
        <f t="shared" si="6"/>
        <v>I spent $4.87 at merchant #7927 on: 8/10</v>
      </c>
    </row>
    <row r="34" spans="2:11" x14ac:dyDescent="0.25">
      <c r="B34" s="78">
        <v>40765.890657999997</v>
      </c>
      <c r="C34" s="79">
        <v>4277</v>
      </c>
      <c r="D34" s="80">
        <v>18.7</v>
      </c>
      <c r="E34" s="81">
        <f t="shared" si="0"/>
        <v>8</v>
      </c>
      <c r="F34" s="81">
        <f t="shared" si="1"/>
        <v>10</v>
      </c>
      <c r="G34" s="81">
        <f t="shared" si="2"/>
        <v>21</v>
      </c>
      <c r="H34" s="81">
        <f t="shared" si="3"/>
        <v>22</v>
      </c>
      <c r="I34" s="81">
        <f t="shared" si="4"/>
        <v>33</v>
      </c>
      <c r="J34" s="81" t="str">
        <f t="shared" si="5"/>
        <v>8/10</v>
      </c>
      <c r="K34" s="81" t="str">
        <f t="shared" si="6"/>
        <v>I spent $18.7 at merchant #4277 on: 8/10</v>
      </c>
    </row>
    <row r="35" spans="2:11" x14ac:dyDescent="0.25">
      <c r="B35" s="78">
        <v>40765.910261999998</v>
      </c>
      <c r="C35" s="79">
        <v>5031</v>
      </c>
      <c r="D35" s="80">
        <v>3.29</v>
      </c>
      <c r="E35" s="81">
        <f t="shared" si="0"/>
        <v>8</v>
      </c>
      <c r="F35" s="81">
        <f t="shared" si="1"/>
        <v>10</v>
      </c>
      <c r="G35" s="81">
        <f t="shared" si="2"/>
        <v>21</v>
      </c>
      <c r="H35" s="81">
        <f t="shared" si="3"/>
        <v>50</v>
      </c>
      <c r="I35" s="81">
        <f t="shared" si="4"/>
        <v>47</v>
      </c>
      <c r="J35" s="81" t="str">
        <f t="shared" si="5"/>
        <v>8/10</v>
      </c>
      <c r="K35" s="81" t="str">
        <f t="shared" si="6"/>
        <v>I spent $3.29 at merchant #5031 on: 8/10</v>
      </c>
    </row>
    <row r="36" spans="2:11" x14ac:dyDescent="0.25">
      <c r="B36" s="78">
        <v>40766.751561999998</v>
      </c>
      <c r="C36" s="79">
        <v>4172</v>
      </c>
      <c r="D36" s="80">
        <v>21.1</v>
      </c>
      <c r="E36" s="81">
        <f t="shared" si="0"/>
        <v>8</v>
      </c>
      <c r="F36" s="81">
        <f t="shared" si="1"/>
        <v>11</v>
      </c>
      <c r="G36" s="81">
        <f t="shared" si="2"/>
        <v>18</v>
      </c>
      <c r="H36" s="81">
        <f t="shared" si="3"/>
        <v>2</v>
      </c>
      <c r="I36" s="81">
        <f t="shared" si="4"/>
        <v>15</v>
      </c>
      <c r="J36" s="81" t="str">
        <f t="shared" si="5"/>
        <v>8/11</v>
      </c>
      <c r="K36" s="81" t="str">
        <f t="shared" si="6"/>
        <v>I spent $21.1 at merchant #4172 on: 8/11</v>
      </c>
    </row>
    <row r="37" spans="2:11" x14ac:dyDescent="0.25">
      <c r="B37" s="78">
        <v>40766.841718000003</v>
      </c>
      <c r="C37" s="79">
        <v>5056</v>
      </c>
      <c r="D37" s="80">
        <v>16.46</v>
      </c>
      <c r="E37" s="81">
        <f t="shared" si="0"/>
        <v>8</v>
      </c>
      <c r="F37" s="81">
        <f t="shared" si="1"/>
        <v>11</v>
      </c>
      <c r="G37" s="81">
        <f t="shared" si="2"/>
        <v>20</v>
      </c>
      <c r="H37" s="81">
        <f t="shared" si="3"/>
        <v>12</v>
      </c>
      <c r="I37" s="81">
        <f t="shared" si="4"/>
        <v>4</v>
      </c>
      <c r="J37" s="81" t="str">
        <f t="shared" si="5"/>
        <v>8/11</v>
      </c>
      <c r="K37" s="81" t="str">
        <f t="shared" si="6"/>
        <v>I spent $16.46 at merchant #5056 on: 8/11</v>
      </c>
    </row>
    <row r="38" spans="2:11" x14ac:dyDescent="0.25">
      <c r="B38" s="78">
        <v>40767.456824000001</v>
      </c>
      <c r="C38" s="79">
        <v>6329</v>
      </c>
      <c r="D38" s="80">
        <v>22.8</v>
      </c>
      <c r="E38" s="81">
        <f t="shared" si="0"/>
        <v>8</v>
      </c>
      <c r="F38" s="81">
        <f t="shared" si="1"/>
        <v>12</v>
      </c>
      <c r="G38" s="81">
        <f t="shared" si="2"/>
        <v>10</v>
      </c>
      <c r="H38" s="81">
        <f t="shared" si="3"/>
        <v>57</v>
      </c>
      <c r="I38" s="81">
        <f t="shared" si="4"/>
        <v>50</v>
      </c>
      <c r="J38" s="81" t="str">
        <f t="shared" si="5"/>
        <v>8/12</v>
      </c>
      <c r="K38" s="81" t="str">
        <f t="shared" si="6"/>
        <v>I spent $22.8 at merchant #6329 on: 8/12</v>
      </c>
    </row>
    <row r="39" spans="2:11" x14ac:dyDescent="0.25">
      <c r="B39" s="78">
        <v>40767.481101999998</v>
      </c>
      <c r="C39" s="79">
        <v>4329</v>
      </c>
      <c r="D39" s="80">
        <v>28.4</v>
      </c>
      <c r="E39" s="81">
        <f t="shared" si="0"/>
        <v>8</v>
      </c>
      <c r="F39" s="81">
        <f t="shared" si="1"/>
        <v>12</v>
      </c>
      <c r="G39" s="81">
        <f t="shared" si="2"/>
        <v>11</v>
      </c>
      <c r="H39" s="81">
        <f t="shared" si="3"/>
        <v>32</v>
      </c>
      <c r="I39" s="81">
        <f t="shared" si="4"/>
        <v>47</v>
      </c>
      <c r="J39" s="81" t="str">
        <f t="shared" si="5"/>
        <v>8/12</v>
      </c>
      <c r="K39" s="81" t="str">
        <f t="shared" si="6"/>
        <v>I spent $28.4 at merchant #4329 on: 8/12</v>
      </c>
    </row>
    <row r="40" spans="2:11" x14ac:dyDescent="0.25">
      <c r="B40" s="78">
        <v>40767.539628999999</v>
      </c>
      <c r="C40" s="79">
        <v>6132</v>
      </c>
      <c r="D40" s="80">
        <v>8.17</v>
      </c>
      <c r="E40" s="81">
        <f t="shared" si="0"/>
        <v>8</v>
      </c>
      <c r="F40" s="81">
        <f t="shared" si="1"/>
        <v>12</v>
      </c>
      <c r="G40" s="81">
        <f t="shared" si="2"/>
        <v>12</v>
      </c>
      <c r="H40" s="81">
        <f t="shared" si="3"/>
        <v>57</v>
      </c>
      <c r="I40" s="81">
        <f t="shared" si="4"/>
        <v>4</v>
      </c>
      <c r="J40" s="81" t="str">
        <f t="shared" si="5"/>
        <v>8/12</v>
      </c>
      <c r="K40" s="81" t="str">
        <f t="shared" si="6"/>
        <v>I spent $8.17 at merchant #6132 on: 8/12</v>
      </c>
    </row>
    <row r="41" spans="2:11" x14ac:dyDescent="0.25">
      <c r="B41" s="78">
        <v>40767.559364000001</v>
      </c>
      <c r="C41" s="79">
        <v>8103</v>
      </c>
      <c r="D41" s="80">
        <v>6.43</v>
      </c>
      <c r="E41" s="81">
        <f t="shared" si="0"/>
        <v>8</v>
      </c>
      <c r="F41" s="81">
        <f t="shared" si="1"/>
        <v>12</v>
      </c>
      <c r="G41" s="81">
        <f t="shared" si="2"/>
        <v>13</v>
      </c>
      <c r="H41" s="81">
        <f t="shared" si="3"/>
        <v>25</v>
      </c>
      <c r="I41" s="81">
        <f t="shared" si="4"/>
        <v>29</v>
      </c>
      <c r="J41" s="81" t="str">
        <f t="shared" si="5"/>
        <v>8/12</v>
      </c>
      <c r="K41" s="81" t="str">
        <f t="shared" si="6"/>
        <v>I spent $6.43 at merchant #8103 on: 8/12</v>
      </c>
    </row>
    <row r="42" spans="2:11" x14ac:dyDescent="0.25">
      <c r="B42" s="78">
        <v>40767.615509000003</v>
      </c>
      <c r="C42" s="79">
        <v>4205</v>
      </c>
      <c r="D42" s="80">
        <v>17.32</v>
      </c>
      <c r="E42" s="81">
        <f t="shared" si="0"/>
        <v>8</v>
      </c>
      <c r="F42" s="81">
        <f t="shared" si="1"/>
        <v>12</v>
      </c>
      <c r="G42" s="81">
        <f t="shared" si="2"/>
        <v>14</v>
      </c>
      <c r="H42" s="81">
        <f t="shared" si="3"/>
        <v>46</v>
      </c>
      <c r="I42" s="81">
        <f t="shared" si="4"/>
        <v>20</v>
      </c>
      <c r="J42" s="81" t="str">
        <f t="shared" si="5"/>
        <v>8/12</v>
      </c>
      <c r="K42" s="81" t="str">
        <f t="shared" si="6"/>
        <v>I spent $17.32 at merchant #4205 on: 8/12</v>
      </c>
    </row>
    <row r="43" spans="2:11" x14ac:dyDescent="0.25">
      <c r="B43" s="78">
        <v>40767.658124000001</v>
      </c>
      <c r="C43" s="79">
        <v>5031</v>
      </c>
      <c r="D43" s="80">
        <v>16.62</v>
      </c>
      <c r="E43" s="81">
        <f t="shared" si="0"/>
        <v>8</v>
      </c>
      <c r="F43" s="81">
        <f t="shared" si="1"/>
        <v>12</v>
      </c>
      <c r="G43" s="81">
        <f t="shared" si="2"/>
        <v>15</v>
      </c>
      <c r="H43" s="81">
        <f t="shared" si="3"/>
        <v>47</v>
      </c>
      <c r="I43" s="81">
        <f t="shared" si="4"/>
        <v>42</v>
      </c>
      <c r="J43" s="81" t="str">
        <f t="shared" si="5"/>
        <v>8/12</v>
      </c>
      <c r="K43" s="81" t="str">
        <f t="shared" si="6"/>
        <v>I spent $16.62 at merchant #5031 on: 8/12</v>
      </c>
    </row>
    <row r="44" spans="2:11" x14ac:dyDescent="0.25">
      <c r="B44" s="78">
        <v>40767.677883999997</v>
      </c>
      <c r="C44" s="79">
        <v>6329</v>
      </c>
      <c r="D44" s="80">
        <v>24.32</v>
      </c>
      <c r="E44" s="81">
        <f t="shared" si="0"/>
        <v>8</v>
      </c>
      <c r="F44" s="81">
        <f t="shared" si="1"/>
        <v>12</v>
      </c>
      <c r="G44" s="81">
        <f t="shared" si="2"/>
        <v>16</v>
      </c>
      <c r="H44" s="81">
        <f t="shared" si="3"/>
        <v>16</v>
      </c>
      <c r="I44" s="81">
        <f t="shared" si="4"/>
        <v>9</v>
      </c>
      <c r="J44" s="81" t="str">
        <f t="shared" si="5"/>
        <v>8/12</v>
      </c>
      <c r="K44" s="81" t="str">
        <f t="shared" si="6"/>
        <v>I spent $24.32 at merchant #6329 on: 8/12</v>
      </c>
    </row>
    <row r="45" spans="2:11" x14ac:dyDescent="0.25">
      <c r="B45" s="78">
        <v>40768.460862</v>
      </c>
      <c r="C45" s="79">
        <v>5031</v>
      </c>
      <c r="D45" s="80">
        <v>28.16</v>
      </c>
      <c r="E45" s="81">
        <f t="shared" si="0"/>
        <v>8</v>
      </c>
      <c r="F45" s="81">
        <f t="shared" si="1"/>
        <v>13</v>
      </c>
      <c r="G45" s="81">
        <f t="shared" si="2"/>
        <v>11</v>
      </c>
      <c r="H45" s="81">
        <f t="shared" si="3"/>
        <v>3</v>
      </c>
      <c r="I45" s="81">
        <f t="shared" si="4"/>
        <v>38</v>
      </c>
      <c r="J45" s="81" t="str">
        <f t="shared" si="5"/>
        <v>8/13</v>
      </c>
      <c r="K45" s="81" t="str">
        <f t="shared" si="6"/>
        <v>I spent $28.16 at merchant #5031 on: 8/13</v>
      </c>
    </row>
    <row r="46" spans="2:11" x14ac:dyDescent="0.25">
      <c r="B46" s="78">
        <v>40768.799808000003</v>
      </c>
      <c r="C46" s="79">
        <v>8234</v>
      </c>
      <c r="D46" s="80">
        <v>5.95</v>
      </c>
      <c r="E46" s="81">
        <f t="shared" si="0"/>
        <v>8</v>
      </c>
      <c r="F46" s="81">
        <f t="shared" si="1"/>
        <v>13</v>
      </c>
      <c r="G46" s="81">
        <f t="shared" si="2"/>
        <v>19</v>
      </c>
      <c r="H46" s="81">
        <f t="shared" si="3"/>
        <v>11</v>
      </c>
      <c r="I46" s="81">
        <f t="shared" si="4"/>
        <v>43</v>
      </c>
      <c r="J46" s="81" t="str">
        <f t="shared" si="5"/>
        <v>8/13</v>
      </c>
      <c r="K46" s="81" t="str">
        <f t="shared" si="6"/>
        <v>I spent $5.95 at merchant #8234 on: 8/13</v>
      </c>
    </row>
    <row r="47" spans="2:11" x14ac:dyDescent="0.25">
      <c r="B47" s="78">
        <v>40770.371530999997</v>
      </c>
      <c r="C47" s="79">
        <v>4556</v>
      </c>
      <c r="D47" s="80">
        <v>12.51</v>
      </c>
      <c r="E47" s="81">
        <f t="shared" si="0"/>
        <v>8</v>
      </c>
      <c r="F47" s="81">
        <f t="shared" si="1"/>
        <v>15</v>
      </c>
      <c r="G47" s="81">
        <f t="shared" si="2"/>
        <v>8</v>
      </c>
      <c r="H47" s="81">
        <f t="shared" si="3"/>
        <v>55</v>
      </c>
      <c r="I47" s="81">
        <f t="shared" si="4"/>
        <v>0</v>
      </c>
      <c r="J47" s="81" t="str">
        <f t="shared" si="5"/>
        <v>8/15</v>
      </c>
      <c r="K47" s="81" t="str">
        <f t="shared" si="6"/>
        <v>I spent $12.51 at merchant #4556 on: 8/15</v>
      </c>
    </row>
    <row r="48" spans="2:11" x14ac:dyDescent="0.25">
      <c r="B48" s="78">
        <v>40770.429205</v>
      </c>
      <c r="C48" s="79">
        <v>7927</v>
      </c>
      <c r="D48" s="80">
        <v>24.86</v>
      </c>
      <c r="E48" s="81">
        <f t="shared" si="0"/>
        <v>8</v>
      </c>
      <c r="F48" s="81">
        <f t="shared" si="1"/>
        <v>15</v>
      </c>
      <c r="G48" s="81">
        <f t="shared" si="2"/>
        <v>10</v>
      </c>
      <c r="H48" s="81">
        <f t="shared" si="3"/>
        <v>18</v>
      </c>
      <c r="I48" s="81">
        <f t="shared" si="4"/>
        <v>3</v>
      </c>
      <c r="J48" s="81" t="str">
        <f t="shared" si="5"/>
        <v>8/15</v>
      </c>
      <c r="K48" s="81" t="str">
        <f t="shared" si="6"/>
        <v>I spent $24.86 at merchant #7927 on: 8/15</v>
      </c>
    </row>
    <row r="49" spans="2:11" x14ac:dyDescent="0.25">
      <c r="B49" s="78">
        <v>40770.438833</v>
      </c>
      <c r="C49" s="79">
        <v>8234</v>
      </c>
      <c r="D49" s="80">
        <v>25</v>
      </c>
      <c r="E49" s="81">
        <f t="shared" si="0"/>
        <v>8</v>
      </c>
      <c r="F49" s="81">
        <f t="shared" si="1"/>
        <v>15</v>
      </c>
      <c r="G49" s="81">
        <f t="shared" si="2"/>
        <v>10</v>
      </c>
      <c r="H49" s="81">
        <f t="shared" si="3"/>
        <v>31</v>
      </c>
      <c r="I49" s="81">
        <f t="shared" si="4"/>
        <v>55</v>
      </c>
      <c r="J49" s="81" t="str">
        <f t="shared" si="5"/>
        <v>8/15</v>
      </c>
      <c r="K49" s="81" t="str">
        <f t="shared" si="6"/>
        <v>I spent $25 at merchant #8234 on: 8/15</v>
      </c>
    </row>
    <row r="50" spans="2:11" x14ac:dyDescent="0.25">
      <c r="B50" s="78">
        <v>40770.784586000002</v>
      </c>
      <c r="C50" s="79">
        <v>8234</v>
      </c>
      <c r="D50" s="80">
        <v>23.1</v>
      </c>
      <c r="E50" s="81">
        <f t="shared" si="0"/>
        <v>8</v>
      </c>
      <c r="F50" s="81">
        <f t="shared" si="1"/>
        <v>15</v>
      </c>
      <c r="G50" s="81">
        <f t="shared" si="2"/>
        <v>18</v>
      </c>
      <c r="H50" s="81">
        <f t="shared" si="3"/>
        <v>49</v>
      </c>
      <c r="I50" s="81">
        <f t="shared" si="4"/>
        <v>48</v>
      </c>
      <c r="J50" s="81" t="str">
        <f t="shared" si="5"/>
        <v>8/15</v>
      </c>
      <c r="K50" s="81" t="str">
        <f t="shared" si="6"/>
        <v>I spent $23.1 at merchant #8234 on: 8/15</v>
      </c>
    </row>
    <row r="51" spans="2:11" x14ac:dyDescent="0.25">
      <c r="B51" s="78">
        <v>40771.591441999997</v>
      </c>
      <c r="C51" s="79">
        <v>8520</v>
      </c>
      <c r="D51" s="80">
        <v>13.52</v>
      </c>
      <c r="E51" s="81">
        <f t="shared" si="0"/>
        <v>8</v>
      </c>
      <c r="F51" s="81">
        <f t="shared" si="1"/>
        <v>16</v>
      </c>
      <c r="G51" s="81">
        <f t="shared" si="2"/>
        <v>14</v>
      </c>
      <c r="H51" s="81">
        <f t="shared" si="3"/>
        <v>11</v>
      </c>
      <c r="I51" s="81">
        <f t="shared" si="4"/>
        <v>41</v>
      </c>
      <c r="J51" s="81" t="str">
        <f t="shared" si="5"/>
        <v>8/16</v>
      </c>
      <c r="K51" s="81" t="str">
        <f t="shared" si="6"/>
        <v>I spent $13.52 at merchant #8520 on: 8/16</v>
      </c>
    </row>
    <row r="52" spans="2:11" x14ac:dyDescent="0.25">
      <c r="B52" s="78">
        <v>40771.670239999999</v>
      </c>
      <c r="C52" s="79">
        <v>4205</v>
      </c>
      <c r="D52" s="80">
        <v>8.84</v>
      </c>
      <c r="E52" s="81">
        <f t="shared" si="0"/>
        <v>8</v>
      </c>
      <c r="F52" s="81">
        <f t="shared" si="1"/>
        <v>16</v>
      </c>
      <c r="G52" s="81">
        <f t="shared" si="2"/>
        <v>16</v>
      </c>
      <c r="H52" s="81">
        <f t="shared" si="3"/>
        <v>5</v>
      </c>
      <c r="I52" s="81">
        <f t="shared" si="4"/>
        <v>9</v>
      </c>
      <c r="J52" s="81" t="str">
        <f t="shared" si="5"/>
        <v>8/16</v>
      </c>
      <c r="K52" s="81" t="str">
        <f t="shared" si="6"/>
        <v>I spent $8.84 at merchant #4205 on: 8/16</v>
      </c>
    </row>
    <row r="53" spans="2:11" x14ac:dyDescent="0.25">
      <c r="B53" s="78">
        <v>40773.460274999998</v>
      </c>
      <c r="C53" s="79">
        <v>5031</v>
      </c>
      <c r="D53" s="80">
        <v>13.15</v>
      </c>
      <c r="E53" s="81">
        <f t="shared" si="0"/>
        <v>8</v>
      </c>
      <c r="F53" s="81">
        <f t="shared" si="1"/>
        <v>18</v>
      </c>
      <c r="G53" s="81">
        <f t="shared" si="2"/>
        <v>11</v>
      </c>
      <c r="H53" s="81">
        <f t="shared" si="3"/>
        <v>2</v>
      </c>
      <c r="I53" s="81">
        <f t="shared" si="4"/>
        <v>48</v>
      </c>
      <c r="J53" s="81" t="str">
        <f t="shared" si="5"/>
        <v>8/18</v>
      </c>
      <c r="K53" s="81" t="str">
        <f t="shared" si="6"/>
        <v>I spent $13.15 at merchant #5031 on: 8/18</v>
      </c>
    </row>
    <row r="54" spans="2:11" x14ac:dyDescent="0.25">
      <c r="B54" s="78">
        <v>40773.565961</v>
      </c>
      <c r="C54" s="79">
        <v>4931</v>
      </c>
      <c r="D54" s="80">
        <v>25.66</v>
      </c>
      <c r="E54" s="81">
        <f t="shared" si="0"/>
        <v>8</v>
      </c>
      <c r="F54" s="81">
        <f t="shared" si="1"/>
        <v>18</v>
      </c>
      <c r="G54" s="81">
        <f t="shared" si="2"/>
        <v>13</v>
      </c>
      <c r="H54" s="81">
        <f t="shared" si="3"/>
        <v>34</v>
      </c>
      <c r="I54" s="81">
        <f t="shared" si="4"/>
        <v>59</v>
      </c>
      <c r="J54" s="81" t="str">
        <f t="shared" si="5"/>
        <v>8/18</v>
      </c>
      <c r="K54" s="81" t="str">
        <f t="shared" si="6"/>
        <v>I spent $25.66 at merchant #4931 on: 8/18</v>
      </c>
    </row>
    <row r="55" spans="2:11" x14ac:dyDescent="0.25">
      <c r="B55" s="78">
        <v>40773.880570000001</v>
      </c>
      <c r="C55" s="79">
        <v>4205</v>
      </c>
      <c r="D55" s="80">
        <v>14.54</v>
      </c>
      <c r="E55" s="81">
        <f t="shared" si="0"/>
        <v>8</v>
      </c>
      <c r="F55" s="81">
        <f t="shared" si="1"/>
        <v>18</v>
      </c>
      <c r="G55" s="81">
        <f t="shared" si="2"/>
        <v>21</v>
      </c>
      <c r="H55" s="81">
        <f t="shared" si="3"/>
        <v>8</v>
      </c>
      <c r="I55" s="81">
        <f t="shared" si="4"/>
        <v>1</v>
      </c>
      <c r="J55" s="81" t="str">
        <f t="shared" si="5"/>
        <v>8/18</v>
      </c>
      <c r="K55" s="81" t="str">
        <f t="shared" si="6"/>
        <v>I spent $14.54 at merchant #4205 on: 8/18</v>
      </c>
    </row>
    <row r="56" spans="2:11" ht="15" customHeight="1" x14ac:dyDescent="0.25">
      <c r="B56" s="78">
        <v>40774.473898999997</v>
      </c>
      <c r="C56" s="79">
        <v>4172</v>
      </c>
      <c r="D56" s="80">
        <v>20.18</v>
      </c>
      <c r="E56" s="81">
        <f t="shared" si="0"/>
        <v>8</v>
      </c>
      <c r="F56" s="81">
        <f t="shared" si="1"/>
        <v>19</v>
      </c>
      <c r="G56" s="81">
        <f t="shared" si="2"/>
        <v>11</v>
      </c>
      <c r="H56" s="81">
        <f t="shared" si="3"/>
        <v>22</v>
      </c>
      <c r="I56" s="81">
        <f t="shared" si="4"/>
        <v>25</v>
      </c>
      <c r="J56" s="81" t="str">
        <f t="shared" si="5"/>
        <v>8/19</v>
      </c>
      <c r="K56" s="81" t="str">
        <f t="shared" si="6"/>
        <v>I spent $20.18 at merchant #4172 on: 8/19</v>
      </c>
    </row>
    <row r="57" spans="2:11" x14ac:dyDescent="0.25">
      <c r="B57" s="78">
        <v>40774.582839000002</v>
      </c>
      <c r="C57" s="79">
        <v>8520</v>
      </c>
      <c r="D57" s="80">
        <v>28.14</v>
      </c>
      <c r="E57" s="81">
        <f t="shared" si="0"/>
        <v>8</v>
      </c>
      <c r="F57" s="81">
        <f t="shared" si="1"/>
        <v>19</v>
      </c>
      <c r="G57" s="81">
        <f t="shared" si="2"/>
        <v>13</v>
      </c>
      <c r="H57" s="81">
        <f t="shared" si="3"/>
        <v>59</v>
      </c>
      <c r="I57" s="81">
        <f t="shared" si="4"/>
        <v>17</v>
      </c>
      <c r="J57" s="81" t="str">
        <f t="shared" si="5"/>
        <v>8/19</v>
      </c>
      <c r="K57" s="81" t="str">
        <f t="shared" si="6"/>
        <v>I spent $28.14 at merchant #8520 on: 8/19</v>
      </c>
    </row>
    <row r="58" spans="2:11" x14ac:dyDescent="0.25">
      <c r="B58" s="78">
        <v>40775.492152999999</v>
      </c>
      <c r="C58" s="79">
        <v>4556</v>
      </c>
      <c r="D58" s="80">
        <v>14.99</v>
      </c>
      <c r="E58" s="81">
        <f t="shared" si="0"/>
        <v>8</v>
      </c>
      <c r="F58" s="81">
        <f t="shared" si="1"/>
        <v>20</v>
      </c>
      <c r="G58" s="81">
        <f t="shared" si="2"/>
        <v>11</v>
      </c>
      <c r="H58" s="81">
        <f t="shared" si="3"/>
        <v>48</v>
      </c>
      <c r="I58" s="81">
        <f t="shared" si="4"/>
        <v>42</v>
      </c>
      <c r="J58" s="81" t="str">
        <f t="shared" si="5"/>
        <v>8/20</v>
      </c>
      <c r="K58" s="81" t="str">
        <f t="shared" si="6"/>
        <v>I spent $14.99 at merchant #4556 on: 8/20</v>
      </c>
    </row>
    <row r="59" spans="2:11" x14ac:dyDescent="0.25">
      <c r="B59" s="78">
        <v>40775.531251</v>
      </c>
      <c r="C59" s="79">
        <v>4556</v>
      </c>
      <c r="D59" s="80">
        <v>25.56</v>
      </c>
      <c r="E59" s="81">
        <f t="shared" si="0"/>
        <v>8</v>
      </c>
      <c r="F59" s="81">
        <f t="shared" si="1"/>
        <v>20</v>
      </c>
      <c r="G59" s="81">
        <f t="shared" si="2"/>
        <v>12</v>
      </c>
      <c r="H59" s="81">
        <f t="shared" si="3"/>
        <v>45</v>
      </c>
      <c r="I59" s="81">
        <f t="shared" si="4"/>
        <v>0</v>
      </c>
      <c r="J59" s="81" t="str">
        <f t="shared" si="5"/>
        <v>8/20</v>
      </c>
      <c r="K59" s="81" t="str">
        <f t="shared" si="6"/>
        <v>I spent $25.56 at merchant #4556 on: 8/20</v>
      </c>
    </row>
    <row r="60" spans="2:11" x14ac:dyDescent="0.25">
      <c r="B60" s="78">
        <v>40775.543906999999</v>
      </c>
      <c r="C60" s="79">
        <v>4670</v>
      </c>
      <c r="D60" s="80">
        <v>25.52</v>
      </c>
      <c r="E60" s="81">
        <f t="shared" si="0"/>
        <v>8</v>
      </c>
      <c r="F60" s="81">
        <f t="shared" si="1"/>
        <v>20</v>
      </c>
      <c r="G60" s="81">
        <f t="shared" si="2"/>
        <v>13</v>
      </c>
      <c r="H60" s="81">
        <f t="shared" si="3"/>
        <v>3</v>
      </c>
      <c r="I60" s="81">
        <f t="shared" si="4"/>
        <v>14</v>
      </c>
      <c r="J60" s="81" t="str">
        <f t="shared" si="5"/>
        <v>8/20</v>
      </c>
      <c r="K60" s="81" t="str">
        <f t="shared" si="6"/>
        <v>I spent $25.52 at merchant #4670 on: 8/20</v>
      </c>
    </row>
    <row r="61" spans="2:11" x14ac:dyDescent="0.25">
      <c r="B61" s="78">
        <v>40775.780793999998</v>
      </c>
      <c r="C61" s="79">
        <v>6329</v>
      </c>
      <c r="D61" s="80">
        <v>23.98</v>
      </c>
      <c r="E61" s="81">
        <f t="shared" si="0"/>
        <v>8</v>
      </c>
      <c r="F61" s="81">
        <f t="shared" si="1"/>
        <v>20</v>
      </c>
      <c r="G61" s="81">
        <f t="shared" si="2"/>
        <v>18</v>
      </c>
      <c r="H61" s="81">
        <f t="shared" si="3"/>
        <v>44</v>
      </c>
      <c r="I61" s="81">
        <f t="shared" si="4"/>
        <v>21</v>
      </c>
      <c r="J61" s="81" t="str">
        <f t="shared" si="5"/>
        <v>8/20</v>
      </c>
      <c r="K61" s="81" t="str">
        <f t="shared" si="6"/>
        <v>I spent $23.98 at merchant #6329 on: 8/20</v>
      </c>
    </row>
    <row r="62" spans="2:11" x14ac:dyDescent="0.25">
      <c r="B62" s="78">
        <v>40777.731125999999</v>
      </c>
      <c r="C62" s="79">
        <v>8103</v>
      </c>
      <c r="D62" s="80">
        <v>19.11</v>
      </c>
      <c r="E62" s="81">
        <f t="shared" si="0"/>
        <v>8</v>
      </c>
      <c r="F62" s="81">
        <f t="shared" si="1"/>
        <v>22</v>
      </c>
      <c r="G62" s="81">
        <f t="shared" si="2"/>
        <v>17</v>
      </c>
      <c r="H62" s="81">
        <f t="shared" si="3"/>
        <v>32</v>
      </c>
      <c r="I62" s="81">
        <f t="shared" si="4"/>
        <v>49</v>
      </c>
      <c r="J62" s="81" t="str">
        <f t="shared" si="5"/>
        <v>8/22</v>
      </c>
      <c r="K62" s="81" t="str">
        <f t="shared" si="6"/>
        <v>I spent $19.11 at merchant #8103 on: 8/22</v>
      </c>
    </row>
    <row r="63" spans="2:11" x14ac:dyDescent="0.25">
      <c r="B63" s="78">
        <v>40778.512032999999</v>
      </c>
      <c r="C63" s="79">
        <v>6158</v>
      </c>
      <c r="D63" s="80">
        <v>7.53</v>
      </c>
      <c r="E63" s="81">
        <f t="shared" si="0"/>
        <v>8</v>
      </c>
      <c r="F63" s="81">
        <f t="shared" si="1"/>
        <v>23</v>
      </c>
      <c r="G63" s="81">
        <f t="shared" si="2"/>
        <v>12</v>
      </c>
      <c r="H63" s="81">
        <f t="shared" si="3"/>
        <v>17</v>
      </c>
      <c r="I63" s="81">
        <f t="shared" si="4"/>
        <v>20</v>
      </c>
      <c r="J63" s="81" t="str">
        <f t="shared" si="5"/>
        <v>8/23</v>
      </c>
      <c r="K63" s="81" t="str">
        <f t="shared" si="6"/>
        <v>I spent $7.53 at merchant #6158 on: 8/23</v>
      </c>
    </row>
    <row r="64" spans="2:11" x14ac:dyDescent="0.25">
      <c r="B64" s="78">
        <v>40778.589545000003</v>
      </c>
      <c r="C64" s="79">
        <v>4556</v>
      </c>
      <c r="D64" s="80">
        <v>5.0999999999999996</v>
      </c>
      <c r="E64" s="81">
        <f t="shared" si="0"/>
        <v>8</v>
      </c>
      <c r="F64" s="81">
        <f t="shared" si="1"/>
        <v>23</v>
      </c>
      <c r="G64" s="81">
        <f t="shared" si="2"/>
        <v>14</v>
      </c>
      <c r="H64" s="81">
        <f t="shared" si="3"/>
        <v>8</v>
      </c>
      <c r="I64" s="81">
        <f t="shared" si="4"/>
        <v>57</v>
      </c>
      <c r="J64" s="81" t="str">
        <f t="shared" si="5"/>
        <v>8/23</v>
      </c>
      <c r="K64" s="81" t="str">
        <f t="shared" si="6"/>
        <v>I spent $5.1 at merchant #4556 on: 8/23</v>
      </c>
    </row>
    <row r="65" spans="2:11" x14ac:dyDescent="0.25">
      <c r="B65" s="78">
        <v>40778.841679999998</v>
      </c>
      <c r="C65" s="79">
        <v>7927</v>
      </c>
      <c r="D65" s="80">
        <v>6.44</v>
      </c>
      <c r="E65" s="81">
        <f t="shared" si="0"/>
        <v>8</v>
      </c>
      <c r="F65" s="81">
        <f t="shared" si="1"/>
        <v>23</v>
      </c>
      <c r="G65" s="81">
        <f t="shared" si="2"/>
        <v>20</v>
      </c>
      <c r="H65" s="81">
        <f t="shared" si="3"/>
        <v>12</v>
      </c>
      <c r="I65" s="81">
        <f t="shared" si="4"/>
        <v>1</v>
      </c>
      <c r="J65" s="81" t="str">
        <f t="shared" si="5"/>
        <v>8/23</v>
      </c>
      <c r="K65" s="81" t="str">
        <f t="shared" si="6"/>
        <v>I spent $6.44 at merchant #7927 on: 8/23</v>
      </c>
    </row>
    <row r="66" spans="2:11" x14ac:dyDescent="0.25">
      <c r="B66" s="78">
        <v>40779.526599999997</v>
      </c>
      <c r="C66" s="79">
        <v>8234</v>
      </c>
      <c r="D66" s="80">
        <v>24.26</v>
      </c>
      <c r="E66" s="81">
        <f t="shared" si="0"/>
        <v>8</v>
      </c>
      <c r="F66" s="81">
        <f t="shared" si="1"/>
        <v>24</v>
      </c>
      <c r="G66" s="81">
        <f t="shared" si="2"/>
        <v>12</v>
      </c>
      <c r="H66" s="81">
        <f t="shared" si="3"/>
        <v>38</v>
      </c>
      <c r="I66" s="81">
        <f t="shared" si="4"/>
        <v>18</v>
      </c>
      <c r="J66" s="81" t="str">
        <f t="shared" si="5"/>
        <v>8/24</v>
      </c>
      <c r="K66" s="81" t="str">
        <f t="shared" si="6"/>
        <v>I spent $24.26 at merchant #8234 on: 8/24</v>
      </c>
    </row>
    <row r="67" spans="2:11" x14ac:dyDescent="0.25">
      <c r="B67" s="78">
        <v>40781.681087999998</v>
      </c>
      <c r="C67" s="79">
        <v>4329</v>
      </c>
      <c r="D67" s="80">
        <v>24.13</v>
      </c>
      <c r="E67" s="81">
        <f t="shared" si="0"/>
        <v>8</v>
      </c>
      <c r="F67" s="81">
        <f t="shared" si="1"/>
        <v>26</v>
      </c>
      <c r="G67" s="81">
        <f t="shared" si="2"/>
        <v>16</v>
      </c>
      <c r="H67" s="81">
        <f t="shared" si="3"/>
        <v>20</v>
      </c>
      <c r="I67" s="81">
        <f t="shared" si="4"/>
        <v>46</v>
      </c>
      <c r="J67" s="81" t="str">
        <f t="shared" si="5"/>
        <v>8/26</v>
      </c>
      <c r="K67" s="81" t="str">
        <f t="shared" si="6"/>
        <v>I spent $24.13 at merchant #4329 on: 8/26</v>
      </c>
    </row>
    <row r="68" spans="2:11" x14ac:dyDescent="0.25">
      <c r="B68" s="78">
        <v>40781.717627999999</v>
      </c>
      <c r="C68" s="79">
        <v>4205</v>
      </c>
      <c r="D68" s="80">
        <v>12.07</v>
      </c>
      <c r="E68" s="81">
        <f t="shared" si="0"/>
        <v>8</v>
      </c>
      <c r="F68" s="81">
        <f t="shared" si="1"/>
        <v>26</v>
      </c>
      <c r="G68" s="81">
        <f t="shared" si="2"/>
        <v>17</v>
      </c>
      <c r="H68" s="81">
        <f t="shared" si="3"/>
        <v>13</v>
      </c>
      <c r="I68" s="81">
        <f t="shared" si="4"/>
        <v>23</v>
      </c>
      <c r="J68" s="81" t="str">
        <f t="shared" si="5"/>
        <v>8/26</v>
      </c>
      <c r="K68" s="81" t="str">
        <f t="shared" si="6"/>
        <v>I spent $12.07 at merchant #4205 on: 8/26</v>
      </c>
    </row>
    <row r="69" spans="2:11" x14ac:dyDescent="0.25">
      <c r="B69" s="78">
        <v>40782.598417000001</v>
      </c>
      <c r="C69" s="79">
        <v>5056</v>
      </c>
      <c r="D69" s="80">
        <v>22.83</v>
      </c>
      <c r="E69" s="81">
        <f t="shared" si="0"/>
        <v>8</v>
      </c>
      <c r="F69" s="81">
        <f t="shared" si="1"/>
        <v>27</v>
      </c>
      <c r="G69" s="81">
        <f t="shared" si="2"/>
        <v>14</v>
      </c>
      <c r="H69" s="81">
        <f t="shared" si="3"/>
        <v>21</v>
      </c>
      <c r="I69" s="81">
        <f t="shared" si="4"/>
        <v>43</v>
      </c>
      <c r="J69" s="81" t="str">
        <f t="shared" si="5"/>
        <v>8/27</v>
      </c>
      <c r="K69" s="81" t="str">
        <f t="shared" si="6"/>
        <v>I spent $22.83 at merchant #5056 on: 8/27</v>
      </c>
    </row>
    <row r="70" spans="2:11" x14ac:dyDescent="0.25">
      <c r="B70" s="78">
        <v>40782.740048</v>
      </c>
      <c r="C70" s="79">
        <v>5056</v>
      </c>
      <c r="D70" s="80">
        <v>4.1399999999999997</v>
      </c>
      <c r="E70" s="81">
        <f t="shared" si="0"/>
        <v>8</v>
      </c>
      <c r="F70" s="81">
        <f t="shared" si="1"/>
        <v>27</v>
      </c>
      <c r="G70" s="81">
        <f t="shared" si="2"/>
        <v>17</v>
      </c>
      <c r="H70" s="81">
        <f t="shared" si="3"/>
        <v>45</v>
      </c>
      <c r="I70" s="81">
        <f t="shared" si="4"/>
        <v>40</v>
      </c>
      <c r="J70" s="81" t="str">
        <f t="shared" si="5"/>
        <v>8/27</v>
      </c>
      <c r="K70" s="81" t="str">
        <f t="shared" si="6"/>
        <v>I spent $4.14 at merchant #5056 on: 8/27</v>
      </c>
    </row>
    <row r="71" spans="2:11" x14ac:dyDescent="0.25">
      <c r="B71" s="78">
        <v>40784.351818000003</v>
      </c>
      <c r="C71" s="79">
        <v>6132</v>
      </c>
      <c r="D71" s="80">
        <v>10.62</v>
      </c>
      <c r="E71" s="81">
        <f t="shared" si="0"/>
        <v>8</v>
      </c>
      <c r="F71" s="81">
        <f t="shared" si="1"/>
        <v>29</v>
      </c>
      <c r="G71" s="81">
        <f t="shared" si="2"/>
        <v>8</v>
      </c>
      <c r="H71" s="81">
        <f t="shared" si="3"/>
        <v>26</v>
      </c>
      <c r="I71" s="81">
        <f t="shared" si="4"/>
        <v>37</v>
      </c>
      <c r="J71" s="81" t="str">
        <f t="shared" si="5"/>
        <v>8/29</v>
      </c>
      <c r="K71" s="81" t="str">
        <f t="shared" si="6"/>
        <v>I spent $10.62 at merchant #6132 on: 8/29</v>
      </c>
    </row>
    <row r="72" spans="2:11" x14ac:dyDescent="0.25">
      <c r="B72" s="78">
        <v>40784.442599000002</v>
      </c>
      <c r="C72" s="79">
        <v>4172</v>
      </c>
      <c r="D72" s="80">
        <v>8.02</v>
      </c>
      <c r="E72" s="81">
        <f t="shared" si="0"/>
        <v>8</v>
      </c>
      <c r="F72" s="81">
        <f t="shared" si="1"/>
        <v>29</v>
      </c>
      <c r="G72" s="81">
        <f t="shared" si="2"/>
        <v>10</v>
      </c>
      <c r="H72" s="81">
        <f t="shared" si="3"/>
        <v>37</v>
      </c>
      <c r="I72" s="81">
        <f t="shared" si="4"/>
        <v>21</v>
      </c>
      <c r="J72" s="81" t="str">
        <f t="shared" si="5"/>
        <v>8/29</v>
      </c>
      <c r="K72" s="81" t="str">
        <f t="shared" si="6"/>
        <v>I spent $8.02 at merchant #4172 on: 8/29</v>
      </c>
    </row>
    <row r="73" spans="2:11" x14ac:dyDescent="0.25">
      <c r="B73" s="78">
        <v>40784.882173999998</v>
      </c>
      <c r="C73" s="79">
        <v>4931</v>
      </c>
      <c r="D73" s="80">
        <v>9</v>
      </c>
      <c r="E73" s="81">
        <f t="shared" si="0"/>
        <v>8</v>
      </c>
      <c r="F73" s="81">
        <f t="shared" si="1"/>
        <v>29</v>
      </c>
      <c r="G73" s="81">
        <f t="shared" si="2"/>
        <v>21</v>
      </c>
      <c r="H73" s="81">
        <f t="shared" si="3"/>
        <v>10</v>
      </c>
      <c r="I73" s="81">
        <f t="shared" si="4"/>
        <v>20</v>
      </c>
      <c r="J73" s="81" t="str">
        <f t="shared" si="5"/>
        <v>8/29</v>
      </c>
      <c r="K73" s="81" t="str">
        <f t="shared" si="6"/>
        <v>I spent $9 at merchant #4931 on: 8/29</v>
      </c>
    </row>
    <row r="74" spans="2:11" x14ac:dyDescent="0.25">
      <c r="B74" s="78">
        <v>40784.910421</v>
      </c>
      <c r="C74" s="79">
        <v>7927</v>
      </c>
      <c r="D74" s="80">
        <v>24.38</v>
      </c>
      <c r="E74" s="81">
        <f t="shared" si="0"/>
        <v>8</v>
      </c>
      <c r="F74" s="81">
        <f t="shared" si="1"/>
        <v>29</v>
      </c>
      <c r="G74" s="81">
        <f t="shared" si="2"/>
        <v>21</v>
      </c>
      <c r="H74" s="81">
        <f t="shared" si="3"/>
        <v>51</v>
      </c>
      <c r="I74" s="81">
        <f t="shared" si="4"/>
        <v>0</v>
      </c>
      <c r="J74" s="81" t="str">
        <f t="shared" si="5"/>
        <v>8/29</v>
      </c>
      <c r="K74" s="81" t="str">
        <f t="shared" si="6"/>
        <v>I spent $24.38 at merchant #7927 on: 8/29</v>
      </c>
    </row>
    <row r="75" spans="2:11" x14ac:dyDescent="0.25">
      <c r="B75" s="78">
        <v>40785.616306999997</v>
      </c>
      <c r="C75" s="79">
        <v>4172</v>
      </c>
      <c r="D75" s="80">
        <v>13.71</v>
      </c>
      <c r="E75" s="81">
        <f t="shared" si="0"/>
        <v>8</v>
      </c>
      <c r="F75" s="81">
        <f t="shared" si="1"/>
        <v>30</v>
      </c>
      <c r="G75" s="81">
        <f t="shared" si="2"/>
        <v>14</v>
      </c>
      <c r="H75" s="81">
        <f t="shared" si="3"/>
        <v>47</v>
      </c>
      <c r="I75" s="81">
        <f t="shared" si="4"/>
        <v>29</v>
      </c>
      <c r="J75" s="81" t="str">
        <f t="shared" si="5"/>
        <v>8/30</v>
      </c>
      <c r="K75" s="81" t="str">
        <f t="shared" si="6"/>
        <v>I spent $13.71 at merchant #4172 on: 8/30</v>
      </c>
    </row>
    <row r="76" spans="2:11" x14ac:dyDescent="0.25">
      <c r="B76" s="78">
        <v>40785.830413000003</v>
      </c>
      <c r="C76" s="79">
        <v>4931</v>
      </c>
      <c r="D76" s="80">
        <v>22.14</v>
      </c>
      <c r="E76" s="81">
        <f t="shared" si="0"/>
        <v>8</v>
      </c>
      <c r="F76" s="81">
        <f t="shared" si="1"/>
        <v>30</v>
      </c>
      <c r="G76" s="81">
        <f t="shared" si="2"/>
        <v>19</v>
      </c>
      <c r="H76" s="81">
        <f t="shared" si="3"/>
        <v>55</v>
      </c>
      <c r="I76" s="81">
        <f t="shared" si="4"/>
        <v>48</v>
      </c>
      <c r="J76" s="81" t="str">
        <f t="shared" si="5"/>
        <v>8/30</v>
      </c>
      <c r="K76" s="81" t="str">
        <f t="shared" si="6"/>
        <v>I spent $22.14 at merchant #4931 on: 8/30</v>
      </c>
    </row>
    <row r="77" spans="2:11" x14ac:dyDescent="0.25">
      <c r="B77" s="78">
        <v>40786.461585999998</v>
      </c>
      <c r="C77" s="79">
        <v>4172</v>
      </c>
      <c r="D77" s="80">
        <v>23.59</v>
      </c>
      <c r="E77" s="81">
        <f t="shared" si="0"/>
        <v>8</v>
      </c>
      <c r="F77" s="81">
        <f t="shared" si="1"/>
        <v>31</v>
      </c>
      <c r="G77" s="81">
        <f t="shared" si="2"/>
        <v>11</v>
      </c>
      <c r="H77" s="81">
        <f t="shared" si="3"/>
        <v>4</v>
      </c>
      <c r="I77" s="81">
        <f t="shared" si="4"/>
        <v>41</v>
      </c>
      <c r="J77" s="81" t="str">
        <f t="shared" si="5"/>
        <v>8/31</v>
      </c>
      <c r="K77" s="81" t="str">
        <f t="shared" si="6"/>
        <v>I spent $23.59 at merchant #4172 on: 8/31</v>
      </c>
    </row>
    <row r="78" spans="2:11" x14ac:dyDescent="0.25">
      <c r="B78" s="78">
        <v>40786.675453000003</v>
      </c>
      <c r="C78" s="79">
        <v>4205</v>
      </c>
      <c r="D78" s="80">
        <v>17.54</v>
      </c>
      <c r="E78" s="81">
        <f t="shared" si="0"/>
        <v>8</v>
      </c>
      <c r="F78" s="81">
        <f t="shared" si="1"/>
        <v>31</v>
      </c>
      <c r="G78" s="81">
        <f t="shared" si="2"/>
        <v>16</v>
      </c>
      <c r="H78" s="81">
        <f t="shared" si="3"/>
        <v>12</v>
      </c>
      <c r="I78" s="81">
        <f t="shared" si="4"/>
        <v>39</v>
      </c>
      <c r="J78" s="81" t="str">
        <f t="shared" si="5"/>
        <v>8/31</v>
      </c>
      <c r="K78" s="81" t="str">
        <f t="shared" si="6"/>
        <v>I spent $17.54 at merchant #4205 on: 8/31</v>
      </c>
    </row>
    <row r="79" spans="2:11" x14ac:dyDescent="0.25">
      <c r="B79" s="78">
        <v>40786.683317000003</v>
      </c>
      <c r="C79" s="79">
        <v>7927</v>
      </c>
      <c r="D79" s="80">
        <v>18.98</v>
      </c>
      <c r="E79" s="81">
        <f t="shared" si="0"/>
        <v>8</v>
      </c>
      <c r="F79" s="81">
        <f t="shared" si="1"/>
        <v>31</v>
      </c>
      <c r="G79" s="81">
        <f t="shared" si="2"/>
        <v>16</v>
      </c>
      <c r="H79" s="81">
        <f t="shared" si="3"/>
        <v>23</v>
      </c>
      <c r="I79" s="81">
        <f t="shared" si="4"/>
        <v>59</v>
      </c>
      <c r="J79" s="81" t="str">
        <f t="shared" si="5"/>
        <v>8/31</v>
      </c>
      <c r="K79" s="81" t="str">
        <f t="shared" si="6"/>
        <v>I spent $18.98 at merchant #7927 on: 8/31</v>
      </c>
    </row>
    <row r="80" spans="2:11" x14ac:dyDescent="0.25">
      <c r="B80" s="78">
        <v>40786.829941999997</v>
      </c>
      <c r="C80" s="79">
        <v>8234</v>
      </c>
      <c r="D80" s="80">
        <v>28.87</v>
      </c>
      <c r="E80" s="81">
        <f t="shared" si="0"/>
        <v>8</v>
      </c>
      <c r="F80" s="81">
        <f t="shared" si="1"/>
        <v>31</v>
      </c>
      <c r="G80" s="81">
        <f t="shared" si="2"/>
        <v>19</v>
      </c>
      <c r="H80" s="81">
        <f t="shared" si="3"/>
        <v>55</v>
      </c>
      <c r="I80" s="81">
        <f t="shared" si="4"/>
        <v>7</v>
      </c>
      <c r="J80" s="81" t="str">
        <f t="shared" si="5"/>
        <v>8/31</v>
      </c>
      <c r="K80" s="81" t="str">
        <f t="shared" si="6"/>
        <v>I spent $28.87 at merchant #8234 on: 8/31</v>
      </c>
    </row>
    <row r="81" spans="2:11" x14ac:dyDescent="0.25">
      <c r="B81" s="78">
        <v>40786.832489</v>
      </c>
      <c r="C81" s="79">
        <v>8103</v>
      </c>
      <c r="D81" s="80">
        <v>4.9400000000000004</v>
      </c>
      <c r="E81" s="81">
        <f t="shared" si="0"/>
        <v>8</v>
      </c>
      <c r="F81" s="81">
        <f t="shared" si="1"/>
        <v>31</v>
      </c>
      <c r="G81" s="81">
        <f t="shared" si="2"/>
        <v>19</v>
      </c>
      <c r="H81" s="81">
        <f t="shared" si="3"/>
        <v>58</v>
      </c>
      <c r="I81" s="81">
        <f t="shared" si="4"/>
        <v>47</v>
      </c>
      <c r="J81" s="81" t="str">
        <f t="shared" si="5"/>
        <v>8/31</v>
      </c>
      <c r="K81" s="81" t="str">
        <f t="shared" si="6"/>
        <v>I spent $4.94 at merchant #8103 on: 8/31</v>
      </c>
    </row>
  </sheetData>
  <mergeCells count="1">
    <mergeCell ref="B2:K7"/>
  </mergeCell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31086-E6EF-48E3-849D-E162DAA5DA4B}">
  <sheetPr published="0" codeName="Sheet51"/>
  <dimension ref="A1:W44"/>
  <sheetViews>
    <sheetView topLeftCell="A20" zoomScaleNormal="100" workbookViewId="0">
      <selection activeCell="L32" sqref="L32 I11:K11"/>
    </sheetView>
  </sheetViews>
  <sheetFormatPr defaultRowHeight="15" x14ac:dyDescent="0.25"/>
  <cols>
    <col min="2" max="2" width="31.140625" bestFit="1" customWidth="1"/>
    <col min="3" max="5" width="12.5703125" bestFit="1" customWidth="1"/>
    <col min="6" max="6" width="2.5703125" customWidth="1"/>
    <col min="8" max="8" width="31.140625" bestFit="1" customWidth="1"/>
    <col min="9" max="9" width="11.42578125" bestFit="1" customWidth="1"/>
    <col min="10" max="10" width="11.140625" bestFit="1" customWidth="1"/>
    <col min="11" max="11" width="12.85546875" bestFit="1" customWidth="1"/>
    <col min="12" max="12" width="14.140625" customWidth="1"/>
    <col min="13" max="13" width="2.140625" customWidth="1"/>
  </cols>
  <sheetData>
    <row r="1" spans="1:21" ht="15.75" thickBot="1" x14ac:dyDescent="0.3">
      <c r="A1" s="82"/>
    </row>
    <row r="2" spans="1:21" ht="15" customHeight="1" x14ac:dyDescent="0.25">
      <c r="B2" s="140" t="s">
        <v>90</v>
      </c>
      <c r="C2" s="141"/>
      <c r="D2" s="141"/>
      <c r="E2" s="141"/>
      <c r="F2" s="142"/>
      <c r="H2" s="140" t="s">
        <v>91</v>
      </c>
      <c r="I2" s="141"/>
      <c r="J2" s="141"/>
      <c r="K2" s="141"/>
      <c r="L2" s="141"/>
      <c r="M2" s="142"/>
      <c r="O2" s="131" t="s">
        <v>92</v>
      </c>
      <c r="P2" s="132"/>
      <c r="Q2" s="132"/>
      <c r="R2" s="132"/>
      <c r="S2" s="132"/>
      <c r="T2" s="132"/>
      <c r="U2" s="133"/>
    </row>
    <row r="3" spans="1:21" x14ac:dyDescent="0.25">
      <c r="B3" s="15" t="s">
        <v>93</v>
      </c>
      <c r="C3" s="43" t="s">
        <v>94</v>
      </c>
      <c r="D3" s="43" t="s">
        <v>95</v>
      </c>
      <c r="E3" s="43" t="s">
        <v>96</v>
      </c>
      <c r="F3" s="83"/>
      <c r="H3" s="84" t="s">
        <v>97</v>
      </c>
      <c r="I3" s="14">
        <v>100</v>
      </c>
      <c r="M3" s="83"/>
      <c r="O3" s="134"/>
      <c r="P3" s="135"/>
      <c r="Q3" s="135"/>
      <c r="R3" s="135"/>
      <c r="S3" s="135"/>
      <c r="T3" s="135"/>
      <c r="U3" s="136"/>
    </row>
    <row r="4" spans="1:21" x14ac:dyDescent="0.25">
      <c r="B4" s="84" t="s">
        <v>98</v>
      </c>
      <c r="C4" s="85">
        <v>0.4</v>
      </c>
      <c r="D4" s="85">
        <v>0.6</v>
      </c>
      <c r="E4" s="85">
        <v>0.7</v>
      </c>
      <c r="F4" s="83"/>
      <c r="H4" s="84"/>
      <c r="M4" s="83"/>
      <c r="O4" s="134"/>
      <c r="P4" s="135"/>
      <c r="Q4" s="135"/>
      <c r="R4" s="135"/>
      <c r="S4" s="135"/>
      <c r="T4" s="135"/>
      <c r="U4" s="136"/>
    </row>
    <row r="5" spans="1:21" x14ac:dyDescent="0.25">
      <c r="B5" s="84" t="s">
        <v>99</v>
      </c>
      <c r="C5" s="85">
        <v>0.2</v>
      </c>
      <c r="D5" s="85">
        <v>0.1</v>
      </c>
      <c r="E5" s="85">
        <v>0.05</v>
      </c>
      <c r="F5" s="83"/>
      <c r="H5" s="86" t="s">
        <v>100</v>
      </c>
      <c r="I5" s="9" t="s">
        <v>101</v>
      </c>
      <c r="J5" s="43" t="s">
        <v>94</v>
      </c>
      <c r="K5" s="43" t="s">
        <v>95</v>
      </c>
      <c r="L5" s="43" t="s">
        <v>96</v>
      </c>
      <c r="M5" s="83"/>
      <c r="O5" s="134"/>
      <c r="P5" s="135"/>
      <c r="Q5" s="135"/>
      <c r="R5" s="135"/>
      <c r="S5" s="135"/>
      <c r="T5" s="135"/>
      <c r="U5" s="136"/>
    </row>
    <row r="6" spans="1:21" x14ac:dyDescent="0.25">
      <c r="B6" s="84" t="s">
        <v>102</v>
      </c>
      <c r="C6" s="87">
        <v>5000</v>
      </c>
      <c r="D6" s="87">
        <v>10000</v>
      </c>
      <c r="E6" s="87">
        <v>20000</v>
      </c>
      <c r="F6" s="83"/>
      <c r="H6" s="84" t="s">
        <v>103</v>
      </c>
      <c r="I6" s="88">
        <f>AVERAGE('Past Events'!C4:C103)</f>
        <v>14965.76</v>
      </c>
      <c r="J6" s="88">
        <f>AVERAGE('Past Events'!D4:D103)</f>
        <v>72471.758900000015</v>
      </c>
      <c r="K6" s="88">
        <f>AVERAGE('Past Events'!E4:E103)</f>
        <v>154242.26180000007</v>
      </c>
      <c r="L6" s="88">
        <f>AVERAGE('Past Events'!F4:F103)</f>
        <v>393360.46770000015</v>
      </c>
      <c r="M6" s="83"/>
      <c r="O6" s="134"/>
      <c r="P6" s="135"/>
      <c r="Q6" s="135"/>
      <c r="R6" s="135"/>
      <c r="S6" s="135"/>
      <c r="T6" s="135"/>
      <c r="U6" s="136"/>
    </row>
    <row r="7" spans="1:21" x14ac:dyDescent="0.25">
      <c r="B7" s="84" t="s">
        <v>104</v>
      </c>
      <c r="C7" s="90">
        <v>5.0000000000000001E-4</v>
      </c>
      <c r="D7" s="90">
        <v>2E-3</v>
      </c>
      <c r="E7" s="90">
        <v>2.9999999999999997E-4</v>
      </c>
      <c r="F7" s="83"/>
      <c r="H7" s="84" t="s">
        <v>105</v>
      </c>
      <c r="I7" s="88">
        <f>_xlfn.STDEV.S('Past Events'!C4:C103)</f>
        <v>3994.2339656210966</v>
      </c>
      <c r="J7" s="88">
        <f>_xlfn.STDEV.S('Past Events'!D4:D103)</f>
        <v>42687.132495824422</v>
      </c>
      <c r="K7" s="88">
        <f>_xlfn.STDEV.S('Past Events'!E4:E103)</f>
        <v>66229.452553626776</v>
      </c>
      <c r="L7" s="88">
        <f>_xlfn.STDEV.S('Past Events'!F4:F103)</f>
        <v>227919.36806232235</v>
      </c>
      <c r="M7" s="83"/>
      <c r="O7" s="134"/>
      <c r="P7" s="135"/>
      <c r="Q7" s="135"/>
      <c r="R7" s="135"/>
      <c r="S7" s="135"/>
      <c r="T7" s="135"/>
      <c r="U7" s="136"/>
    </row>
    <row r="8" spans="1:21" x14ac:dyDescent="0.25">
      <c r="B8" s="84" t="s">
        <v>106</v>
      </c>
      <c r="C8" s="10">
        <v>50</v>
      </c>
      <c r="D8" s="14"/>
      <c r="E8" s="14"/>
      <c r="F8" s="83"/>
      <c r="H8" s="84" t="s">
        <v>107</v>
      </c>
      <c r="I8" s="91"/>
      <c r="J8" s="89">
        <f>_xlfn.CONFIDENCE.NORM(0.05,J7,I3)</f>
        <v>8366.5242295105236</v>
      </c>
      <c r="K8" s="89">
        <f>_xlfn.CONFIDENCE.NORM(0.05,K7,I3)</f>
        <v>12980.734172091277</v>
      </c>
      <c r="L8" s="89">
        <f>_xlfn.CONFIDENCE.NORM(0.05,L7,I3)</f>
        <v>44671.375278128035</v>
      </c>
      <c r="M8" s="83"/>
      <c r="O8" s="134"/>
      <c r="P8" s="135"/>
      <c r="Q8" s="135"/>
      <c r="R8" s="135"/>
      <c r="S8" s="135"/>
      <c r="T8" s="135"/>
      <c r="U8" s="136"/>
    </row>
    <row r="9" spans="1:21" ht="15.75" thickBot="1" x14ac:dyDescent="0.3">
      <c r="B9" s="92" t="s">
        <v>108</v>
      </c>
      <c r="C9" s="93">
        <v>100000</v>
      </c>
      <c r="D9" s="21"/>
      <c r="E9" s="21"/>
      <c r="F9" s="94"/>
      <c r="H9" s="84"/>
      <c r="M9" s="83"/>
      <c r="O9" s="134"/>
      <c r="P9" s="135"/>
      <c r="Q9" s="135"/>
      <c r="R9" s="135"/>
      <c r="S9" s="135"/>
      <c r="T9" s="135"/>
      <c r="U9" s="136"/>
    </row>
    <row r="10" spans="1:21" ht="15.75" thickBot="1" x14ac:dyDescent="0.3">
      <c r="H10" s="86" t="s">
        <v>93</v>
      </c>
      <c r="I10" s="43" t="s">
        <v>94</v>
      </c>
      <c r="J10" s="43" t="s">
        <v>95</v>
      </c>
      <c r="K10" s="43" t="s">
        <v>96</v>
      </c>
      <c r="M10" s="83"/>
      <c r="O10" s="134"/>
      <c r="P10" s="135"/>
      <c r="Q10" s="135"/>
      <c r="R10" s="135"/>
      <c r="S10" s="135"/>
      <c r="T10" s="135"/>
      <c r="U10" s="136"/>
    </row>
    <row r="11" spans="1:21" x14ac:dyDescent="0.25">
      <c r="B11" s="140" t="s">
        <v>109</v>
      </c>
      <c r="C11" s="141"/>
      <c r="D11" s="141"/>
      <c r="E11" s="141"/>
      <c r="F11" s="142"/>
      <c r="H11" s="84" t="s">
        <v>110</v>
      </c>
      <c r="I11" s="88">
        <f>CORREL('Past Events'!C4:C103,'Past Events'!D4:D103)</f>
        <v>0.55290248937182174</v>
      </c>
      <c r="J11" s="88">
        <f>CORREL('Past Events'!D4:D103,'Past Events'!E4:E103)</f>
        <v>0.26041716516057656</v>
      </c>
      <c r="K11" s="88">
        <f>CORREL('Past Events'!E4:E103,'Past Events'!F4:F103)</f>
        <v>0.18884104298491305</v>
      </c>
      <c r="M11" s="83"/>
      <c r="O11" s="134"/>
      <c r="P11" s="135"/>
      <c r="Q11" s="135"/>
      <c r="R11" s="135"/>
      <c r="S11" s="135"/>
      <c r="T11" s="135"/>
      <c r="U11" s="136"/>
    </row>
    <row r="12" spans="1:21" x14ac:dyDescent="0.25">
      <c r="B12" s="84"/>
      <c r="F12" s="83"/>
      <c r="H12" s="84"/>
      <c r="M12" s="83"/>
      <c r="O12" s="134"/>
      <c r="P12" s="135"/>
      <c r="Q12" s="135"/>
      <c r="R12" s="135"/>
      <c r="S12" s="135"/>
      <c r="T12" s="135"/>
      <c r="U12" s="136"/>
    </row>
    <row r="13" spans="1:21" ht="15" customHeight="1" x14ac:dyDescent="0.25">
      <c r="B13" s="161" t="s">
        <v>111</v>
      </c>
      <c r="C13" s="162"/>
      <c r="D13" s="162"/>
      <c r="E13" s="162"/>
      <c r="F13" s="163"/>
      <c r="H13" s="84" t="s">
        <v>101</v>
      </c>
      <c r="I13" s="14">
        <v>18000</v>
      </c>
      <c r="K13" s="14"/>
      <c r="M13" s="83"/>
      <c r="O13" s="134"/>
      <c r="P13" s="135"/>
      <c r="Q13" s="135"/>
      <c r="R13" s="135"/>
      <c r="S13" s="135"/>
      <c r="T13" s="135"/>
      <c r="U13" s="136"/>
    </row>
    <row r="14" spans="1:21" x14ac:dyDescent="0.25">
      <c r="B14" s="86" t="s">
        <v>93</v>
      </c>
      <c r="C14" s="43" t="s">
        <v>94</v>
      </c>
      <c r="D14" s="43" t="s">
        <v>95</v>
      </c>
      <c r="E14" s="43" t="s">
        <v>96</v>
      </c>
      <c r="F14" s="95"/>
      <c r="H14" s="84"/>
      <c r="M14" s="83"/>
      <c r="O14" s="134"/>
      <c r="P14" s="135"/>
      <c r="Q14" s="135"/>
      <c r="R14" s="135"/>
      <c r="S14" s="135"/>
      <c r="T14" s="135"/>
      <c r="U14" s="136"/>
    </row>
    <row r="15" spans="1:21" ht="15.75" thickBot="1" x14ac:dyDescent="0.3">
      <c r="B15" s="84" t="s">
        <v>112</v>
      </c>
      <c r="C15" s="89">
        <f>I16</f>
        <v>12147.659593595241</v>
      </c>
      <c r="D15" s="89">
        <f t="shared" ref="D15:E15" si="0">J16</f>
        <v>46582.548267365695</v>
      </c>
      <c r="E15" s="89">
        <f t="shared" si="0"/>
        <v>132657.01417659968</v>
      </c>
      <c r="F15" s="83"/>
      <c r="H15" s="86" t="s">
        <v>93</v>
      </c>
      <c r="I15" s="43" t="s">
        <v>94</v>
      </c>
      <c r="J15" s="43" t="s">
        <v>95</v>
      </c>
      <c r="K15" s="43" t="s">
        <v>96</v>
      </c>
      <c r="L15" s="43"/>
      <c r="M15" s="83"/>
      <c r="O15" s="137"/>
      <c r="P15" s="138"/>
      <c r="Q15" s="138"/>
      <c r="R15" s="138"/>
      <c r="S15" s="138"/>
      <c r="T15" s="138"/>
      <c r="U15" s="139"/>
    </row>
    <row r="16" spans="1:21" x14ac:dyDescent="0.25">
      <c r="B16" s="84" t="s">
        <v>98</v>
      </c>
      <c r="C16" s="89">
        <f>C15*C4</f>
        <v>4859.0638374380969</v>
      </c>
      <c r="D16" s="89">
        <f t="shared" ref="D16:E16" si="1">D15*D4</f>
        <v>27949.528960419415</v>
      </c>
      <c r="E16" s="89">
        <f t="shared" si="1"/>
        <v>92859.909923619765</v>
      </c>
      <c r="F16" s="83"/>
      <c r="H16" s="84" t="s">
        <v>113</v>
      </c>
      <c r="I16" s="89">
        <f>FORECAST(I13,'Past Events'!C4:C103,'Past Events'!D4:D103)</f>
        <v>12147.659593595241</v>
      </c>
      <c r="J16" s="89">
        <f>FORECAST(J13,'Past Events'!D4:D103,'Past Events'!E4:E103)</f>
        <v>46582.548267365695</v>
      </c>
      <c r="K16" s="89">
        <f>FORECAST(K13,'Past Events'!E4:E103,'Past Events'!F4:F103)</f>
        <v>132657.01417659968</v>
      </c>
      <c r="L16" s="53"/>
      <c r="M16" s="83"/>
      <c r="O16" s="32"/>
      <c r="P16" s="32"/>
      <c r="Q16" s="32"/>
      <c r="R16" s="32"/>
      <c r="S16" s="32"/>
      <c r="T16" s="32"/>
      <c r="U16" s="32"/>
    </row>
    <row r="17" spans="2:23" ht="15" customHeight="1" x14ac:dyDescent="0.25">
      <c r="B17" s="84" t="s">
        <v>111</v>
      </c>
      <c r="C17" s="89">
        <f>C15-C4</f>
        <v>12147.259593595241</v>
      </c>
      <c r="D17" s="89">
        <f t="shared" ref="D17:E17" si="2">D15-D4</f>
        <v>46581.948267365697</v>
      </c>
      <c r="E17" s="89">
        <f t="shared" si="2"/>
        <v>132656.31417659967</v>
      </c>
      <c r="F17" s="83"/>
      <c r="H17" s="84" t="s">
        <v>114</v>
      </c>
      <c r="I17" s="89">
        <f>I16+J8</f>
        <v>20514.183823105763</v>
      </c>
      <c r="J17" s="89">
        <f t="shared" ref="J17:K17" si="3">J16+K8</f>
        <v>59563.282439456976</v>
      </c>
      <c r="K17" s="89">
        <f t="shared" si="3"/>
        <v>177328.3894547277</v>
      </c>
      <c r="L17" s="53"/>
      <c r="M17" s="83"/>
      <c r="U17" s="32"/>
    </row>
    <row r="18" spans="2:23" ht="15.75" thickBot="1" x14ac:dyDescent="0.3">
      <c r="B18" s="84"/>
      <c r="F18" s="83"/>
      <c r="H18" s="92" t="s">
        <v>115</v>
      </c>
      <c r="I18" s="96">
        <f>I16-J8</f>
        <v>3781.1353640847174</v>
      </c>
      <c r="J18" s="96">
        <f t="shared" ref="J18:K18" si="4">J16-K8</f>
        <v>33601.814095274414</v>
      </c>
      <c r="K18" s="96">
        <f t="shared" si="4"/>
        <v>87985.638898471647</v>
      </c>
      <c r="L18" s="97"/>
      <c r="M18" s="94"/>
      <c r="U18" s="32"/>
    </row>
    <row r="19" spans="2:23" ht="15.75" thickBot="1" x14ac:dyDescent="0.3">
      <c r="B19" s="161" t="s">
        <v>116</v>
      </c>
      <c r="C19" s="162"/>
      <c r="D19" s="162"/>
      <c r="E19" s="162"/>
      <c r="F19" s="163"/>
    </row>
    <row r="20" spans="2:23" ht="15" customHeight="1" x14ac:dyDescent="0.25">
      <c r="B20" s="86" t="s">
        <v>93</v>
      </c>
      <c r="C20" s="43" t="s">
        <v>94</v>
      </c>
      <c r="D20" s="43" t="s">
        <v>95</v>
      </c>
      <c r="E20" s="43" t="s">
        <v>96</v>
      </c>
      <c r="F20" s="95"/>
      <c r="H20" s="140" t="s">
        <v>117</v>
      </c>
      <c r="I20" s="141"/>
      <c r="J20" s="141"/>
      <c r="K20" s="141"/>
      <c r="L20" s="141"/>
      <c r="M20" s="142"/>
    </row>
    <row r="21" spans="2:23" x14ac:dyDescent="0.25">
      <c r="B21" s="84" t="s">
        <v>118</v>
      </c>
      <c r="C21" s="89">
        <f>C28*C8</f>
        <v>150</v>
      </c>
      <c r="D21" s="89">
        <f t="shared" ref="D21:E21" si="5">D28*D8</f>
        <v>0</v>
      </c>
      <c r="E21" s="89">
        <f t="shared" si="5"/>
        <v>0</v>
      </c>
      <c r="F21" s="83"/>
      <c r="H21" s="84"/>
      <c r="J21" s="162" t="s">
        <v>119</v>
      </c>
      <c r="K21" s="162"/>
      <c r="L21" s="162"/>
      <c r="M21" s="83"/>
    </row>
    <row r="22" spans="2:23" x14ac:dyDescent="0.25">
      <c r="B22" s="84" t="s">
        <v>120</v>
      </c>
      <c r="C22" s="89">
        <f>C15*C5</f>
        <v>2429.5319187190485</v>
      </c>
      <c r="D22" s="89">
        <f t="shared" ref="D22:E22" si="6">D15*D5</f>
        <v>4658.2548267365701</v>
      </c>
      <c r="E22" s="89">
        <f t="shared" si="6"/>
        <v>6632.8507088299848</v>
      </c>
      <c r="F22" s="83"/>
      <c r="H22" s="84"/>
      <c r="I22" s="89"/>
      <c r="J22" s="14">
        <v>15000</v>
      </c>
      <c r="K22" s="14">
        <v>18000</v>
      </c>
      <c r="L22" s="14">
        <v>21000</v>
      </c>
      <c r="M22" s="83"/>
      <c r="W22" s="14"/>
    </row>
    <row r="23" spans="2:23" x14ac:dyDescent="0.25">
      <c r="B23" s="84" t="s">
        <v>102</v>
      </c>
      <c r="C23" s="89">
        <f>C6</f>
        <v>5000</v>
      </c>
      <c r="D23" s="89">
        <f t="shared" ref="D23:E23" si="7">D6</f>
        <v>10000</v>
      </c>
      <c r="E23" s="89">
        <f t="shared" si="7"/>
        <v>20000</v>
      </c>
      <c r="F23" s="83"/>
      <c r="H23" s="167" t="s">
        <v>108</v>
      </c>
      <c r="I23" s="10">
        <v>50000</v>
      </c>
      <c r="J23" s="89"/>
      <c r="K23" s="89"/>
      <c r="L23" s="89"/>
      <c r="M23" s="83"/>
    </row>
    <row r="24" spans="2:23" x14ac:dyDescent="0.25">
      <c r="B24" s="84" t="s">
        <v>121</v>
      </c>
      <c r="C24" s="89">
        <f>SUM(C22,C23)</f>
        <v>7429.5319187190489</v>
      </c>
      <c r="D24" s="89">
        <f t="shared" ref="D24:E24" si="8">SUM(D22,D23)</f>
        <v>14658.254826736571</v>
      </c>
      <c r="E24" s="89">
        <f t="shared" si="8"/>
        <v>26632.850708829985</v>
      </c>
      <c r="F24" s="83"/>
      <c r="H24" s="167"/>
      <c r="I24" s="10">
        <v>75000</v>
      </c>
      <c r="J24" s="89"/>
      <c r="K24" s="89"/>
      <c r="L24" s="89"/>
      <c r="M24" s="83"/>
    </row>
    <row r="25" spans="2:23" x14ac:dyDescent="0.25">
      <c r="B25" s="84"/>
      <c r="F25" s="83"/>
      <c r="H25" s="167"/>
      <c r="I25" s="10">
        <v>100000</v>
      </c>
      <c r="J25" s="89"/>
      <c r="K25" s="89"/>
      <c r="L25" s="89"/>
      <c r="M25" s="83"/>
    </row>
    <row r="26" spans="2:23" x14ac:dyDescent="0.25">
      <c r="B26" s="15" t="s">
        <v>122</v>
      </c>
      <c r="C26" s="89">
        <f>C17-C24</f>
        <v>4717.7276748761924</v>
      </c>
      <c r="D26" s="89">
        <f t="shared" ref="D26:E26" si="9">D17-D24</f>
        <v>31923.693440629126</v>
      </c>
      <c r="E26" s="89">
        <f t="shared" si="9"/>
        <v>106023.46346776969</v>
      </c>
      <c r="F26" s="83"/>
      <c r="H26" s="167"/>
      <c r="I26" s="10">
        <v>125000</v>
      </c>
      <c r="J26" s="89"/>
      <c r="K26" s="89"/>
      <c r="L26" s="89"/>
      <c r="M26" s="83"/>
    </row>
    <row r="27" spans="2:23" ht="15" customHeight="1" x14ac:dyDescent="0.25">
      <c r="B27" s="84"/>
      <c r="F27" s="83"/>
      <c r="H27" s="167"/>
      <c r="I27" s="10">
        <v>150000</v>
      </c>
      <c r="J27" s="89"/>
      <c r="K27" s="89"/>
      <c r="L27" s="89"/>
      <c r="M27" s="83"/>
    </row>
    <row r="28" spans="2:23" x14ac:dyDescent="0.25">
      <c r="B28" s="84" t="s">
        <v>123</v>
      </c>
      <c r="C28" s="88">
        <f>ROUNDUP(C26*C7,0)</f>
        <v>3</v>
      </c>
      <c r="D28" s="88">
        <f t="shared" ref="D28:E28" si="10">ROUNDUP(D26*D7,0)</f>
        <v>64</v>
      </c>
      <c r="E28" s="88">
        <f t="shared" si="10"/>
        <v>32</v>
      </c>
      <c r="F28" s="83"/>
      <c r="H28" s="167"/>
      <c r="I28" s="10">
        <v>175000</v>
      </c>
      <c r="J28" s="89"/>
      <c r="K28" s="89"/>
      <c r="L28" s="89"/>
      <c r="M28" s="83"/>
    </row>
    <row r="29" spans="2:23" ht="15.75" thickBot="1" x14ac:dyDescent="0.3">
      <c r="B29" s="84"/>
      <c r="F29" s="83"/>
      <c r="H29" s="168"/>
      <c r="I29" s="93">
        <v>200000</v>
      </c>
      <c r="J29" s="96"/>
      <c r="K29" s="96"/>
      <c r="L29" s="96"/>
      <c r="M29" s="94"/>
    </row>
    <row r="30" spans="2:23" ht="15.75" thickBot="1" x14ac:dyDescent="0.3">
      <c r="B30" s="164" t="s">
        <v>124</v>
      </c>
      <c r="C30" s="165"/>
      <c r="D30" s="165"/>
      <c r="E30" s="165"/>
      <c r="F30" s="166"/>
    </row>
    <row r="31" spans="2:23" ht="15" customHeight="1" x14ac:dyDescent="0.25">
      <c r="B31" s="86" t="s">
        <v>93</v>
      </c>
      <c r="C31" s="43" t="s">
        <v>125</v>
      </c>
      <c r="E31" s="9"/>
      <c r="F31" s="98"/>
      <c r="H31" s="140" t="s">
        <v>126</v>
      </c>
      <c r="I31" s="141"/>
      <c r="J31" s="141"/>
      <c r="K31" s="141"/>
      <c r="L31" s="141"/>
      <c r="M31" s="142"/>
    </row>
    <row r="32" spans="2:23" x14ac:dyDescent="0.25">
      <c r="B32" s="84" t="s">
        <v>112</v>
      </c>
      <c r="C32" s="89">
        <f>SUM(C15:E15)</f>
        <v>191387.22203756063</v>
      </c>
      <c r="F32" s="83"/>
      <c r="H32" s="134" t="s">
        <v>127</v>
      </c>
      <c r="I32" s="135"/>
      <c r="J32" s="135"/>
      <c r="K32" s="135"/>
      <c r="L32" s="99" t="s">
        <v>94</v>
      </c>
      <c r="M32" s="100"/>
    </row>
    <row r="33" spans="2:13" x14ac:dyDescent="0.25">
      <c r="B33" s="84" t="s">
        <v>111</v>
      </c>
      <c r="C33" s="89">
        <f>SUM(C17:E17)</f>
        <v>191385.52203756061</v>
      </c>
      <c r="F33" s="83"/>
      <c r="H33" s="134"/>
      <c r="I33" s="135"/>
      <c r="J33" s="135"/>
      <c r="K33" s="135"/>
      <c r="L33" s="101"/>
      <c r="M33" s="83"/>
    </row>
    <row r="34" spans="2:13" ht="15" customHeight="1" x14ac:dyDescent="0.25">
      <c r="B34" s="84" t="s">
        <v>121</v>
      </c>
      <c r="C34" s="89">
        <f>SUM(C24:E24)</f>
        <v>48720.637454285607</v>
      </c>
      <c r="F34" s="83"/>
      <c r="H34" s="84"/>
      <c r="M34" s="100"/>
    </row>
    <row r="35" spans="2:13" x14ac:dyDescent="0.25">
      <c r="B35" s="84" t="s">
        <v>122</v>
      </c>
      <c r="C35" s="89">
        <f>SUM(C26:E26)</f>
        <v>142664.88458327501</v>
      </c>
      <c r="F35" s="83"/>
      <c r="H35" s="134" t="s">
        <v>128</v>
      </c>
      <c r="I35" s="135"/>
      <c r="J35" s="135"/>
      <c r="K35" s="135"/>
      <c r="L35" s="102" t="s">
        <v>173</v>
      </c>
      <c r="M35" s="100"/>
    </row>
    <row r="36" spans="2:13" x14ac:dyDescent="0.25">
      <c r="B36" s="84" t="s">
        <v>108</v>
      </c>
      <c r="C36" s="89">
        <f>SUM(C9)</f>
        <v>100000</v>
      </c>
      <c r="F36" s="83"/>
      <c r="H36" s="134"/>
      <c r="I36" s="135"/>
      <c r="J36" s="135"/>
      <c r="K36" s="135"/>
      <c r="L36" s="101"/>
      <c r="M36" s="83"/>
    </row>
    <row r="37" spans="2:13" ht="15.75" thickBot="1" x14ac:dyDescent="0.3">
      <c r="B37" s="20" t="s">
        <v>129</v>
      </c>
      <c r="C37" s="96">
        <f>C36-C35</f>
        <v>-42664.884583275008</v>
      </c>
      <c r="D37" s="21"/>
      <c r="E37" s="21"/>
      <c r="F37" s="94"/>
      <c r="H37" s="84"/>
      <c r="M37" s="83"/>
    </row>
    <row r="38" spans="2:13" x14ac:dyDescent="0.25">
      <c r="H38" s="84" t="s">
        <v>130</v>
      </c>
      <c r="L38" s="102" t="s">
        <v>96</v>
      </c>
      <c r="M38" s="83"/>
    </row>
    <row r="39" spans="2:13" x14ac:dyDescent="0.25">
      <c r="H39" s="84"/>
      <c r="M39" s="83"/>
    </row>
    <row r="40" spans="2:13" x14ac:dyDescent="0.25">
      <c r="H40" s="84" t="s">
        <v>131</v>
      </c>
      <c r="L40" s="102" t="s">
        <v>94</v>
      </c>
      <c r="M40" s="83"/>
    </row>
    <row r="41" spans="2:13" ht="15" customHeight="1" x14ac:dyDescent="0.25">
      <c r="H41" s="84"/>
      <c r="M41" s="103"/>
    </row>
    <row r="42" spans="2:13" x14ac:dyDescent="0.25">
      <c r="H42" s="134" t="s">
        <v>132</v>
      </c>
      <c r="I42" s="135"/>
      <c r="J42" s="135"/>
      <c r="K42" s="135"/>
      <c r="L42" s="102" t="s">
        <v>182</v>
      </c>
      <c r="M42" s="103"/>
    </row>
    <row r="43" spans="2:13" ht="15" customHeight="1" thickBot="1" x14ac:dyDescent="0.3">
      <c r="H43" s="137"/>
      <c r="I43" s="138"/>
      <c r="J43" s="138"/>
      <c r="K43" s="138"/>
      <c r="L43" s="104"/>
      <c r="M43" s="105"/>
    </row>
    <row r="44" spans="2:13" x14ac:dyDescent="0.25">
      <c r="H44" s="32"/>
      <c r="I44" s="32"/>
      <c r="J44" s="32"/>
      <c r="K44" s="32"/>
      <c r="L44" s="32"/>
      <c r="M44" s="32"/>
    </row>
  </sheetData>
  <mergeCells count="14">
    <mergeCell ref="H42:K43"/>
    <mergeCell ref="H20:M20"/>
    <mergeCell ref="J21:L21"/>
    <mergeCell ref="H23:H29"/>
    <mergeCell ref="H31:M31"/>
    <mergeCell ref="H32:K33"/>
    <mergeCell ref="B2:F2"/>
    <mergeCell ref="H2:M2"/>
    <mergeCell ref="H35:K36"/>
    <mergeCell ref="O2:U15"/>
    <mergeCell ref="B11:F11"/>
    <mergeCell ref="B13:F13"/>
    <mergeCell ref="B19:F19"/>
    <mergeCell ref="B30:F30"/>
  </mergeCells>
  <dataValidations count="5">
    <dataValidation type="list" allowBlank="1" showInputMessage="1" showErrorMessage="1" sqref="L32" xr:uid="{57DDAFC3-A5EF-4D56-8F2B-75EBBC4E7E46}">
      <formula1>Q1Options</formula1>
    </dataValidation>
    <dataValidation type="list" allowBlank="1" showInputMessage="1" showErrorMessage="1" sqref="L35" xr:uid="{83E622A6-5ADF-499A-A4C5-7386AB9C3C30}">
      <formula1>Q2Options</formula1>
    </dataValidation>
    <dataValidation type="list" allowBlank="1" showInputMessage="1" showErrorMessage="1" sqref="L38" xr:uid="{4759238C-EDC5-4BE5-A917-EEBB34BC4BE6}">
      <formula1>Q3Options</formula1>
    </dataValidation>
    <dataValidation type="list" allowBlank="1" showInputMessage="1" showErrorMessage="1" sqref="L40" xr:uid="{B409433D-4AEC-4B18-A775-8224E2DCFDB3}">
      <formula1>Q4Options</formula1>
    </dataValidation>
    <dataValidation type="list" allowBlank="1" showInputMessage="1" showErrorMessage="1" sqref="L42" xr:uid="{7E0A5206-E24C-41E8-98D8-119C791E35BD}">
      <formula1>Q5Options</formula1>
    </dataValidation>
  </dataValidations>
  <pageMargins left="0.7" right="0.7" top="0.75" bottom="0.75" header="0.3" footer="0.3"/>
  <pageSetup orientation="portrait" verticalDpi="601"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55A8C-4D69-4D02-BA1F-4CD773321DB0}">
  <sheetPr published="0" codeName="Sheet6"/>
  <dimension ref="A1:J103"/>
  <sheetViews>
    <sheetView topLeftCell="A81" workbookViewId="0">
      <selection sqref="A1:G1"/>
    </sheetView>
  </sheetViews>
  <sheetFormatPr defaultRowHeight="15" x14ac:dyDescent="0.25"/>
  <cols>
    <col min="2" max="2" width="10.85546875" bestFit="1" customWidth="1"/>
    <col min="3" max="5" width="11.140625" bestFit="1" customWidth="1"/>
    <col min="6" max="6" width="12.5703125" bestFit="1" customWidth="1"/>
    <col min="7" max="7" width="14" bestFit="1" customWidth="1"/>
    <col min="8" max="8" width="10.140625" bestFit="1" customWidth="1"/>
    <col min="9" max="10" width="11.140625" bestFit="1" customWidth="1"/>
    <col min="11" max="11" width="10.85546875" bestFit="1" customWidth="1"/>
  </cols>
  <sheetData>
    <row r="1" spans="1:7" x14ac:dyDescent="0.25">
      <c r="A1" s="162" t="s">
        <v>133</v>
      </c>
      <c r="B1" s="162"/>
      <c r="C1" s="162"/>
      <c r="D1" s="162"/>
      <c r="E1" s="162"/>
      <c r="F1" s="162"/>
      <c r="G1" s="162"/>
    </row>
    <row r="3" spans="1:7" x14ac:dyDescent="0.25">
      <c r="A3" s="106" t="s">
        <v>134</v>
      </c>
      <c r="B3" s="106" t="s">
        <v>135</v>
      </c>
      <c r="C3" s="106" t="s">
        <v>101</v>
      </c>
      <c r="D3" s="106" t="s">
        <v>94</v>
      </c>
      <c r="E3" s="106" t="s">
        <v>95</v>
      </c>
      <c r="F3" s="106" t="s">
        <v>96</v>
      </c>
      <c r="G3" s="106" t="s">
        <v>136</v>
      </c>
    </row>
    <row r="4" spans="1:7" x14ac:dyDescent="0.25">
      <c r="A4" s="107">
        <v>1123</v>
      </c>
      <c r="B4" t="s">
        <v>137</v>
      </c>
      <c r="C4" s="107">
        <v>11055</v>
      </c>
      <c r="D4" s="108">
        <v>28190.249999999996</v>
      </c>
      <c r="E4" s="108">
        <v>76721.7</v>
      </c>
      <c r="F4" s="108">
        <v>146036.55000000002</v>
      </c>
      <c r="G4" s="109" t="s">
        <v>138</v>
      </c>
    </row>
    <row r="5" spans="1:7" x14ac:dyDescent="0.25">
      <c r="A5" s="107">
        <v>1125</v>
      </c>
      <c r="B5" t="s">
        <v>139</v>
      </c>
      <c r="C5" s="107">
        <v>19689</v>
      </c>
      <c r="D5" s="108">
        <v>168537.84</v>
      </c>
      <c r="E5" s="108">
        <v>113408.64</v>
      </c>
      <c r="F5" s="108">
        <v>499116.15</v>
      </c>
      <c r="G5" s="109" t="s">
        <v>138</v>
      </c>
    </row>
    <row r="6" spans="1:7" x14ac:dyDescent="0.25">
      <c r="A6" s="107">
        <v>1214</v>
      </c>
      <c r="B6" t="s">
        <v>139</v>
      </c>
      <c r="C6" s="107">
        <v>16657</v>
      </c>
      <c r="D6" s="108">
        <v>74456.789999999994</v>
      </c>
      <c r="E6" s="108">
        <v>239860.80000000002</v>
      </c>
      <c r="F6" s="108">
        <v>351629.27</v>
      </c>
      <c r="G6" s="109" t="s">
        <v>138</v>
      </c>
    </row>
    <row r="7" spans="1:7" x14ac:dyDescent="0.25">
      <c r="A7" s="107">
        <v>1217</v>
      </c>
      <c r="B7" t="s">
        <v>137</v>
      </c>
      <c r="C7" s="107">
        <v>11383</v>
      </c>
      <c r="D7" s="108">
        <v>32100.059999999998</v>
      </c>
      <c r="E7" s="108">
        <v>181217.36</v>
      </c>
      <c r="F7" s="108">
        <v>271826.03999999998</v>
      </c>
      <c r="G7" s="109" t="s">
        <v>138</v>
      </c>
    </row>
    <row r="8" spans="1:7" x14ac:dyDescent="0.25">
      <c r="A8" s="107">
        <v>1322</v>
      </c>
      <c r="B8" t="s">
        <v>139</v>
      </c>
      <c r="C8" s="107">
        <v>15334</v>
      </c>
      <c r="D8" s="108">
        <v>102584.45999999999</v>
      </c>
      <c r="E8" s="108">
        <v>98597.62</v>
      </c>
      <c r="F8" s="108">
        <v>618266.88</v>
      </c>
      <c r="G8" s="109" t="s">
        <v>140</v>
      </c>
    </row>
    <row r="9" spans="1:7" x14ac:dyDescent="0.25">
      <c r="A9" s="107">
        <v>1416</v>
      </c>
      <c r="B9" t="s">
        <v>137</v>
      </c>
      <c r="C9" s="107">
        <v>12081</v>
      </c>
      <c r="D9" s="108">
        <v>70190.61</v>
      </c>
      <c r="E9" s="108">
        <v>68620.08</v>
      </c>
      <c r="F9" s="108">
        <v>407975.37000000005</v>
      </c>
      <c r="G9" s="109" t="s">
        <v>138</v>
      </c>
    </row>
    <row r="10" spans="1:7" x14ac:dyDescent="0.25">
      <c r="A10" s="107">
        <v>1419</v>
      </c>
      <c r="B10" t="s">
        <v>141</v>
      </c>
      <c r="C10" s="107">
        <v>20082</v>
      </c>
      <c r="D10" s="108">
        <v>106836.24</v>
      </c>
      <c r="E10" s="108">
        <v>246807.77999999997</v>
      </c>
      <c r="F10" s="108">
        <v>561291.9</v>
      </c>
      <c r="G10" s="109" t="s">
        <v>138</v>
      </c>
    </row>
    <row r="11" spans="1:7" x14ac:dyDescent="0.25">
      <c r="A11" s="107">
        <v>1621</v>
      </c>
      <c r="B11" t="s">
        <v>137</v>
      </c>
      <c r="C11" s="107">
        <v>10643</v>
      </c>
      <c r="D11" s="108">
        <v>39485.53</v>
      </c>
      <c r="E11" s="108">
        <v>139210.44</v>
      </c>
      <c r="F11" s="108">
        <v>448070.3</v>
      </c>
      <c r="G11" s="109" t="s">
        <v>140</v>
      </c>
    </row>
    <row r="12" spans="1:7" x14ac:dyDescent="0.25">
      <c r="A12" s="107">
        <v>1713</v>
      </c>
      <c r="B12" t="s">
        <v>139</v>
      </c>
      <c r="C12" s="107">
        <v>18421</v>
      </c>
      <c r="D12" s="108">
        <v>128947</v>
      </c>
      <c r="E12" s="108">
        <v>223078.31</v>
      </c>
      <c r="F12" s="108">
        <v>615814.03</v>
      </c>
      <c r="G12" s="109" t="s">
        <v>138</v>
      </c>
    </row>
    <row r="13" spans="1:7" x14ac:dyDescent="0.25">
      <c r="A13" s="107">
        <v>1716</v>
      </c>
      <c r="B13" t="s">
        <v>139</v>
      </c>
      <c r="C13" s="107">
        <v>18485</v>
      </c>
      <c r="D13" s="108">
        <v>63218.7</v>
      </c>
      <c r="E13" s="108">
        <v>187992.45</v>
      </c>
      <c r="F13" s="108">
        <v>251396</v>
      </c>
      <c r="G13" s="109" t="s">
        <v>138</v>
      </c>
    </row>
    <row r="14" spans="1:7" x14ac:dyDescent="0.25">
      <c r="A14" s="107">
        <v>1723</v>
      </c>
      <c r="B14" t="s">
        <v>139</v>
      </c>
      <c r="C14" s="107">
        <v>17012</v>
      </c>
      <c r="D14" s="108">
        <v>35044.720000000001</v>
      </c>
      <c r="E14" s="108">
        <v>204484.24</v>
      </c>
      <c r="F14" s="108">
        <v>137967.31999999998</v>
      </c>
      <c r="G14" s="109" t="s">
        <v>142</v>
      </c>
    </row>
    <row r="15" spans="1:7" x14ac:dyDescent="0.25">
      <c r="A15" s="107">
        <v>1919</v>
      </c>
      <c r="B15" t="s">
        <v>139</v>
      </c>
      <c r="C15" s="107">
        <v>16884</v>
      </c>
      <c r="D15" s="108">
        <v>29040.48</v>
      </c>
      <c r="E15" s="108">
        <v>128318.39999999999</v>
      </c>
      <c r="F15" s="108">
        <v>695620.8</v>
      </c>
      <c r="G15" s="109" t="s">
        <v>140</v>
      </c>
    </row>
    <row r="16" spans="1:7" x14ac:dyDescent="0.25">
      <c r="A16" s="107">
        <v>2119</v>
      </c>
      <c r="B16" t="s">
        <v>137</v>
      </c>
      <c r="C16" s="107">
        <v>14350</v>
      </c>
      <c r="D16" s="108">
        <v>35014</v>
      </c>
      <c r="E16" s="108">
        <v>72180.5</v>
      </c>
      <c r="F16" s="108">
        <v>569551.5</v>
      </c>
      <c r="G16" s="109" t="s">
        <v>140</v>
      </c>
    </row>
    <row r="17" spans="1:7" x14ac:dyDescent="0.25">
      <c r="A17" s="107">
        <v>2317</v>
      </c>
      <c r="B17" t="s">
        <v>139</v>
      </c>
      <c r="C17" s="107">
        <v>15901</v>
      </c>
      <c r="D17" s="108">
        <v>34187.15</v>
      </c>
      <c r="E17" s="108">
        <v>221182.91</v>
      </c>
      <c r="F17" s="108">
        <v>244557.38</v>
      </c>
      <c r="G17" s="109" t="s">
        <v>138</v>
      </c>
    </row>
    <row r="18" spans="1:7" x14ac:dyDescent="0.25">
      <c r="A18" s="107">
        <v>2321</v>
      </c>
      <c r="B18" t="s">
        <v>143</v>
      </c>
      <c r="C18" s="107">
        <v>8789</v>
      </c>
      <c r="D18" s="108">
        <v>63544.47</v>
      </c>
      <c r="E18" s="108">
        <v>131659.22</v>
      </c>
      <c r="F18" s="108">
        <v>103798.09000000001</v>
      </c>
      <c r="G18" s="109" t="s">
        <v>142</v>
      </c>
    </row>
    <row r="19" spans="1:7" x14ac:dyDescent="0.25">
      <c r="A19" s="107">
        <v>2322</v>
      </c>
      <c r="B19" t="s">
        <v>137</v>
      </c>
      <c r="C19" s="107">
        <v>13629</v>
      </c>
      <c r="D19" s="108">
        <v>59967.600000000006</v>
      </c>
      <c r="E19" s="108">
        <v>211249.5</v>
      </c>
      <c r="F19" s="108">
        <v>457252.94999999995</v>
      </c>
      <c r="G19" s="109" t="s">
        <v>138</v>
      </c>
    </row>
    <row r="20" spans="1:7" x14ac:dyDescent="0.25">
      <c r="A20" s="107">
        <v>2416</v>
      </c>
      <c r="B20" t="s">
        <v>137</v>
      </c>
      <c r="C20" s="107">
        <v>13331</v>
      </c>
      <c r="D20" s="108">
        <v>95583.27</v>
      </c>
      <c r="E20" s="108">
        <v>161171.79</v>
      </c>
      <c r="F20" s="108">
        <v>419526.57</v>
      </c>
      <c r="G20" s="109" t="s">
        <v>138</v>
      </c>
    </row>
    <row r="21" spans="1:7" x14ac:dyDescent="0.25">
      <c r="A21" s="107">
        <v>2418</v>
      </c>
      <c r="B21" t="s">
        <v>143</v>
      </c>
      <c r="C21" s="107">
        <v>8569</v>
      </c>
      <c r="D21" s="108">
        <v>35047.21</v>
      </c>
      <c r="E21" s="108">
        <v>106084.22</v>
      </c>
      <c r="F21" s="108">
        <v>117309.61</v>
      </c>
      <c r="G21" s="109" t="s">
        <v>138</v>
      </c>
    </row>
    <row r="22" spans="1:7" x14ac:dyDescent="0.25">
      <c r="A22" s="107">
        <v>2419</v>
      </c>
      <c r="B22" t="s">
        <v>141</v>
      </c>
      <c r="C22" s="107">
        <v>21016</v>
      </c>
      <c r="D22" s="108">
        <v>56322.880000000005</v>
      </c>
      <c r="E22" s="108">
        <v>305362.48</v>
      </c>
      <c r="F22" s="108">
        <v>774859.91999999993</v>
      </c>
      <c r="G22" s="109" t="s">
        <v>140</v>
      </c>
    </row>
    <row r="23" spans="1:7" x14ac:dyDescent="0.25">
      <c r="A23" s="107">
        <v>2523</v>
      </c>
      <c r="B23" t="s">
        <v>137</v>
      </c>
      <c r="C23" s="107">
        <v>13281</v>
      </c>
      <c r="D23" s="108">
        <v>23108.94</v>
      </c>
      <c r="E23" s="108">
        <v>113950.98</v>
      </c>
      <c r="F23" s="108">
        <v>454210.2</v>
      </c>
      <c r="G23" s="109" t="s">
        <v>138</v>
      </c>
    </row>
    <row r="24" spans="1:7" x14ac:dyDescent="0.25">
      <c r="A24" s="107">
        <v>2524</v>
      </c>
      <c r="B24" t="s">
        <v>141</v>
      </c>
      <c r="C24" s="107">
        <v>21538</v>
      </c>
      <c r="D24" s="108">
        <v>119535.9</v>
      </c>
      <c r="E24" s="108">
        <v>129228</v>
      </c>
      <c r="F24" s="108">
        <v>987086.53999999992</v>
      </c>
      <c r="G24" s="109" t="s">
        <v>140</v>
      </c>
    </row>
    <row r="25" spans="1:7" x14ac:dyDescent="0.25">
      <c r="A25" s="107">
        <v>2527</v>
      </c>
      <c r="B25" t="s">
        <v>137</v>
      </c>
      <c r="C25" s="107">
        <v>12465</v>
      </c>
      <c r="D25" s="108">
        <v>79152.75</v>
      </c>
      <c r="E25" s="108">
        <v>142101</v>
      </c>
      <c r="F25" s="108">
        <v>121159.8</v>
      </c>
      <c r="G25" s="109" t="s">
        <v>142</v>
      </c>
    </row>
    <row r="26" spans="1:7" x14ac:dyDescent="0.25">
      <c r="A26" s="107">
        <v>2615</v>
      </c>
      <c r="B26" t="s">
        <v>141</v>
      </c>
      <c r="C26" s="107">
        <v>20611</v>
      </c>
      <c r="D26" s="108">
        <v>176430.16</v>
      </c>
      <c r="E26" s="108">
        <v>166124.66</v>
      </c>
      <c r="F26" s="108">
        <v>581642.41999999993</v>
      </c>
      <c r="G26" s="109" t="s">
        <v>138</v>
      </c>
    </row>
    <row r="27" spans="1:7" x14ac:dyDescent="0.25">
      <c r="A27" s="107">
        <v>2620</v>
      </c>
      <c r="B27" t="s">
        <v>141</v>
      </c>
      <c r="C27" s="107">
        <v>20145</v>
      </c>
      <c r="D27" s="108">
        <v>58017.599999999999</v>
      </c>
      <c r="E27" s="108">
        <v>234689.25</v>
      </c>
      <c r="F27" s="108">
        <v>283843.05</v>
      </c>
      <c r="G27" s="109" t="s">
        <v>138</v>
      </c>
    </row>
    <row r="28" spans="1:7" x14ac:dyDescent="0.25">
      <c r="A28" s="107">
        <v>2621</v>
      </c>
      <c r="B28" t="s">
        <v>143</v>
      </c>
      <c r="C28" s="107">
        <v>8800</v>
      </c>
      <c r="D28" s="108">
        <v>30096</v>
      </c>
      <c r="E28" s="108">
        <v>87032</v>
      </c>
      <c r="F28" s="108">
        <v>292336</v>
      </c>
      <c r="G28" s="109" t="s">
        <v>138</v>
      </c>
    </row>
    <row r="29" spans="1:7" x14ac:dyDescent="0.25">
      <c r="A29" s="107">
        <v>2919</v>
      </c>
      <c r="B29" t="s">
        <v>141</v>
      </c>
      <c r="C29" s="107">
        <v>20999</v>
      </c>
      <c r="D29" s="108">
        <v>97645.35</v>
      </c>
      <c r="E29" s="108">
        <v>223639.35</v>
      </c>
      <c r="F29" s="108">
        <v>893927.43</v>
      </c>
      <c r="G29" s="109" t="s">
        <v>140</v>
      </c>
    </row>
    <row r="30" spans="1:7" x14ac:dyDescent="0.25">
      <c r="A30" s="107">
        <v>2921</v>
      </c>
      <c r="B30" t="s">
        <v>139</v>
      </c>
      <c r="C30" s="107">
        <v>15443</v>
      </c>
      <c r="D30" s="108">
        <v>123389.57</v>
      </c>
      <c r="E30" s="108">
        <v>237822.2</v>
      </c>
      <c r="F30" s="108">
        <v>177748.93</v>
      </c>
      <c r="G30" s="109" t="s">
        <v>142</v>
      </c>
    </row>
    <row r="31" spans="1:7" x14ac:dyDescent="0.25">
      <c r="A31" s="107">
        <v>2924</v>
      </c>
      <c r="B31" t="s">
        <v>137</v>
      </c>
      <c r="C31" s="107">
        <v>10848</v>
      </c>
      <c r="D31" s="108">
        <v>67149.12000000001</v>
      </c>
      <c r="E31" s="108">
        <v>172483.20000000001</v>
      </c>
      <c r="F31" s="108">
        <v>72356.160000000003</v>
      </c>
      <c r="G31" s="109" t="s">
        <v>142</v>
      </c>
    </row>
    <row r="32" spans="1:7" x14ac:dyDescent="0.25">
      <c r="A32" s="107">
        <v>3121</v>
      </c>
      <c r="B32" t="s">
        <v>139</v>
      </c>
      <c r="C32" s="107">
        <v>19953</v>
      </c>
      <c r="D32" s="108">
        <v>91983.33</v>
      </c>
      <c r="E32" s="108">
        <v>265773.96000000002</v>
      </c>
      <c r="F32" s="108">
        <v>906265.26</v>
      </c>
      <c r="G32" s="109" t="s">
        <v>140</v>
      </c>
    </row>
    <row r="33" spans="1:7" x14ac:dyDescent="0.25">
      <c r="A33" s="107">
        <v>3216</v>
      </c>
      <c r="B33" t="s">
        <v>139</v>
      </c>
      <c r="C33" s="107">
        <v>18903</v>
      </c>
      <c r="D33" s="108">
        <v>147632.43000000002</v>
      </c>
      <c r="E33" s="108">
        <v>157840.04999999999</v>
      </c>
      <c r="F33" s="108">
        <v>504710.1</v>
      </c>
      <c r="G33" s="109" t="s">
        <v>138</v>
      </c>
    </row>
    <row r="34" spans="1:7" x14ac:dyDescent="0.25">
      <c r="A34" s="107">
        <v>3920</v>
      </c>
      <c r="B34" t="s">
        <v>143</v>
      </c>
      <c r="C34" s="107">
        <v>9074</v>
      </c>
      <c r="D34" s="108">
        <v>34390.46</v>
      </c>
      <c r="E34" s="108">
        <v>123769.36</v>
      </c>
      <c r="F34" s="108">
        <v>288280.98</v>
      </c>
      <c r="G34" s="109" t="s">
        <v>138</v>
      </c>
    </row>
    <row r="35" spans="1:7" x14ac:dyDescent="0.25">
      <c r="A35" s="107">
        <v>3922</v>
      </c>
      <c r="B35" t="s">
        <v>141</v>
      </c>
      <c r="C35" s="107">
        <v>20498</v>
      </c>
      <c r="D35" s="108">
        <v>53704.76</v>
      </c>
      <c r="E35" s="108">
        <v>304190.32</v>
      </c>
      <c r="F35" s="108">
        <v>565334.84</v>
      </c>
      <c r="G35" s="109" t="s">
        <v>138</v>
      </c>
    </row>
    <row r="36" spans="1:7" x14ac:dyDescent="0.25">
      <c r="A36" s="107">
        <v>4122</v>
      </c>
      <c r="B36" t="s">
        <v>137</v>
      </c>
      <c r="C36" s="107">
        <v>11573</v>
      </c>
      <c r="D36" s="108">
        <v>87607.61</v>
      </c>
      <c r="E36" s="108">
        <v>63420.040000000008</v>
      </c>
      <c r="F36" s="108">
        <v>213174.66000000003</v>
      </c>
      <c r="G36" s="109" t="s">
        <v>138</v>
      </c>
    </row>
    <row r="37" spans="1:7" x14ac:dyDescent="0.25">
      <c r="A37" s="107">
        <v>4416</v>
      </c>
      <c r="B37" t="s">
        <v>141</v>
      </c>
      <c r="C37" s="107">
        <v>21249</v>
      </c>
      <c r="D37" s="108">
        <v>170416.97999999998</v>
      </c>
      <c r="E37" s="108">
        <v>320009.94</v>
      </c>
      <c r="F37" s="108">
        <v>127918.98</v>
      </c>
      <c r="G37" s="109" t="s">
        <v>142</v>
      </c>
    </row>
    <row r="38" spans="1:7" x14ac:dyDescent="0.25">
      <c r="A38" s="107">
        <v>4422</v>
      </c>
      <c r="B38" t="s">
        <v>137</v>
      </c>
      <c r="C38" s="107">
        <v>11257</v>
      </c>
      <c r="D38" s="108">
        <v>99624.45</v>
      </c>
      <c r="E38" s="108">
        <v>150393.51999999999</v>
      </c>
      <c r="F38" s="108">
        <v>413131.9</v>
      </c>
      <c r="G38" s="109" t="s">
        <v>138</v>
      </c>
    </row>
    <row r="39" spans="1:7" x14ac:dyDescent="0.25">
      <c r="A39" s="107">
        <v>4520</v>
      </c>
      <c r="B39" t="s">
        <v>139</v>
      </c>
      <c r="C39" s="107">
        <v>19235</v>
      </c>
      <c r="D39" s="108">
        <v>25005.5</v>
      </c>
      <c r="E39" s="108">
        <v>181193.7</v>
      </c>
      <c r="F39" s="108">
        <v>483760.25</v>
      </c>
      <c r="G39" s="109" t="s">
        <v>138</v>
      </c>
    </row>
    <row r="40" spans="1:7" x14ac:dyDescent="0.25">
      <c r="A40" s="107">
        <v>4719</v>
      </c>
      <c r="B40" t="s">
        <v>137</v>
      </c>
      <c r="C40" s="107">
        <v>13275</v>
      </c>
      <c r="D40" s="108">
        <v>19381.5</v>
      </c>
      <c r="E40" s="108">
        <v>96774.75</v>
      </c>
      <c r="F40" s="108">
        <v>300678.75</v>
      </c>
      <c r="G40" s="109" t="s">
        <v>138</v>
      </c>
    </row>
    <row r="41" spans="1:7" x14ac:dyDescent="0.25">
      <c r="A41" s="107">
        <v>4819</v>
      </c>
      <c r="B41" t="s">
        <v>137</v>
      </c>
      <c r="C41" s="107">
        <v>13378</v>
      </c>
      <c r="D41" s="108">
        <v>13511.78</v>
      </c>
      <c r="E41" s="108">
        <v>206422.54</v>
      </c>
      <c r="F41" s="108">
        <v>526424.30000000005</v>
      </c>
      <c r="G41" s="109" t="s">
        <v>140</v>
      </c>
    </row>
    <row r="42" spans="1:7" x14ac:dyDescent="0.25">
      <c r="A42" s="107">
        <v>4820</v>
      </c>
      <c r="B42" t="s">
        <v>139</v>
      </c>
      <c r="C42" s="107">
        <v>18449</v>
      </c>
      <c r="D42" s="108">
        <v>44093.11</v>
      </c>
      <c r="E42" s="108">
        <v>216406.77000000002</v>
      </c>
      <c r="F42" s="108">
        <v>126006.67</v>
      </c>
      <c r="G42" s="109" t="s">
        <v>142</v>
      </c>
    </row>
    <row r="43" spans="1:7" x14ac:dyDescent="0.25">
      <c r="A43" s="107">
        <v>4919</v>
      </c>
      <c r="B43" t="s">
        <v>137</v>
      </c>
      <c r="C43" s="107">
        <v>13725</v>
      </c>
      <c r="D43" s="108">
        <v>80291.25</v>
      </c>
      <c r="E43" s="108">
        <v>71232.75</v>
      </c>
      <c r="F43" s="108">
        <v>199561.5</v>
      </c>
      <c r="G43" s="109" t="s">
        <v>138</v>
      </c>
    </row>
    <row r="44" spans="1:7" x14ac:dyDescent="0.25">
      <c r="A44" s="107">
        <v>5114</v>
      </c>
      <c r="B44" t="s">
        <v>139</v>
      </c>
      <c r="C44" s="107">
        <v>15710</v>
      </c>
      <c r="D44" s="108">
        <v>41945.7</v>
      </c>
      <c r="E44" s="108">
        <v>217426.4</v>
      </c>
      <c r="F44" s="108">
        <v>238320.7</v>
      </c>
      <c r="G44" s="109" t="s">
        <v>138</v>
      </c>
    </row>
    <row r="45" spans="1:7" x14ac:dyDescent="0.25">
      <c r="A45" s="107">
        <v>5119</v>
      </c>
      <c r="B45" t="s">
        <v>137</v>
      </c>
      <c r="C45" s="107">
        <v>11382</v>
      </c>
      <c r="D45" s="108">
        <v>61235.159999999996</v>
      </c>
      <c r="E45" s="108">
        <v>127933.68000000001</v>
      </c>
      <c r="F45" s="108">
        <v>195087.48</v>
      </c>
      <c r="G45" s="109" t="s">
        <v>138</v>
      </c>
    </row>
    <row r="46" spans="1:7" x14ac:dyDescent="0.25">
      <c r="A46" s="107">
        <v>5125</v>
      </c>
      <c r="B46" t="s">
        <v>137</v>
      </c>
      <c r="C46" s="107">
        <v>12437</v>
      </c>
      <c r="D46" s="108">
        <v>18655.5</v>
      </c>
      <c r="E46" s="108">
        <v>125240.59</v>
      </c>
      <c r="F46" s="108">
        <v>126235.55</v>
      </c>
      <c r="G46" s="109" t="s">
        <v>142</v>
      </c>
    </row>
    <row r="47" spans="1:7" x14ac:dyDescent="0.25">
      <c r="A47" s="107">
        <v>5218</v>
      </c>
      <c r="B47" t="s">
        <v>137</v>
      </c>
      <c r="C47" s="107">
        <v>14828</v>
      </c>
      <c r="D47" s="108">
        <v>46856.480000000003</v>
      </c>
      <c r="E47" s="108">
        <v>84519.6</v>
      </c>
      <c r="F47" s="108">
        <v>661625.36</v>
      </c>
      <c r="G47" s="109" t="s">
        <v>140</v>
      </c>
    </row>
    <row r="48" spans="1:7" x14ac:dyDescent="0.25">
      <c r="A48" s="107">
        <v>5223</v>
      </c>
      <c r="B48" t="s">
        <v>139</v>
      </c>
      <c r="C48" s="107">
        <v>18468</v>
      </c>
      <c r="D48" s="108">
        <v>71101.8</v>
      </c>
      <c r="E48" s="108">
        <v>117641.16</v>
      </c>
      <c r="F48" s="108">
        <v>378963.36</v>
      </c>
      <c r="G48" s="109" t="s">
        <v>138</v>
      </c>
    </row>
    <row r="49" spans="1:10" x14ac:dyDescent="0.25">
      <c r="A49" s="107">
        <v>5317</v>
      </c>
      <c r="B49" t="s">
        <v>137</v>
      </c>
      <c r="C49" s="107">
        <v>13952</v>
      </c>
      <c r="D49" s="108">
        <v>120405.76000000001</v>
      </c>
      <c r="E49" s="108">
        <v>113011.2</v>
      </c>
      <c r="F49" s="108">
        <v>602307.83999999997</v>
      </c>
      <c r="G49" s="109" t="s">
        <v>140</v>
      </c>
    </row>
    <row r="50" spans="1:10" x14ac:dyDescent="0.25">
      <c r="A50" s="107">
        <v>5323</v>
      </c>
      <c r="B50" t="s">
        <v>141</v>
      </c>
      <c r="C50" s="107">
        <v>20051</v>
      </c>
      <c r="D50" s="108">
        <v>120707.01999999999</v>
      </c>
      <c r="E50" s="108">
        <v>201312.03999999998</v>
      </c>
      <c r="F50" s="108">
        <v>555011.68000000005</v>
      </c>
      <c r="G50" s="109" t="s">
        <v>138</v>
      </c>
    </row>
    <row r="51" spans="1:10" x14ac:dyDescent="0.25">
      <c r="A51" s="107">
        <v>5425</v>
      </c>
      <c r="B51" t="s">
        <v>139</v>
      </c>
      <c r="C51" s="107">
        <v>19744</v>
      </c>
      <c r="D51" s="108">
        <v>138405.44</v>
      </c>
      <c r="E51" s="108">
        <v>154990.39999999999</v>
      </c>
      <c r="F51" s="108">
        <v>560927.04</v>
      </c>
      <c r="G51" s="109" t="s">
        <v>138</v>
      </c>
    </row>
    <row r="52" spans="1:10" x14ac:dyDescent="0.25">
      <c r="A52" s="107">
        <v>5520</v>
      </c>
      <c r="B52" t="s">
        <v>139</v>
      </c>
      <c r="C52" s="107">
        <v>19205</v>
      </c>
      <c r="D52" s="108">
        <v>129825.8</v>
      </c>
      <c r="E52" s="108">
        <v>273863.3</v>
      </c>
      <c r="F52" s="108">
        <v>701366.60000000009</v>
      </c>
      <c r="G52" s="109" t="s">
        <v>138</v>
      </c>
    </row>
    <row r="53" spans="1:10" x14ac:dyDescent="0.25">
      <c r="A53" s="107">
        <v>5619</v>
      </c>
      <c r="B53" t="s">
        <v>139</v>
      </c>
      <c r="C53" s="107">
        <v>16309</v>
      </c>
      <c r="D53" s="108">
        <v>62952.74</v>
      </c>
      <c r="E53" s="108">
        <v>137158.69</v>
      </c>
      <c r="F53" s="108">
        <v>492042.53</v>
      </c>
      <c r="G53" s="109" t="s">
        <v>138</v>
      </c>
      <c r="J53" s="82"/>
    </row>
    <row r="54" spans="1:10" x14ac:dyDescent="0.25">
      <c r="A54" s="107">
        <v>5620</v>
      </c>
      <c r="B54" t="s">
        <v>139</v>
      </c>
      <c r="C54" s="107">
        <v>15234</v>
      </c>
      <c r="D54" s="108">
        <v>116844.78</v>
      </c>
      <c r="E54" s="108">
        <v>117149.45999999999</v>
      </c>
      <c r="F54" s="108">
        <v>609512.34</v>
      </c>
      <c r="G54" s="109" t="s">
        <v>140</v>
      </c>
      <c r="J54" s="82"/>
    </row>
    <row r="55" spans="1:10" x14ac:dyDescent="0.25">
      <c r="A55" s="107">
        <v>5714</v>
      </c>
      <c r="B55" t="s">
        <v>137</v>
      </c>
      <c r="C55" s="107">
        <v>14435</v>
      </c>
      <c r="D55" s="108">
        <v>80980.350000000006</v>
      </c>
      <c r="E55" s="108">
        <v>200502.15</v>
      </c>
      <c r="F55" s="108">
        <v>467549.65</v>
      </c>
      <c r="G55" s="109" t="s">
        <v>138</v>
      </c>
      <c r="J55" s="82"/>
    </row>
    <row r="56" spans="1:10" x14ac:dyDescent="0.25">
      <c r="A56" s="107">
        <v>5720</v>
      </c>
      <c r="B56" t="s">
        <v>143</v>
      </c>
      <c r="C56" s="107">
        <v>9173</v>
      </c>
      <c r="D56" s="108">
        <v>41737.15</v>
      </c>
      <c r="E56" s="108">
        <v>63477.159999999996</v>
      </c>
      <c r="F56" s="108">
        <v>309680.48</v>
      </c>
      <c r="G56" s="109" t="s">
        <v>138</v>
      </c>
      <c r="J56" s="82"/>
    </row>
    <row r="57" spans="1:10" x14ac:dyDescent="0.25">
      <c r="A57" s="107">
        <v>5821</v>
      </c>
      <c r="B57" t="s">
        <v>137</v>
      </c>
      <c r="C57" s="107">
        <v>14906</v>
      </c>
      <c r="D57" s="108">
        <v>71697.86</v>
      </c>
      <c r="E57" s="108">
        <v>86007.62</v>
      </c>
      <c r="F57" s="108">
        <v>498605.70000000007</v>
      </c>
      <c r="G57" s="109" t="s">
        <v>138</v>
      </c>
    </row>
    <row r="58" spans="1:10" x14ac:dyDescent="0.25">
      <c r="A58" s="107">
        <v>5916</v>
      </c>
      <c r="B58" t="s">
        <v>139</v>
      </c>
      <c r="C58" s="107">
        <v>19484</v>
      </c>
      <c r="D58" s="108">
        <v>77741.16</v>
      </c>
      <c r="E58" s="108">
        <v>198931.64</v>
      </c>
      <c r="F58" s="108">
        <v>812677.64</v>
      </c>
      <c r="G58" s="109" t="s">
        <v>140</v>
      </c>
    </row>
    <row r="59" spans="1:10" x14ac:dyDescent="0.25">
      <c r="A59" s="107">
        <v>5927</v>
      </c>
      <c r="B59" t="s">
        <v>137</v>
      </c>
      <c r="C59" s="107">
        <v>10847</v>
      </c>
      <c r="D59" s="108">
        <v>27551.38</v>
      </c>
      <c r="E59" s="108">
        <v>82871.08</v>
      </c>
      <c r="F59" s="108">
        <v>285276.10000000003</v>
      </c>
      <c r="G59" s="109" t="s">
        <v>138</v>
      </c>
    </row>
    <row r="60" spans="1:10" x14ac:dyDescent="0.25">
      <c r="A60" s="107">
        <v>6216</v>
      </c>
      <c r="B60" t="s">
        <v>143</v>
      </c>
      <c r="C60" s="107">
        <v>8675</v>
      </c>
      <c r="D60" s="108">
        <v>37476</v>
      </c>
      <c r="E60" s="108">
        <v>131946.75</v>
      </c>
      <c r="F60" s="108">
        <v>339192.5</v>
      </c>
      <c r="G60" s="109" t="s">
        <v>140</v>
      </c>
    </row>
    <row r="61" spans="1:10" x14ac:dyDescent="0.25">
      <c r="A61" s="107">
        <v>6423</v>
      </c>
      <c r="B61" t="s">
        <v>137</v>
      </c>
      <c r="C61" s="107">
        <v>11434</v>
      </c>
      <c r="D61" s="108">
        <v>48708.84</v>
      </c>
      <c r="E61" s="108">
        <v>74321</v>
      </c>
      <c r="F61" s="108">
        <v>72948.92</v>
      </c>
      <c r="G61" s="109" t="s">
        <v>142</v>
      </c>
    </row>
    <row r="62" spans="1:10" x14ac:dyDescent="0.25">
      <c r="A62" s="107">
        <v>6522</v>
      </c>
      <c r="B62" t="s">
        <v>137</v>
      </c>
      <c r="C62" s="107">
        <v>11306</v>
      </c>
      <c r="D62" s="108">
        <v>64105.02</v>
      </c>
      <c r="E62" s="108">
        <v>62296.06</v>
      </c>
      <c r="F62" s="108">
        <v>77785.279999999999</v>
      </c>
      <c r="G62" s="109" t="s">
        <v>142</v>
      </c>
    </row>
    <row r="63" spans="1:10" x14ac:dyDescent="0.25">
      <c r="A63" s="107">
        <v>6619</v>
      </c>
      <c r="B63" t="s">
        <v>143</v>
      </c>
      <c r="C63" s="107">
        <v>8830</v>
      </c>
      <c r="D63" s="108">
        <v>31346.5</v>
      </c>
      <c r="E63" s="108">
        <v>87770.2</v>
      </c>
      <c r="F63" s="108">
        <v>175275.5</v>
      </c>
      <c r="G63" s="109" t="s">
        <v>138</v>
      </c>
    </row>
    <row r="64" spans="1:10" x14ac:dyDescent="0.25">
      <c r="A64" s="107">
        <v>6625</v>
      </c>
      <c r="B64" t="s">
        <v>141</v>
      </c>
      <c r="C64" s="107">
        <v>21934</v>
      </c>
      <c r="D64" s="108">
        <v>196528.64000000001</v>
      </c>
      <c r="E64" s="108">
        <v>133578.06</v>
      </c>
      <c r="F64" s="108">
        <v>911138.36</v>
      </c>
      <c r="G64" s="109" t="s">
        <v>140</v>
      </c>
    </row>
    <row r="65" spans="1:7" x14ac:dyDescent="0.25">
      <c r="A65" s="107">
        <v>6627</v>
      </c>
      <c r="B65" t="s">
        <v>137</v>
      </c>
      <c r="C65" s="107">
        <v>11879</v>
      </c>
      <c r="D65" s="108">
        <v>95269.58</v>
      </c>
      <c r="E65" s="108">
        <v>90874.35</v>
      </c>
      <c r="F65" s="108">
        <v>149912.97999999998</v>
      </c>
      <c r="G65" s="109" t="s">
        <v>142</v>
      </c>
    </row>
    <row r="66" spans="1:7" x14ac:dyDescent="0.25">
      <c r="A66" s="107">
        <v>6712</v>
      </c>
      <c r="B66" t="s">
        <v>139</v>
      </c>
      <c r="C66" s="107">
        <v>19774</v>
      </c>
      <c r="D66" s="108">
        <v>152655.28</v>
      </c>
      <c r="E66" s="108">
        <v>137231.56</v>
      </c>
      <c r="F66" s="108">
        <v>817061.68</v>
      </c>
      <c r="G66" s="109" t="s">
        <v>140</v>
      </c>
    </row>
    <row r="67" spans="1:7" x14ac:dyDescent="0.25">
      <c r="A67" s="107">
        <v>6722</v>
      </c>
      <c r="B67" t="s">
        <v>137</v>
      </c>
      <c r="C67" s="107">
        <v>10582</v>
      </c>
      <c r="D67" s="108">
        <v>10899.460000000001</v>
      </c>
      <c r="E67" s="108">
        <v>84338.54</v>
      </c>
      <c r="F67" s="108">
        <v>176931.03999999998</v>
      </c>
      <c r="G67" s="109" t="s">
        <v>138</v>
      </c>
    </row>
    <row r="68" spans="1:7" x14ac:dyDescent="0.25">
      <c r="A68" s="107">
        <v>6820</v>
      </c>
      <c r="B68" t="s">
        <v>143</v>
      </c>
      <c r="C68" s="107">
        <v>8627</v>
      </c>
      <c r="D68" s="108">
        <v>25190.84</v>
      </c>
      <c r="E68" s="108">
        <v>99986.93</v>
      </c>
      <c r="F68" s="108">
        <v>352499.22</v>
      </c>
      <c r="G68" s="109" t="s">
        <v>140</v>
      </c>
    </row>
    <row r="69" spans="1:7" x14ac:dyDescent="0.25">
      <c r="A69" s="107">
        <v>6821</v>
      </c>
      <c r="B69" t="s">
        <v>137</v>
      </c>
      <c r="C69" s="107">
        <v>13029</v>
      </c>
      <c r="D69" s="108">
        <v>88466.91</v>
      </c>
      <c r="E69" s="108">
        <v>112570.56000000001</v>
      </c>
      <c r="F69" s="108">
        <v>488717.79</v>
      </c>
      <c r="G69" s="109" t="s">
        <v>140</v>
      </c>
    </row>
    <row r="70" spans="1:7" x14ac:dyDescent="0.25">
      <c r="A70" s="107">
        <v>6917</v>
      </c>
      <c r="B70" t="s">
        <v>137</v>
      </c>
      <c r="C70" s="107">
        <v>13004</v>
      </c>
      <c r="D70" s="108">
        <v>54616.800000000003</v>
      </c>
      <c r="E70" s="108">
        <v>207803.92</v>
      </c>
      <c r="F70" s="108">
        <v>81144.960000000006</v>
      </c>
      <c r="G70" s="109" t="s">
        <v>142</v>
      </c>
    </row>
    <row r="71" spans="1:7" x14ac:dyDescent="0.25">
      <c r="A71" s="107">
        <v>7120</v>
      </c>
      <c r="B71" t="s">
        <v>137</v>
      </c>
      <c r="C71" s="107">
        <v>12217</v>
      </c>
      <c r="D71" s="108">
        <v>57175.56</v>
      </c>
      <c r="E71" s="108">
        <v>157721.47</v>
      </c>
      <c r="F71" s="108">
        <v>538036.67999999993</v>
      </c>
      <c r="G71" s="109" t="s">
        <v>140</v>
      </c>
    </row>
    <row r="72" spans="1:7" x14ac:dyDescent="0.25">
      <c r="A72" s="107">
        <v>7215</v>
      </c>
      <c r="B72" t="s">
        <v>139</v>
      </c>
      <c r="C72" s="107">
        <v>18696</v>
      </c>
      <c r="D72" s="108">
        <v>144707.04</v>
      </c>
      <c r="E72" s="108">
        <v>288479.27999999997</v>
      </c>
      <c r="F72" s="108">
        <v>364198.08</v>
      </c>
      <c r="G72" s="109" t="s">
        <v>138</v>
      </c>
    </row>
    <row r="73" spans="1:7" x14ac:dyDescent="0.25">
      <c r="A73" s="107">
        <v>7216</v>
      </c>
      <c r="B73" t="s">
        <v>139</v>
      </c>
      <c r="C73" s="107">
        <v>16938</v>
      </c>
      <c r="D73" s="108">
        <v>18462.420000000002</v>
      </c>
      <c r="E73" s="108">
        <v>124324.92</v>
      </c>
      <c r="F73" s="108">
        <v>364675.14</v>
      </c>
      <c r="G73" s="109" t="s">
        <v>138</v>
      </c>
    </row>
    <row r="74" spans="1:7" x14ac:dyDescent="0.25">
      <c r="A74" s="107">
        <v>7320</v>
      </c>
      <c r="B74" t="s">
        <v>137</v>
      </c>
      <c r="C74" s="107">
        <v>13861</v>
      </c>
      <c r="D74" s="108">
        <v>25920.07</v>
      </c>
      <c r="E74" s="108">
        <v>188370.99</v>
      </c>
      <c r="F74" s="108">
        <v>426502.97</v>
      </c>
      <c r="G74" s="109" t="s">
        <v>138</v>
      </c>
    </row>
    <row r="75" spans="1:7" x14ac:dyDescent="0.25">
      <c r="A75" s="107">
        <v>7618</v>
      </c>
      <c r="B75" t="s">
        <v>139</v>
      </c>
      <c r="C75" s="107">
        <v>15925</v>
      </c>
      <c r="D75" s="108">
        <v>20224.75</v>
      </c>
      <c r="E75" s="108">
        <v>102397.75</v>
      </c>
      <c r="F75" s="108">
        <v>162912.75</v>
      </c>
      <c r="G75" s="109" t="s">
        <v>142</v>
      </c>
    </row>
    <row r="76" spans="1:7" x14ac:dyDescent="0.25">
      <c r="A76" s="107">
        <v>7714</v>
      </c>
      <c r="B76" t="s">
        <v>139</v>
      </c>
      <c r="C76" s="107">
        <v>18782</v>
      </c>
      <c r="D76" s="108">
        <v>30051.200000000001</v>
      </c>
      <c r="E76" s="108">
        <v>247734.58</v>
      </c>
      <c r="F76" s="108">
        <v>389726.5</v>
      </c>
      <c r="G76" s="109" t="s">
        <v>138</v>
      </c>
    </row>
    <row r="77" spans="1:7" x14ac:dyDescent="0.25">
      <c r="A77" s="107">
        <v>7821</v>
      </c>
      <c r="B77" t="s">
        <v>137</v>
      </c>
      <c r="C77" s="107">
        <v>12453</v>
      </c>
      <c r="D77" s="108">
        <v>60646.11</v>
      </c>
      <c r="E77" s="108">
        <v>109212.81</v>
      </c>
      <c r="F77" s="108">
        <v>462878.01</v>
      </c>
      <c r="G77" s="109" t="s">
        <v>140</v>
      </c>
    </row>
    <row r="78" spans="1:7" x14ac:dyDescent="0.25">
      <c r="A78" s="107">
        <v>7822</v>
      </c>
      <c r="B78" t="s">
        <v>139</v>
      </c>
      <c r="C78" s="107">
        <v>19820</v>
      </c>
      <c r="D78" s="108">
        <v>106235.20000000001</v>
      </c>
      <c r="E78" s="108">
        <v>121694.79999999999</v>
      </c>
      <c r="F78" s="108">
        <v>696276.60000000009</v>
      </c>
      <c r="G78" s="109" t="s">
        <v>138</v>
      </c>
    </row>
    <row r="79" spans="1:7" x14ac:dyDescent="0.25">
      <c r="A79" s="107">
        <v>7919</v>
      </c>
      <c r="B79" t="s">
        <v>137</v>
      </c>
      <c r="C79" s="107">
        <v>14174</v>
      </c>
      <c r="D79" s="108">
        <v>69169.119999999995</v>
      </c>
      <c r="E79" s="108">
        <v>215444.8</v>
      </c>
      <c r="F79" s="108">
        <v>84335.3</v>
      </c>
      <c r="G79" s="109" t="s">
        <v>142</v>
      </c>
    </row>
    <row r="80" spans="1:7" x14ac:dyDescent="0.25">
      <c r="A80" s="107">
        <v>8213</v>
      </c>
      <c r="B80" t="s">
        <v>137</v>
      </c>
      <c r="C80" s="107">
        <v>11515</v>
      </c>
      <c r="D80" s="108">
        <v>48593.299999999996</v>
      </c>
      <c r="E80" s="108">
        <v>75192.95</v>
      </c>
      <c r="F80" s="108">
        <v>70356.650000000009</v>
      </c>
      <c r="G80" s="109" t="s">
        <v>142</v>
      </c>
    </row>
    <row r="81" spans="1:7" x14ac:dyDescent="0.25">
      <c r="A81" s="107">
        <v>8216</v>
      </c>
      <c r="B81" t="s">
        <v>139</v>
      </c>
      <c r="C81" s="107">
        <v>16560</v>
      </c>
      <c r="D81" s="108">
        <v>129830.39999999999</v>
      </c>
      <c r="E81" s="108">
        <v>136288.80000000002</v>
      </c>
      <c r="F81" s="108">
        <v>620668.79999999993</v>
      </c>
      <c r="G81" s="109" t="s">
        <v>140</v>
      </c>
    </row>
    <row r="82" spans="1:7" x14ac:dyDescent="0.25">
      <c r="A82" s="107">
        <v>8220</v>
      </c>
      <c r="B82" t="s">
        <v>139</v>
      </c>
      <c r="C82" s="107">
        <v>16116</v>
      </c>
      <c r="D82" s="108">
        <v>100563.84</v>
      </c>
      <c r="E82" s="108">
        <v>176309.03999999998</v>
      </c>
      <c r="F82" s="108">
        <v>488798.27999999997</v>
      </c>
      <c r="G82" s="109" t="s">
        <v>138</v>
      </c>
    </row>
    <row r="83" spans="1:7" x14ac:dyDescent="0.25">
      <c r="A83" s="107">
        <v>8221</v>
      </c>
      <c r="B83" t="s">
        <v>143</v>
      </c>
      <c r="C83" s="107">
        <v>9469</v>
      </c>
      <c r="D83" s="108">
        <v>57760.899999999994</v>
      </c>
      <c r="E83" s="108">
        <v>114290.83</v>
      </c>
      <c r="F83" s="108">
        <v>181994.18</v>
      </c>
      <c r="G83" s="109" t="s">
        <v>138</v>
      </c>
    </row>
    <row r="84" spans="1:7" x14ac:dyDescent="0.25">
      <c r="A84" s="107">
        <v>8223</v>
      </c>
      <c r="B84" t="s">
        <v>139</v>
      </c>
      <c r="C84" s="107">
        <v>17639</v>
      </c>
      <c r="D84" s="108">
        <v>56092.020000000004</v>
      </c>
      <c r="E84" s="108">
        <v>135996.69</v>
      </c>
      <c r="F84" s="108">
        <v>543457.59</v>
      </c>
      <c r="G84" s="109" t="s">
        <v>138</v>
      </c>
    </row>
    <row r="85" spans="1:7" x14ac:dyDescent="0.25">
      <c r="A85" s="107">
        <v>8319</v>
      </c>
      <c r="B85" t="s">
        <v>137</v>
      </c>
      <c r="C85" s="107">
        <v>12817</v>
      </c>
      <c r="D85" s="108">
        <v>21788.899999999998</v>
      </c>
      <c r="E85" s="108">
        <v>122786.86</v>
      </c>
      <c r="F85" s="108">
        <v>420525.77</v>
      </c>
      <c r="G85" s="109" t="s">
        <v>138</v>
      </c>
    </row>
    <row r="86" spans="1:7" x14ac:dyDescent="0.25">
      <c r="A86" s="107">
        <v>8418</v>
      </c>
      <c r="B86" t="s">
        <v>139</v>
      </c>
      <c r="C86" s="107">
        <v>17723</v>
      </c>
      <c r="D86" s="108">
        <v>60967.12</v>
      </c>
      <c r="E86" s="108">
        <v>97122.040000000008</v>
      </c>
      <c r="F86" s="108">
        <v>97830.959999999992</v>
      </c>
      <c r="G86" s="109" t="s">
        <v>142</v>
      </c>
    </row>
    <row r="87" spans="1:7" x14ac:dyDescent="0.25">
      <c r="A87" s="107">
        <v>8523</v>
      </c>
      <c r="B87" t="s">
        <v>137</v>
      </c>
      <c r="C87" s="107">
        <v>13497</v>
      </c>
      <c r="D87" s="108">
        <v>91374.689999999988</v>
      </c>
      <c r="E87" s="108">
        <v>70859.25</v>
      </c>
      <c r="F87" s="108">
        <v>491290.8</v>
      </c>
      <c r="G87" s="109" t="s">
        <v>138</v>
      </c>
    </row>
    <row r="88" spans="1:7" x14ac:dyDescent="0.25">
      <c r="A88" s="107">
        <v>8524</v>
      </c>
      <c r="B88" t="s">
        <v>141</v>
      </c>
      <c r="C88" s="107">
        <v>21799</v>
      </c>
      <c r="D88" s="108">
        <v>66050.97</v>
      </c>
      <c r="E88" s="108">
        <v>268345.69</v>
      </c>
      <c r="F88" s="108">
        <v>152810.99</v>
      </c>
      <c r="G88" s="109" t="s">
        <v>142</v>
      </c>
    </row>
    <row r="89" spans="1:7" x14ac:dyDescent="0.25">
      <c r="A89" s="107">
        <v>8815</v>
      </c>
      <c r="B89" t="s">
        <v>137</v>
      </c>
      <c r="C89" s="107">
        <v>13596</v>
      </c>
      <c r="D89" s="108">
        <v>52072.68</v>
      </c>
      <c r="E89" s="108">
        <v>183002.16</v>
      </c>
      <c r="F89" s="108">
        <v>525077.52</v>
      </c>
      <c r="G89" s="109" t="s">
        <v>140</v>
      </c>
    </row>
    <row r="90" spans="1:7" x14ac:dyDescent="0.25">
      <c r="A90" s="107">
        <v>8823</v>
      </c>
      <c r="B90" t="s">
        <v>137</v>
      </c>
      <c r="C90" s="107">
        <v>11375</v>
      </c>
      <c r="D90" s="108">
        <v>43111.25</v>
      </c>
      <c r="E90" s="108">
        <v>81900</v>
      </c>
      <c r="F90" s="108">
        <v>282782.5</v>
      </c>
      <c r="G90" s="109" t="s">
        <v>138</v>
      </c>
    </row>
    <row r="91" spans="1:7" x14ac:dyDescent="0.25">
      <c r="A91" s="107">
        <v>8914</v>
      </c>
      <c r="B91" t="s">
        <v>141</v>
      </c>
      <c r="C91" s="107">
        <v>21663</v>
      </c>
      <c r="D91" s="108">
        <v>158139.9</v>
      </c>
      <c r="E91" s="108">
        <v>197566.55999999997</v>
      </c>
      <c r="F91" s="108">
        <v>872152.38</v>
      </c>
      <c r="G91" s="109" t="s">
        <v>140</v>
      </c>
    </row>
    <row r="92" spans="1:7" x14ac:dyDescent="0.25">
      <c r="A92" s="107">
        <v>8916</v>
      </c>
      <c r="B92" t="s">
        <v>139</v>
      </c>
      <c r="C92" s="107">
        <v>18469</v>
      </c>
      <c r="D92" s="108">
        <v>83664.570000000007</v>
      </c>
      <c r="E92" s="108">
        <v>197248.91999999998</v>
      </c>
      <c r="F92" s="108">
        <v>472437.01999999996</v>
      </c>
      <c r="G92" s="109" t="s">
        <v>138</v>
      </c>
    </row>
    <row r="93" spans="1:7" x14ac:dyDescent="0.25">
      <c r="A93" s="107">
        <v>8921</v>
      </c>
      <c r="B93" t="s">
        <v>139</v>
      </c>
      <c r="C93" s="107">
        <v>16811</v>
      </c>
      <c r="D93" s="108">
        <v>125746.28000000001</v>
      </c>
      <c r="E93" s="108">
        <v>96495.14</v>
      </c>
      <c r="F93" s="108">
        <v>383795.12999999995</v>
      </c>
      <c r="G93" s="109" t="s">
        <v>138</v>
      </c>
    </row>
    <row r="94" spans="1:7" x14ac:dyDescent="0.25">
      <c r="A94" s="107">
        <v>9127</v>
      </c>
      <c r="B94" t="s">
        <v>143</v>
      </c>
      <c r="C94" s="107">
        <v>8414</v>
      </c>
      <c r="D94" s="108">
        <v>53260.62</v>
      </c>
      <c r="E94" s="108">
        <v>113673.14</v>
      </c>
      <c r="F94" s="108">
        <v>162306.06</v>
      </c>
      <c r="G94" s="109" t="s">
        <v>138</v>
      </c>
    </row>
    <row r="95" spans="1:7" x14ac:dyDescent="0.25">
      <c r="A95" s="107">
        <v>9220</v>
      </c>
      <c r="B95" t="s">
        <v>139</v>
      </c>
      <c r="C95" s="107">
        <v>15448</v>
      </c>
      <c r="D95" s="108">
        <v>105973.28</v>
      </c>
      <c r="E95" s="108">
        <v>189701.44</v>
      </c>
      <c r="F95" s="108">
        <v>194644.8</v>
      </c>
      <c r="G95" s="109" t="s">
        <v>142</v>
      </c>
    </row>
    <row r="96" spans="1:7" x14ac:dyDescent="0.25">
      <c r="A96" s="107">
        <v>9421</v>
      </c>
      <c r="B96" t="s">
        <v>137</v>
      </c>
      <c r="C96" s="107">
        <v>13303</v>
      </c>
      <c r="D96" s="108">
        <v>64519.549999999996</v>
      </c>
      <c r="E96" s="108">
        <v>89396.160000000003</v>
      </c>
      <c r="F96" s="108">
        <v>112942.47</v>
      </c>
      <c r="G96" s="109" t="s">
        <v>142</v>
      </c>
    </row>
    <row r="97" spans="1:7" x14ac:dyDescent="0.25">
      <c r="A97" s="107">
        <v>9423</v>
      </c>
      <c r="B97" t="s">
        <v>139</v>
      </c>
      <c r="C97" s="107">
        <v>17784</v>
      </c>
      <c r="D97" s="108">
        <v>157744.07999999999</v>
      </c>
      <c r="E97" s="108">
        <v>252354.96</v>
      </c>
      <c r="F97" s="108">
        <v>726832.08</v>
      </c>
      <c r="G97" s="109" t="s">
        <v>140</v>
      </c>
    </row>
    <row r="98" spans="1:7" x14ac:dyDescent="0.25">
      <c r="A98" s="107">
        <v>9515</v>
      </c>
      <c r="B98" t="s">
        <v>139</v>
      </c>
      <c r="C98" s="107">
        <v>19791</v>
      </c>
      <c r="D98" s="108">
        <v>48290.04</v>
      </c>
      <c r="E98" s="108">
        <v>252928.97999999998</v>
      </c>
      <c r="F98" s="108">
        <v>390872.25</v>
      </c>
      <c r="G98" s="109" t="s">
        <v>138</v>
      </c>
    </row>
    <row r="99" spans="1:7" x14ac:dyDescent="0.25">
      <c r="A99" s="107">
        <v>9520</v>
      </c>
      <c r="B99" t="s">
        <v>139</v>
      </c>
      <c r="C99" s="107">
        <v>18932</v>
      </c>
      <c r="D99" s="108">
        <v>67587.239999999991</v>
      </c>
      <c r="E99" s="108">
        <v>286819.8</v>
      </c>
      <c r="F99" s="108">
        <v>112077.44</v>
      </c>
      <c r="G99" s="109" t="s">
        <v>142</v>
      </c>
    </row>
    <row r="100" spans="1:7" x14ac:dyDescent="0.25">
      <c r="A100" s="107">
        <v>9717</v>
      </c>
      <c r="B100" t="s">
        <v>143</v>
      </c>
      <c r="C100" s="107">
        <v>9893</v>
      </c>
      <c r="D100" s="108">
        <v>40363.440000000002</v>
      </c>
      <c r="E100" s="108">
        <v>77363.260000000009</v>
      </c>
      <c r="F100" s="108">
        <v>387113.09</v>
      </c>
      <c r="G100" s="109" t="s">
        <v>140</v>
      </c>
    </row>
    <row r="101" spans="1:7" x14ac:dyDescent="0.25">
      <c r="A101" s="107">
        <v>9720</v>
      </c>
      <c r="B101" t="s">
        <v>143</v>
      </c>
      <c r="C101" s="107">
        <v>8276</v>
      </c>
      <c r="D101" s="108">
        <v>23503.84</v>
      </c>
      <c r="E101" s="108">
        <v>59835.48</v>
      </c>
      <c r="F101" s="108">
        <v>279066.71999999997</v>
      </c>
      <c r="G101" s="109" t="s">
        <v>138</v>
      </c>
    </row>
    <row r="102" spans="1:7" x14ac:dyDescent="0.25">
      <c r="A102" s="107">
        <v>9818</v>
      </c>
      <c r="B102" t="s">
        <v>137</v>
      </c>
      <c r="C102" s="107">
        <v>11471</v>
      </c>
      <c r="D102" s="108">
        <v>71693.75</v>
      </c>
      <c r="E102" s="108">
        <v>163461.75</v>
      </c>
      <c r="F102" s="108">
        <v>166673.63</v>
      </c>
      <c r="G102" s="109" t="s">
        <v>138</v>
      </c>
    </row>
    <row r="103" spans="1:7" x14ac:dyDescent="0.25">
      <c r="A103" s="107">
        <v>9922</v>
      </c>
      <c r="B103" t="s">
        <v>143</v>
      </c>
      <c r="C103" s="107">
        <v>8100</v>
      </c>
      <c r="D103" s="108">
        <v>51516</v>
      </c>
      <c r="E103" s="108">
        <v>123444</v>
      </c>
      <c r="F103" s="108">
        <v>360774</v>
      </c>
      <c r="G103" s="109" t="s">
        <v>140</v>
      </c>
    </row>
  </sheetData>
  <mergeCells count="1">
    <mergeCell ref="A1:G1"/>
  </mergeCells>
  <pageMargins left="0.7" right="0.7" top="0.75" bottom="0.75" header="0.3" footer="0.3"/>
  <pageSetup orientation="portrait" verticalDpi="601"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65475-76F3-4901-88D9-3FE5C11ACFF4}">
  <sheetPr published="0" codeName="Sheet7"/>
  <dimension ref="B1:K33"/>
  <sheetViews>
    <sheetView topLeftCell="A19" workbookViewId="0">
      <selection activeCell="J31" sqref="J31"/>
    </sheetView>
  </sheetViews>
  <sheetFormatPr defaultRowHeight="15" x14ac:dyDescent="0.25"/>
  <cols>
    <col min="2" max="9" width="8.140625" customWidth="1"/>
    <col min="10" max="10" width="14" bestFit="1" customWidth="1"/>
    <col min="11" max="11" width="2" customWidth="1"/>
  </cols>
  <sheetData>
    <row r="1" spans="2:11" ht="15.75" thickBot="1" x14ac:dyDescent="0.3"/>
    <row r="2" spans="2:11" ht="15" customHeight="1" x14ac:dyDescent="0.25">
      <c r="B2" s="131" t="s">
        <v>144</v>
      </c>
      <c r="C2" s="132"/>
      <c r="D2" s="132"/>
      <c r="E2" s="132"/>
      <c r="F2" s="132"/>
      <c r="G2" s="132"/>
      <c r="H2" s="132"/>
      <c r="I2" s="132"/>
      <c r="J2" s="132"/>
      <c r="K2" s="133"/>
    </row>
    <row r="3" spans="2:11" x14ac:dyDescent="0.25">
      <c r="B3" s="134"/>
      <c r="C3" s="135"/>
      <c r="D3" s="135"/>
      <c r="E3" s="135"/>
      <c r="F3" s="135"/>
      <c r="G3" s="135"/>
      <c r="H3" s="135"/>
      <c r="I3" s="135"/>
      <c r="J3" s="135"/>
      <c r="K3" s="136"/>
    </row>
    <row r="4" spans="2:11" x14ac:dyDescent="0.25">
      <c r="B4" s="134"/>
      <c r="C4" s="135"/>
      <c r="D4" s="135"/>
      <c r="E4" s="135"/>
      <c r="F4" s="135"/>
      <c r="G4" s="135"/>
      <c r="H4" s="135"/>
      <c r="I4" s="135"/>
      <c r="J4" s="135"/>
      <c r="K4" s="136"/>
    </row>
    <row r="5" spans="2:11" x14ac:dyDescent="0.25">
      <c r="B5" s="134"/>
      <c r="C5" s="135"/>
      <c r="D5" s="135"/>
      <c r="E5" s="135"/>
      <c r="F5" s="135"/>
      <c r="G5" s="135"/>
      <c r="H5" s="135"/>
      <c r="I5" s="135"/>
      <c r="J5" s="135"/>
      <c r="K5" s="136"/>
    </row>
    <row r="6" spans="2:11" x14ac:dyDescent="0.25">
      <c r="B6" s="134"/>
      <c r="C6" s="135"/>
      <c r="D6" s="135"/>
      <c r="E6" s="135"/>
      <c r="F6" s="135"/>
      <c r="G6" s="135"/>
      <c r="H6" s="135"/>
      <c r="I6" s="135"/>
      <c r="J6" s="135"/>
      <c r="K6" s="136"/>
    </row>
    <row r="7" spans="2:11" x14ac:dyDescent="0.25">
      <c r="B7" s="134"/>
      <c r="C7" s="135"/>
      <c r="D7" s="135"/>
      <c r="E7" s="135"/>
      <c r="F7" s="135"/>
      <c r="G7" s="135"/>
      <c r="H7" s="135"/>
      <c r="I7" s="135"/>
      <c r="J7" s="135"/>
      <c r="K7" s="136"/>
    </row>
    <row r="8" spans="2:11" x14ac:dyDescent="0.25">
      <c r="B8" s="134"/>
      <c r="C8" s="135"/>
      <c r="D8" s="135"/>
      <c r="E8" s="135"/>
      <c r="F8" s="135"/>
      <c r="G8" s="135"/>
      <c r="H8" s="135"/>
      <c r="I8" s="135"/>
      <c r="J8" s="135"/>
      <c r="K8" s="136"/>
    </row>
    <row r="9" spans="2:11" x14ac:dyDescent="0.25">
      <c r="B9" s="134"/>
      <c r="C9" s="135"/>
      <c r="D9" s="135"/>
      <c r="E9" s="135"/>
      <c r="F9" s="135"/>
      <c r="G9" s="135"/>
      <c r="H9" s="135"/>
      <c r="I9" s="135"/>
      <c r="J9" s="135"/>
      <c r="K9" s="136"/>
    </row>
    <row r="10" spans="2:11" x14ac:dyDescent="0.25">
      <c r="B10" s="134"/>
      <c r="C10" s="135"/>
      <c r="D10" s="135"/>
      <c r="E10" s="135"/>
      <c r="F10" s="135"/>
      <c r="G10" s="135"/>
      <c r="H10" s="135"/>
      <c r="I10" s="135"/>
      <c r="J10" s="135"/>
      <c r="K10" s="136"/>
    </row>
    <row r="11" spans="2:11" x14ac:dyDescent="0.25">
      <c r="B11" s="134"/>
      <c r="C11" s="135"/>
      <c r="D11" s="135"/>
      <c r="E11" s="135"/>
      <c r="F11" s="135"/>
      <c r="G11" s="135"/>
      <c r="H11" s="135"/>
      <c r="I11" s="135"/>
      <c r="J11" s="135"/>
      <c r="K11" s="136"/>
    </row>
    <row r="12" spans="2:11" x14ac:dyDescent="0.25">
      <c r="B12" s="134"/>
      <c r="C12" s="135"/>
      <c r="D12" s="135"/>
      <c r="E12" s="135"/>
      <c r="F12" s="135"/>
      <c r="G12" s="135"/>
      <c r="H12" s="135"/>
      <c r="I12" s="135"/>
      <c r="J12" s="135"/>
      <c r="K12" s="136"/>
    </row>
    <row r="13" spans="2:11" x14ac:dyDescent="0.25">
      <c r="B13" s="134"/>
      <c r="C13" s="135"/>
      <c r="D13" s="135"/>
      <c r="E13" s="135"/>
      <c r="F13" s="135"/>
      <c r="G13" s="135"/>
      <c r="H13" s="135"/>
      <c r="I13" s="135"/>
      <c r="J13" s="135"/>
      <c r="K13" s="136"/>
    </row>
    <row r="14" spans="2:11" x14ac:dyDescent="0.25">
      <c r="B14" s="134"/>
      <c r="C14" s="135"/>
      <c r="D14" s="135"/>
      <c r="E14" s="135"/>
      <c r="F14" s="135"/>
      <c r="G14" s="135"/>
      <c r="H14" s="135"/>
      <c r="I14" s="135"/>
      <c r="J14" s="135"/>
      <c r="K14" s="136"/>
    </row>
    <row r="15" spans="2:11" ht="15.75" thickBot="1" x14ac:dyDescent="0.3">
      <c r="B15" s="137"/>
      <c r="C15" s="138"/>
      <c r="D15" s="138"/>
      <c r="E15" s="138"/>
      <c r="F15" s="138"/>
      <c r="G15" s="138"/>
      <c r="H15" s="138"/>
      <c r="I15" s="138"/>
      <c r="J15" s="138"/>
      <c r="K15" s="139"/>
    </row>
    <row r="17" spans="2:11" ht="15.75" thickBot="1" x14ac:dyDescent="0.3"/>
    <row r="18" spans="2:11" x14ac:dyDescent="0.25">
      <c r="B18" s="140" t="s">
        <v>145</v>
      </c>
      <c r="C18" s="141"/>
      <c r="D18" s="141"/>
      <c r="E18" s="141"/>
      <c r="F18" s="141"/>
      <c r="G18" s="141"/>
      <c r="H18" s="141"/>
      <c r="I18" s="141"/>
      <c r="J18" s="141"/>
      <c r="K18" s="142"/>
    </row>
    <row r="19" spans="2:11" x14ac:dyDescent="0.25">
      <c r="B19" s="84"/>
      <c r="K19" s="83"/>
    </row>
    <row r="20" spans="2:11" ht="14.45" customHeight="1" x14ac:dyDescent="0.25">
      <c r="B20" s="169" t="s">
        <v>146</v>
      </c>
      <c r="C20" s="170"/>
      <c r="D20" s="170"/>
      <c r="E20" s="170"/>
      <c r="F20" s="170"/>
      <c r="G20" s="170"/>
      <c r="H20" s="170"/>
      <c r="I20" s="170"/>
      <c r="J20" s="99" t="s">
        <v>138</v>
      </c>
      <c r="K20" s="83"/>
    </row>
    <row r="21" spans="2:11" x14ac:dyDescent="0.25">
      <c r="B21" s="169"/>
      <c r="C21" s="170"/>
      <c r="D21" s="170"/>
      <c r="E21" s="170"/>
      <c r="F21" s="170"/>
      <c r="G21" s="170"/>
      <c r="H21" s="170"/>
      <c r="I21" s="170"/>
      <c r="K21" s="83"/>
    </row>
    <row r="22" spans="2:11" x14ac:dyDescent="0.25">
      <c r="B22" s="84"/>
      <c r="K22" s="83"/>
    </row>
    <row r="23" spans="2:11" ht="14.45" customHeight="1" x14ac:dyDescent="0.25">
      <c r="B23" s="169" t="s">
        <v>147</v>
      </c>
      <c r="C23" s="170"/>
      <c r="D23" s="170"/>
      <c r="E23" s="170"/>
      <c r="F23" s="170"/>
      <c r="G23" s="170"/>
      <c r="H23" s="170"/>
      <c r="I23" s="170"/>
      <c r="J23" s="99" t="s">
        <v>187</v>
      </c>
      <c r="K23" s="83"/>
    </row>
    <row r="24" spans="2:11" x14ac:dyDescent="0.25">
      <c r="B24" s="169"/>
      <c r="C24" s="170"/>
      <c r="D24" s="170"/>
      <c r="E24" s="170"/>
      <c r="F24" s="170"/>
      <c r="G24" s="170"/>
      <c r="H24" s="170"/>
      <c r="I24" s="170"/>
      <c r="K24" s="83"/>
    </row>
    <row r="25" spans="2:11" x14ac:dyDescent="0.25">
      <c r="B25" s="84"/>
      <c r="K25" s="83"/>
    </row>
    <row r="26" spans="2:11" ht="14.45" customHeight="1" x14ac:dyDescent="0.25">
      <c r="B26" s="169" t="s">
        <v>148</v>
      </c>
      <c r="C26" s="170"/>
      <c r="D26" s="170"/>
      <c r="E26" s="170"/>
      <c r="F26" s="170"/>
      <c r="G26" s="170"/>
      <c r="H26" s="170"/>
      <c r="I26" s="170"/>
      <c r="J26" s="99" t="s">
        <v>195</v>
      </c>
      <c r="K26" s="83"/>
    </row>
    <row r="27" spans="2:11" x14ac:dyDescent="0.25">
      <c r="B27" s="169"/>
      <c r="C27" s="170"/>
      <c r="D27" s="170"/>
      <c r="E27" s="170"/>
      <c r="F27" s="170"/>
      <c r="G27" s="170"/>
      <c r="H27" s="170"/>
      <c r="I27" s="170"/>
      <c r="K27" s="83"/>
    </row>
    <row r="28" spans="2:11" x14ac:dyDescent="0.25">
      <c r="B28" s="84"/>
      <c r="K28" s="83"/>
    </row>
    <row r="29" spans="2:11" x14ac:dyDescent="0.25">
      <c r="B29" s="110" t="s">
        <v>149</v>
      </c>
      <c r="J29" s="99" t="s">
        <v>200</v>
      </c>
      <c r="K29" s="83"/>
    </row>
    <row r="30" spans="2:11" x14ac:dyDescent="0.25">
      <c r="B30" s="84"/>
      <c r="K30" s="83"/>
    </row>
    <row r="31" spans="2:11" ht="14.45" customHeight="1" x14ac:dyDescent="0.25">
      <c r="B31" s="169" t="s">
        <v>150</v>
      </c>
      <c r="C31" s="170"/>
      <c r="D31" s="170"/>
      <c r="E31" s="170"/>
      <c r="F31" s="170"/>
      <c r="G31" s="170"/>
      <c r="H31" s="170"/>
      <c r="I31" s="170"/>
      <c r="J31" s="99" t="s">
        <v>207</v>
      </c>
      <c r="K31" s="83"/>
    </row>
    <row r="32" spans="2:11" x14ac:dyDescent="0.25">
      <c r="B32" s="169"/>
      <c r="C32" s="170"/>
      <c r="D32" s="170"/>
      <c r="E32" s="170"/>
      <c r="F32" s="170"/>
      <c r="G32" s="170"/>
      <c r="H32" s="170"/>
      <c r="I32" s="170"/>
      <c r="K32" s="83"/>
    </row>
    <row r="33" spans="2:11" ht="15.75" thickBot="1" x14ac:dyDescent="0.3">
      <c r="B33" s="171"/>
      <c r="C33" s="172"/>
      <c r="D33" s="172"/>
      <c r="E33" s="172"/>
      <c r="F33" s="172"/>
      <c r="G33" s="172"/>
      <c r="H33" s="172"/>
      <c r="I33" s="172"/>
      <c r="J33" s="21"/>
      <c r="K33" s="94"/>
    </row>
  </sheetData>
  <mergeCells count="6">
    <mergeCell ref="B31:I33"/>
    <mergeCell ref="B2:K15"/>
    <mergeCell ref="B18:K18"/>
    <mergeCell ref="B20:I21"/>
    <mergeCell ref="B23:I24"/>
    <mergeCell ref="B26:I27"/>
  </mergeCells>
  <dataValidations count="5">
    <dataValidation type="list" allowBlank="1" showInputMessage="1" showErrorMessage="1" sqref="J20" xr:uid="{C8607549-3843-4F86-91CB-5F753FD050C0}">
      <formula1>Q1PT</formula1>
    </dataValidation>
    <dataValidation type="list" allowBlank="1" showInputMessage="1" showErrorMessage="1" sqref="J23" xr:uid="{F88EC35F-0E27-446D-8765-E2FD1BF3FD56}">
      <formula1>Q2PT</formula1>
    </dataValidation>
    <dataValidation type="list" allowBlank="1" showInputMessage="1" showErrorMessage="1" sqref="J26" xr:uid="{B50FB3FA-C594-44E8-9040-393F919CDCF5}">
      <formula1>Q3PT</formula1>
    </dataValidation>
    <dataValidation type="list" allowBlank="1" showInputMessage="1" showErrorMessage="1" sqref="J29" xr:uid="{C9690307-E868-4642-B694-92AF386E92EC}">
      <formula1>Q4PT</formula1>
    </dataValidation>
    <dataValidation type="list" allowBlank="1" showInputMessage="1" showErrorMessage="1" sqref="J31" xr:uid="{3CDFA4F1-A44C-42EE-A751-E52DA887FACE}">
      <formula1>Q5PT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03796-261F-4778-8C91-E9674B60707C}">
  <sheetPr published="0"/>
  <dimension ref="A1:F6"/>
  <sheetViews>
    <sheetView workbookViewId="0"/>
  </sheetViews>
  <sheetFormatPr defaultRowHeight="15" x14ac:dyDescent="0.25"/>
  <cols>
    <col min="1" max="1" width="18.140625" bestFit="1" customWidth="1"/>
    <col min="2" max="2" width="16.28515625" bestFit="1" customWidth="1"/>
    <col min="3" max="5" width="7" bestFit="1" customWidth="1"/>
    <col min="6" max="6" width="11.28515625" bestFit="1" customWidth="1"/>
    <col min="7" max="7" width="9.85546875" bestFit="1" customWidth="1"/>
    <col min="8" max="8" width="6" bestFit="1" customWidth="1"/>
    <col min="9" max="9" width="9.85546875" bestFit="1" customWidth="1"/>
    <col min="10" max="10" width="6" bestFit="1" customWidth="1"/>
    <col min="11" max="11" width="9.85546875" bestFit="1" customWidth="1"/>
    <col min="12" max="12" width="6" bestFit="1" customWidth="1"/>
    <col min="13" max="13" width="9.85546875" bestFit="1" customWidth="1"/>
    <col min="14" max="14" width="9.140625" bestFit="1" customWidth="1"/>
    <col min="15" max="15" width="9.85546875" bestFit="1" customWidth="1"/>
    <col min="16" max="16" width="6" bestFit="1" customWidth="1"/>
    <col min="17" max="17" width="9.85546875" bestFit="1" customWidth="1"/>
    <col min="18" max="18" width="6" bestFit="1" customWidth="1"/>
    <col min="19" max="19" width="9.85546875" bestFit="1" customWidth="1"/>
    <col min="20" max="20" width="6" bestFit="1" customWidth="1"/>
    <col min="21" max="21" width="9.85546875" bestFit="1" customWidth="1"/>
    <col min="22" max="22" width="6" bestFit="1" customWidth="1"/>
    <col min="23" max="23" width="9.85546875" bestFit="1" customWidth="1"/>
    <col min="24" max="24" width="6" bestFit="1" customWidth="1"/>
    <col min="25" max="25" width="9.85546875" bestFit="1" customWidth="1"/>
    <col min="26" max="26" width="6" bestFit="1" customWidth="1"/>
    <col min="27" max="27" width="9.85546875" bestFit="1" customWidth="1"/>
    <col min="28" max="28" width="6" bestFit="1" customWidth="1"/>
    <col min="29" max="29" width="9.85546875" bestFit="1" customWidth="1"/>
    <col min="30" max="30" width="5.140625" bestFit="1" customWidth="1"/>
    <col min="31" max="31" width="9.85546875" bestFit="1" customWidth="1"/>
    <col min="32" max="32" width="6" bestFit="1" customWidth="1"/>
    <col min="33" max="33" width="9.85546875" bestFit="1" customWidth="1"/>
    <col min="34" max="34" width="6" bestFit="1" customWidth="1"/>
    <col min="35" max="35" width="9.85546875" bestFit="1" customWidth="1"/>
    <col min="36" max="36" width="5.140625" bestFit="1" customWidth="1"/>
    <col min="37" max="37" width="9.85546875" bestFit="1" customWidth="1"/>
    <col min="38" max="38" width="9.140625" bestFit="1" customWidth="1"/>
    <col min="39" max="39" width="9.85546875" bestFit="1" customWidth="1"/>
    <col min="40" max="40" width="6" bestFit="1" customWidth="1"/>
    <col min="41" max="41" width="9.85546875" bestFit="1" customWidth="1"/>
    <col min="42" max="42" width="9.140625" bestFit="1" customWidth="1"/>
    <col min="43" max="43" width="9.85546875" bestFit="1" customWidth="1"/>
    <col min="44" max="44" width="6" bestFit="1" customWidth="1"/>
    <col min="45" max="45" width="9.85546875" bestFit="1" customWidth="1"/>
    <col min="46" max="46" width="9.140625" bestFit="1" customWidth="1"/>
    <col min="47" max="47" width="9.85546875" bestFit="1" customWidth="1"/>
    <col min="48" max="48" width="9.140625" bestFit="1" customWidth="1"/>
    <col min="49" max="49" width="9.85546875" bestFit="1" customWidth="1"/>
    <col min="50" max="50" width="5.140625" bestFit="1" customWidth="1"/>
    <col min="51" max="51" width="9.85546875" bestFit="1" customWidth="1"/>
    <col min="52" max="52" width="9.140625" bestFit="1" customWidth="1"/>
    <col min="53" max="53" width="9.85546875" bestFit="1" customWidth="1"/>
    <col min="54" max="54" width="6" bestFit="1" customWidth="1"/>
    <col min="55" max="55" width="9.85546875" bestFit="1" customWidth="1"/>
    <col min="56" max="56" width="6" bestFit="1" customWidth="1"/>
    <col min="57" max="57" width="9.85546875" bestFit="1" customWidth="1"/>
    <col min="58" max="58" width="6" bestFit="1" customWidth="1"/>
    <col min="59" max="59" width="9.85546875" bestFit="1" customWidth="1"/>
    <col min="60" max="60" width="6" bestFit="1" customWidth="1"/>
    <col min="61" max="61" width="9.85546875" bestFit="1" customWidth="1"/>
    <col min="62" max="62" width="5.140625" bestFit="1" customWidth="1"/>
    <col min="63" max="63" width="9.85546875" bestFit="1" customWidth="1"/>
    <col min="64" max="64" width="9.140625" bestFit="1" customWidth="1"/>
    <col min="65" max="65" width="9.85546875" bestFit="1" customWidth="1"/>
    <col min="66" max="66" width="6" bestFit="1" customWidth="1"/>
    <col min="67" max="67" width="9.85546875" bestFit="1" customWidth="1"/>
    <col min="68" max="68" width="9.140625" bestFit="1" customWidth="1"/>
    <col min="69" max="69" width="9.85546875" bestFit="1" customWidth="1"/>
    <col min="70" max="70" width="6" bestFit="1" customWidth="1"/>
    <col min="71" max="71" width="9.85546875" bestFit="1" customWidth="1"/>
    <col min="72" max="72" width="6" bestFit="1" customWidth="1"/>
    <col min="73" max="73" width="9.85546875" bestFit="1" customWidth="1"/>
    <col min="74" max="74" width="6" bestFit="1" customWidth="1"/>
    <col min="75" max="75" width="9.85546875" bestFit="1" customWidth="1"/>
    <col min="76" max="76" width="6" bestFit="1" customWidth="1"/>
    <col min="77" max="77" width="9.85546875" bestFit="1" customWidth="1"/>
    <col min="78" max="78" width="6" bestFit="1" customWidth="1"/>
    <col min="79" max="79" width="9.85546875" bestFit="1" customWidth="1"/>
    <col min="80" max="80" width="6" bestFit="1" customWidth="1"/>
    <col min="81" max="81" width="9.85546875" bestFit="1" customWidth="1"/>
    <col min="82" max="82" width="6" bestFit="1" customWidth="1"/>
    <col min="83" max="83" width="9.85546875" bestFit="1" customWidth="1"/>
    <col min="84" max="84" width="6" bestFit="1" customWidth="1"/>
    <col min="85" max="85" width="9.85546875" bestFit="1" customWidth="1"/>
    <col min="86" max="86" width="6" bestFit="1" customWidth="1"/>
    <col min="87" max="87" width="9.85546875" bestFit="1" customWidth="1"/>
    <col min="88" max="88" width="6" bestFit="1" customWidth="1"/>
    <col min="89" max="89" width="9.85546875" bestFit="1" customWidth="1"/>
    <col min="90" max="90" width="6" bestFit="1" customWidth="1"/>
    <col min="91" max="91" width="9.85546875" bestFit="1" customWidth="1"/>
    <col min="92" max="92" width="6" bestFit="1" customWidth="1"/>
    <col min="93" max="93" width="9.85546875" bestFit="1" customWidth="1"/>
    <col min="94" max="94" width="9.140625" bestFit="1" customWidth="1"/>
    <col min="95" max="95" width="9.85546875" bestFit="1" customWidth="1"/>
    <col min="96" max="96" width="6" bestFit="1" customWidth="1"/>
    <col min="97" max="97" width="9.85546875" bestFit="1" customWidth="1"/>
    <col min="98" max="98" width="6" bestFit="1" customWidth="1"/>
    <col min="99" max="99" width="9.85546875" bestFit="1" customWidth="1"/>
    <col min="100" max="100" width="6" bestFit="1" customWidth="1"/>
    <col min="101" max="101" width="9.85546875" bestFit="1" customWidth="1"/>
    <col min="102" max="102" width="6" bestFit="1" customWidth="1"/>
    <col min="103" max="103" width="9.85546875" bestFit="1" customWidth="1"/>
    <col min="104" max="104" width="6" bestFit="1" customWidth="1"/>
    <col min="105" max="105" width="9.85546875" bestFit="1" customWidth="1"/>
    <col min="106" max="106" width="5.140625" bestFit="1" customWidth="1"/>
    <col min="107" max="107" width="9.85546875" bestFit="1" customWidth="1"/>
    <col min="108" max="108" width="6" bestFit="1" customWidth="1"/>
    <col min="109" max="109" width="9.85546875" bestFit="1" customWidth="1"/>
    <col min="110" max="110" width="6" bestFit="1" customWidth="1"/>
    <col min="111" max="111" width="9.85546875" bestFit="1" customWidth="1"/>
    <col min="112" max="112" width="6" bestFit="1" customWidth="1"/>
    <col min="113" max="113" width="9.85546875" bestFit="1" customWidth="1"/>
    <col min="114" max="114" width="5.140625" bestFit="1" customWidth="1"/>
    <col min="115" max="115" width="9.85546875" bestFit="1" customWidth="1"/>
    <col min="116" max="116" width="6" bestFit="1" customWidth="1"/>
    <col min="117" max="117" width="9.85546875" bestFit="1" customWidth="1"/>
    <col min="118" max="118" width="6" bestFit="1" customWidth="1"/>
    <col min="119" max="119" width="9.85546875" bestFit="1" customWidth="1"/>
    <col min="120" max="120" width="5.140625" bestFit="1" customWidth="1"/>
    <col min="121" max="121" width="9.85546875" bestFit="1" customWidth="1"/>
    <col min="123" max="123" width="9.85546875" bestFit="1" customWidth="1"/>
    <col min="124" max="124" width="6" bestFit="1" customWidth="1"/>
    <col min="125" max="125" width="9.85546875" bestFit="1" customWidth="1"/>
    <col min="126" max="126" width="6" bestFit="1" customWidth="1"/>
    <col min="127" max="127" width="9.85546875" bestFit="1" customWidth="1"/>
    <col min="128" max="128" width="6" bestFit="1" customWidth="1"/>
    <col min="129" max="129" width="9.85546875" bestFit="1" customWidth="1"/>
    <col min="130" max="130" width="5.140625" bestFit="1" customWidth="1"/>
    <col min="131" max="131" width="9.85546875" bestFit="1" customWidth="1"/>
    <col min="132" max="132" width="6" bestFit="1" customWidth="1"/>
    <col min="133" max="133" width="9.85546875" bestFit="1" customWidth="1"/>
    <col min="134" max="134" width="6" bestFit="1" customWidth="1"/>
    <col min="135" max="135" width="9.85546875" bestFit="1" customWidth="1"/>
    <col min="136" max="136" width="6" bestFit="1" customWidth="1"/>
    <col min="137" max="137" width="9.85546875" bestFit="1" customWidth="1"/>
    <col min="138" max="138" width="6" bestFit="1" customWidth="1"/>
    <col min="139" max="139" width="9.85546875" bestFit="1" customWidth="1"/>
    <col min="140" max="140" width="6" bestFit="1" customWidth="1"/>
    <col min="141" max="141" width="9.85546875" bestFit="1" customWidth="1"/>
    <col min="142" max="142" width="6" bestFit="1" customWidth="1"/>
    <col min="143" max="143" width="9.85546875" bestFit="1" customWidth="1"/>
    <col min="144" max="144" width="6" bestFit="1" customWidth="1"/>
    <col min="145" max="145" width="9.85546875" bestFit="1" customWidth="1"/>
    <col min="146" max="146" width="6" bestFit="1" customWidth="1"/>
    <col min="147" max="147" width="9.85546875" bestFit="1" customWidth="1"/>
    <col min="148" max="148" width="6" bestFit="1" customWidth="1"/>
    <col min="149" max="149" width="9.85546875" bestFit="1" customWidth="1"/>
    <col min="150" max="150" width="6" bestFit="1" customWidth="1"/>
    <col min="151" max="151" width="9.85546875" bestFit="1" customWidth="1"/>
    <col min="152" max="152" width="6" bestFit="1" customWidth="1"/>
    <col min="153" max="153" width="9.85546875" bestFit="1" customWidth="1"/>
    <col min="154" max="154" width="6" bestFit="1" customWidth="1"/>
    <col min="155" max="155" width="9.85546875" bestFit="1" customWidth="1"/>
    <col min="156" max="156" width="6" bestFit="1" customWidth="1"/>
    <col min="157" max="157" width="9.85546875" bestFit="1" customWidth="1"/>
    <col min="158" max="158" width="6" bestFit="1" customWidth="1"/>
    <col min="159" max="159" width="9.85546875" bestFit="1" customWidth="1"/>
    <col min="160" max="160" width="5.140625" bestFit="1" customWidth="1"/>
    <col min="161" max="161" width="9.85546875" bestFit="1" customWidth="1"/>
    <col min="162" max="162" width="6" bestFit="1" customWidth="1"/>
    <col min="163" max="163" width="9.85546875" bestFit="1" customWidth="1"/>
    <col min="164" max="164" width="6" bestFit="1" customWidth="1"/>
    <col min="165" max="165" width="9.85546875" bestFit="1" customWidth="1"/>
    <col min="166" max="166" width="6" bestFit="1" customWidth="1"/>
    <col min="167" max="167" width="9.85546875" bestFit="1" customWidth="1"/>
    <col min="168" max="168" width="6" bestFit="1" customWidth="1"/>
    <col min="169" max="169" width="9.85546875" bestFit="1" customWidth="1"/>
    <col min="171" max="171" width="9.85546875" bestFit="1" customWidth="1"/>
    <col min="172" max="172" width="6" bestFit="1" customWidth="1"/>
    <col min="173" max="173" width="9.85546875" bestFit="1" customWidth="1"/>
    <col min="174" max="174" width="6" bestFit="1" customWidth="1"/>
    <col min="175" max="175" width="9.85546875" bestFit="1" customWidth="1"/>
    <col min="177" max="177" width="9.85546875" bestFit="1" customWidth="1"/>
    <col min="178" max="178" width="6" bestFit="1" customWidth="1"/>
    <col min="179" max="179" width="9.85546875" bestFit="1" customWidth="1"/>
    <col min="180" max="180" width="6" bestFit="1" customWidth="1"/>
    <col min="181" max="181" width="9.85546875" bestFit="1" customWidth="1"/>
    <col min="182" max="182" width="5.140625" bestFit="1" customWidth="1"/>
    <col min="183" max="183" width="9.85546875" bestFit="1" customWidth="1"/>
    <col min="184" max="184" width="6" bestFit="1" customWidth="1"/>
    <col min="185" max="185" width="9.85546875" bestFit="1" customWidth="1"/>
    <col min="186" max="186" width="6" bestFit="1" customWidth="1"/>
    <col min="187" max="187" width="9.85546875" bestFit="1" customWidth="1"/>
    <col min="188" max="188" width="6" bestFit="1" customWidth="1"/>
    <col min="189" max="189" width="9.85546875" bestFit="1" customWidth="1"/>
    <col min="190" max="190" width="6" bestFit="1" customWidth="1"/>
    <col min="191" max="191" width="9.85546875" bestFit="1" customWidth="1"/>
    <col min="192" max="192" width="6" bestFit="1" customWidth="1"/>
    <col min="193" max="193" width="9.85546875" bestFit="1" customWidth="1"/>
    <col min="194" max="194" width="5.140625" bestFit="1" customWidth="1"/>
    <col min="195" max="195" width="9.85546875" bestFit="1" customWidth="1"/>
    <col min="196" max="196" width="5.140625" bestFit="1" customWidth="1"/>
    <col min="197" max="197" width="9.85546875" bestFit="1" customWidth="1"/>
    <col min="198" max="198" width="6" bestFit="1" customWidth="1"/>
    <col min="199" max="199" width="9.85546875" bestFit="1" customWidth="1"/>
    <col min="200" max="200" width="5.140625" bestFit="1" customWidth="1"/>
    <col min="201" max="201" width="9.85546875" bestFit="1" customWidth="1"/>
    <col min="202" max="202" width="11.28515625" bestFit="1" customWidth="1"/>
  </cols>
  <sheetData>
    <row r="1" spans="1:6" x14ac:dyDescent="0.25">
      <c r="A1" s="182" t="s">
        <v>220</v>
      </c>
      <c r="B1" s="182" t="s">
        <v>219</v>
      </c>
    </row>
    <row r="2" spans="1:6" x14ac:dyDescent="0.25">
      <c r="A2" s="182" t="s">
        <v>217</v>
      </c>
      <c r="B2" t="s">
        <v>141</v>
      </c>
      <c r="C2" t="s">
        <v>137</v>
      </c>
      <c r="D2" t="s">
        <v>139</v>
      </c>
      <c r="E2" t="s">
        <v>143</v>
      </c>
      <c r="F2" t="s">
        <v>218</v>
      </c>
    </row>
    <row r="3" spans="1:6" x14ac:dyDescent="0.25">
      <c r="A3" s="183" t="s">
        <v>140</v>
      </c>
      <c r="B3" s="184">
        <v>107150</v>
      </c>
      <c r="C3" s="184">
        <v>118446</v>
      </c>
      <c r="D3" s="184">
        <v>141007</v>
      </c>
      <c r="E3" s="184">
        <v>35295</v>
      </c>
      <c r="F3" s="184">
        <v>401898</v>
      </c>
    </row>
    <row r="4" spans="1:6" x14ac:dyDescent="0.25">
      <c r="A4" s="183" t="s">
        <v>142</v>
      </c>
      <c r="B4" s="184">
        <v>43048</v>
      </c>
      <c r="C4" s="184">
        <v>122365</v>
      </c>
      <c r="D4" s="184">
        <v>118932</v>
      </c>
      <c r="E4" s="184">
        <v>8789</v>
      </c>
      <c r="F4" s="184">
        <v>293134</v>
      </c>
    </row>
    <row r="5" spans="1:6" x14ac:dyDescent="0.25">
      <c r="A5" s="183" t="s">
        <v>138</v>
      </c>
      <c r="B5" s="184">
        <v>101387</v>
      </c>
      <c r="C5" s="184">
        <v>249763</v>
      </c>
      <c r="D5" s="184">
        <v>379789</v>
      </c>
      <c r="E5" s="184">
        <v>70605</v>
      </c>
      <c r="F5" s="184">
        <v>801544</v>
      </c>
    </row>
    <row r="6" spans="1:6" x14ac:dyDescent="0.25">
      <c r="A6" s="183" t="s">
        <v>218</v>
      </c>
      <c r="B6" s="184">
        <v>251585</v>
      </c>
      <c r="C6" s="184">
        <v>490574</v>
      </c>
      <c r="D6" s="184">
        <v>639728</v>
      </c>
      <c r="E6" s="184">
        <v>114689</v>
      </c>
      <c r="F6" s="184">
        <v>1496576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06CF0-A331-4105-81DC-39650E9E47F9}">
  <sheetPr published="0"/>
  <dimension ref="A1:C6"/>
  <sheetViews>
    <sheetView workbookViewId="0"/>
  </sheetViews>
  <sheetFormatPr defaultRowHeight="15" x14ac:dyDescent="0.25"/>
  <cols>
    <col min="1" max="1" width="19.42578125" bestFit="1" customWidth="1"/>
    <col min="2" max="2" width="16.28515625" bestFit="1" customWidth="1"/>
    <col min="3" max="3" width="11.28515625" bestFit="1" customWidth="1"/>
    <col min="4" max="4" width="12" bestFit="1" customWidth="1"/>
    <col min="5" max="5" width="11" bestFit="1" customWidth="1"/>
    <col min="6" max="6" width="12" bestFit="1" customWidth="1"/>
  </cols>
  <sheetData>
    <row r="1" spans="1:3" x14ac:dyDescent="0.25">
      <c r="A1" s="182" t="s">
        <v>221</v>
      </c>
      <c r="B1" s="182" t="s">
        <v>219</v>
      </c>
    </row>
    <row r="2" spans="1:3" x14ac:dyDescent="0.25">
      <c r="A2" s="182" t="s">
        <v>217</v>
      </c>
      <c r="B2" t="s">
        <v>141</v>
      </c>
      <c r="C2" t="s">
        <v>218</v>
      </c>
    </row>
    <row r="3" spans="1:3" x14ac:dyDescent="0.25">
      <c r="A3" s="183" t="s">
        <v>140</v>
      </c>
      <c r="B3" s="184">
        <v>4439164.63</v>
      </c>
      <c r="C3" s="184">
        <v>4439164.63</v>
      </c>
    </row>
    <row r="4" spans="1:3" x14ac:dyDescent="0.25">
      <c r="A4" s="183" t="s">
        <v>142</v>
      </c>
      <c r="B4" s="184">
        <v>280729.96999999997</v>
      </c>
      <c r="C4" s="184">
        <v>280729.96999999997</v>
      </c>
    </row>
    <row r="5" spans="1:3" x14ac:dyDescent="0.25">
      <c r="A5" s="183" t="s">
        <v>138</v>
      </c>
      <c r="B5" s="184">
        <v>2547123.8899999997</v>
      </c>
      <c r="C5" s="184">
        <v>2547123.8899999997</v>
      </c>
    </row>
    <row r="6" spans="1:3" x14ac:dyDescent="0.25">
      <c r="A6" s="183" t="s">
        <v>218</v>
      </c>
      <c r="B6" s="184">
        <v>7267018.4899999993</v>
      </c>
      <c r="C6" s="184">
        <v>7267018.4899999993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92462-CCEE-4A41-8027-313E7BA98957}">
  <sheetPr published="0"/>
  <dimension ref="A1:C6"/>
  <sheetViews>
    <sheetView workbookViewId="0"/>
  </sheetViews>
  <sheetFormatPr defaultRowHeight="15" x14ac:dyDescent="0.25"/>
  <cols>
    <col min="1" max="1" width="14" bestFit="1" customWidth="1"/>
    <col min="2" max="2" width="16.28515625" bestFit="1" customWidth="1"/>
    <col min="3" max="3" width="11.28515625" bestFit="1" customWidth="1"/>
    <col min="4" max="4" width="7" bestFit="1" customWidth="1"/>
    <col min="5" max="5" width="6" bestFit="1" customWidth="1"/>
    <col min="6" max="6" width="11.28515625" bestFit="1" customWidth="1"/>
  </cols>
  <sheetData>
    <row r="1" spans="1:3" x14ac:dyDescent="0.25">
      <c r="A1" s="182" t="s">
        <v>222</v>
      </c>
      <c r="B1" s="182" t="s">
        <v>219</v>
      </c>
    </row>
    <row r="2" spans="1:3" x14ac:dyDescent="0.25">
      <c r="A2" s="182" t="s">
        <v>217</v>
      </c>
      <c r="B2" t="s">
        <v>137</v>
      </c>
      <c r="C2" t="s">
        <v>218</v>
      </c>
    </row>
    <row r="3" spans="1:3" x14ac:dyDescent="0.25">
      <c r="A3" s="183" t="s">
        <v>140</v>
      </c>
      <c r="B3" s="184">
        <v>49671</v>
      </c>
      <c r="C3" s="184">
        <v>49671</v>
      </c>
    </row>
    <row r="4" spans="1:3" x14ac:dyDescent="0.25">
      <c r="A4" s="183" t="s">
        <v>142</v>
      </c>
      <c r="B4" s="184">
        <v>62618</v>
      </c>
      <c r="C4" s="184">
        <v>62618</v>
      </c>
    </row>
    <row r="5" spans="1:3" x14ac:dyDescent="0.25">
      <c r="A5" s="183" t="s">
        <v>138</v>
      </c>
      <c r="B5" s="184">
        <v>101305</v>
      </c>
      <c r="C5" s="184">
        <v>101305</v>
      </c>
    </row>
    <row r="6" spans="1:3" x14ac:dyDescent="0.25">
      <c r="A6" s="183" t="s">
        <v>218</v>
      </c>
      <c r="B6" s="184">
        <v>213594</v>
      </c>
      <c r="C6" s="184">
        <v>213594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01974-DB28-410F-AA09-862B26F37BDC}">
  <sheetPr published="0"/>
  <dimension ref="A1:C6"/>
  <sheetViews>
    <sheetView workbookViewId="0"/>
  </sheetViews>
  <sheetFormatPr defaultRowHeight="15" x14ac:dyDescent="0.25"/>
  <cols>
    <col min="1" max="1" width="14" bestFit="1" customWidth="1"/>
    <col min="2" max="2" width="16.28515625" bestFit="1" customWidth="1"/>
    <col min="3" max="3" width="11.28515625" bestFit="1" customWidth="1"/>
    <col min="4" max="4" width="7" bestFit="1" customWidth="1"/>
    <col min="5" max="5" width="6" bestFit="1" customWidth="1"/>
    <col min="6" max="6" width="11.28515625" bestFit="1" customWidth="1"/>
  </cols>
  <sheetData>
    <row r="1" spans="1:3" x14ac:dyDescent="0.25">
      <c r="A1" s="182" t="s">
        <v>222</v>
      </c>
      <c r="B1" s="182" t="s">
        <v>219</v>
      </c>
    </row>
    <row r="2" spans="1:3" x14ac:dyDescent="0.25">
      <c r="A2" s="182" t="s">
        <v>217</v>
      </c>
      <c r="B2" t="s">
        <v>141</v>
      </c>
      <c r="C2" t="s">
        <v>218</v>
      </c>
    </row>
    <row r="3" spans="1:3" x14ac:dyDescent="0.25">
      <c r="A3" s="183" t="s">
        <v>140</v>
      </c>
      <c r="B3" s="184">
        <v>23401</v>
      </c>
      <c r="C3" s="184">
        <v>23401</v>
      </c>
    </row>
    <row r="4" spans="1:3" x14ac:dyDescent="0.25">
      <c r="A4" s="183" t="s">
        <v>142</v>
      </c>
      <c r="B4" s="184">
        <v>12940</v>
      </c>
      <c r="C4" s="184">
        <v>12940</v>
      </c>
    </row>
    <row r="5" spans="1:3" x14ac:dyDescent="0.25">
      <c r="A5" s="183" t="s">
        <v>138</v>
      </c>
      <c r="B5" s="184">
        <v>15899</v>
      </c>
      <c r="C5" s="184">
        <v>15899</v>
      </c>
    </row>
    <row r="6" spans="1:3" x14ac:dyDescent="0.25">
      <c r="A6" s="183" t="s">
        <v>218</v>
      </c>
      <c r="B6" s="184">
        <v>52240</v>
      </c>
      <c r="C6" s="184">
        <v>52240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10960-D0F0-4319-AB1F-9AA8EF467076}">
  <sheetPr published="0"/>
  <dimension ref="A1:F6"/>
  <sheetViews>
    <sheetView workbookViewId="0"/>
  </sheetViews>
  <sheetFormatPr defaultRowHeight="15" x14ac:dyDescent="0.25"/>
  <cols>
    <col min="1" max="1" width="14" bestFit="1" customWidth="1"/>
    <col min="2" max="2" width="16.28515625" bestFit="1" customWidth="1"/>
    <col min="3" max="5" width="11" bestFit="1" customWidth="1"/>
    <col min="6" max="6" width="12" bestFit="1" customWidth="1"/>
    <col min="7" max="7" width="9" bestFit="1" customWidth="1"/>
    <col min="8" max="12" width="10" bestFit="1" customWidth="1"/>
    <col min="13" max="13" width="9" bestFit="1" customWidth="1"/>
    <col min="14" max="14" width="8" bestFit="1" customWidth="1"/>
    <col min="15" max="16" width="10" bestFit="1" customWidth="1"/>
    <col min="17" max="17" width="9" bestFit="1" customWidth="1"/>
    <col min="18" max="21" width="10" bestFit="1" customWidth="1"/>
    <col min="22" max="23" width="7" bestFit="1" customWidth="1"/>
    <col min="24" max="25" width="10" bestFit="1" customWidth="1"/>
    <col min="26" max="26" width="6" bestFit="1" customWidth="1"/>
    <col min="27" max="27" width="10" bestFit="1" customWidth="1"/>
    <col min="28" max="29" width="9" bestFit="1" customWidth="1"/>
    <col min="30" max="33" width="10" bestFit="1" customWidth="1"/>
    <col min="34" max="34" width="9" bestFit="1" customWidth="1"/>
    <col min="35" max="36" width="10" bestFit="1" customWidth="1"/>
    <col min="37" max="38" width="9" bestFit="1" customWidth="1"/>
    <col min="39" max="40" width="10" bestFit="1" customWidth="1"/>
    <col min="41" max="42" width="9" bestFit="1" customWidth="1"/>
    <col min="43" max="44" width="10" bestFit="1" customWidth="1"/>
    <col min="45" max="45" width="8" bestFit="1" customWidth="1"/>
    <col min="46" max="46" width="10" bestFit="1" customWidth="1"/>
    <col min="47" max="47" width="9" bestFit="1" customWidth="1"/>
    <col min="48" max="48" width="10" bestFit="1" customWidth="1"/>
    <col min="49" max="50" width="9" bestFit="1" customWidth="1"/>
    <col min="51" max="53" width="10" bestFit="1" customWidth="1"/>
    <col min="54" max="55" width="9" bestFit="1" customWidth="1"/>
    <col min="56" max="56" width="10" bestFit="1" customWidth="1"/>
    <col min="57" max="57" width="9" bestFit="1" customWidth="1"/>
    <col min="58" max="58" width="10" bestFit="1" customWidth="1"/>
    <col min="59" max="59" width="6" bestFit="1" customWidth="1"/>
    <col min="60" max="60" width="9" bestFit="1" customWidth="1"/>
    <col min="61" max="61" width="8" bestFit="1" customWidth="1"/>
    <col min="62" max="62" width="10" bestFit="1" customWidth="1"/>
    <col min="63" max="63" width="9" bestFit="1" customWidth="1"/>
    <col min="64" max="64" width="10" bestFit="1" customWidth="1"/>
    <col min="65" max="66" width="9" bestFit="1" customWidth="1"/>
    <col min="67" max="75" width="10" bestFit="1" customWidth="1"/>
    <col min="76" max="79" width="9" bestFit="1" customWidth="1"/>
    <col min="80" max="83" width="10" bestFit="1" customWidth="1"/>
    <col min="84" max="85" width="9" bestFit="1" customWidth="1"/>
    <col min="86" max="87" width="10" bestFit="1" customWidth="1"/>
    <col min="88" max="88" width="6" bestFit="1" customWidth="1"/>
    <col min="89" max="90" width="10" bestFit="1" customWidth="1"/>
    <col min="91" max="91" width="9" bestFit="1" customWidth="1"/>
    <col min="92" max="93" width="10" bestFit="1" customWidth="1"/>
    <col min="94" max="94" width="9" bestFit="1" customWidth="1"/>
    <col min="95" max="96" width="10" bestFit="1" customWidth="1"/>
    <col min="97" max="99" width="9" bestFit="1" customWidth="1"/>
    <col min="100" max="100" width="10" bestFit="1" customWidth="1"/>
    <col min="101" max="101" width="7" bestFit="1" customWidth="1"/>
    <col min="102" max="102" width="12" bestFit="1" customWidth="1"/>
  </cols>
  <sheetData>
    <row r="1" spans="1:6" x14ac:dyDescent="0.25">
      <c r="A1" s="182" t="s">
        <v>223</v>
      </c>
      <c r="B1" s="182" t="s">
        <v>219</v>
      </c>
    </row>
    <row r="2" spans="1:6" x14ac:dyDescent="0.25">
      <c r="A2" s="182" t="s">
        <v>217</v>
      </c>
      <c r="B2" t="s">
        <v>141</v>
      </c>
      <c r="C2" t="s">
        <v>137</v>
      </c>
      <c r="D2" t="s">
        <v>139</v>
      </c>
      <c r="E2" t="s">
        <v>143</v>
      </c>
      <c r="F2" t="s">
        <v>218</v>
      </c>
    </row>
    <row r="3" spans="1:6" x14ac:dyDescent="0.25">
      <c r="A3" s="183" t="s">
        <v>140</v>
      </c>
      <c r="B3" s="184">
        <v>989374.44999999984</v>
      </c>
      <c r="C3" s="184">
        <v>1177851.2799999998</v>
      </c>
      <c r="D3" s="184">
        <v>1334646.3999999999</v>
      </c>
      <c r="E3" s="184">
        <v>432740.94</v>
      </c>
      <c r="F3" s="184">
        <v>3934613.0699999994</v>
      </c>
    </row>
    <row r="4" spans="1:6" x14ac:dyDescent="0.25">
      <c r="A4" s="183" t="s">
        <v>142</v>
      </c>
      <c r="B4" s="184">
        <v>588355.63</v>
      </c>
      <c r="C4" s="184">
        <v>1255154.03</v>
      </c>
      <c r="D4" s="184">
        <v>1334754.24</v>
      </c>
      <c r="E4" s="184">
        <v>131659.22</v>
      </c>
      <c r="F4" s="184">
        <v>3309923.1200000006</v>
      </c>
    </row>
    <row r="5" spans="1:6" x14ac:dyDescent="0.25">
      <c r="A5" s="183" t="s">
        <v>138</v>
      </c>
      <c r="B5" s="184">
        <v>1153124.05</v>
      </c>
      <c r="C5" s="184">
        <v>2403784.39</v>
      </c>
      <c r="D5" s="184">
        <v>3866849.1599999992</v>
      </c>
      <c r="E5" s="184">
        <v>755932.39</v>
      </c>
      <c r="F5" s="184">
        <v>8179689.9899999993</v>
      </c>
    </row>
    <row r="6" spans="1:6" x14ac:dyDescent="0.25">
      <c r="A6" s="183" t="s">
        <v>218</v>
      </c>
      <c r="B6" s="184">
        <v>2730854.13</v>
      </c>
      <c r="C6" s="184">
        <v>4836789.6999999993</v>
      </c>
      <c r="D6" s="184">
        <v>6536249.7999999989</v>
      </c>
      <c r="E6" s="184">
        <v>1320332.55</v>
      </c>
      <c r="F6" s="184">
        <v>15424226.18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36E8E-A641-4DC6-8832-5C8381D748C5}">
  <sheetPr published="0" codeName="Sheet9"/>
  <dimension ref="A1:J37"/>
  <sheetViews>
    <sheetView tabSelected="1" workbookViewId="0"/>
  </sheetViews>
  <sheetFormatPr defaultRowHeight="15" x14ac:dyDescent="0.25"/>
  <cols>
    <col min="2" max="2" width="22.140625" bestFit="1" customWidth="1"/>
    <col min="3" max="3" width="10.140625" bestFit="1" customWidth="1"/>
  </cols>
  <sheetData>
    <row r="1" spans="1:10" ht="15.75" thickBot="1" x14ac:dyDescent="0.3">
      <c r="A1" s="111"/>
    </row>
    <row r="2" spans="1:10" ht="15" customHeight="1" x14ac:dyDescent="0.25">
      <c r="B2" s="173" t="s">
        <v>151</v>
      </c>
      <c r="C2" s="174"/>
      <c r="D2" s="174"/>
      <c r="E2" s="174"/>
      <c r="F2" s="175"/>
    </row>
    <row r="3" spans="1:10" x14ac:dyDescent="0.25">
      <c r="B3" s="176"/>
      <c r="C3" s="177"/>
      <c r="D3" s="177"/>
      <c r="E3" s="177"/>
      <c r="F3" s="178"/>
    </row>
    <row r="4" spans="1:10" x14ac:dyDescent="0.25">
      <c r="B4" s="176"/>
      <c r="C4" s="177"/>
      <c r="D4" s="177"/>
      <c r="E4" s="177"/>
      <c r="F4" s="178"/>
    </row>
    <row r="5" spans="1:10" x14ac:dyDescent="0.25">
      <c r="B5" s="176"/>
      <c r="C5" s="177"/>
      <c r="D5" s="177"/>
      <c r="E5" s="177"/>
      <c r="F5" s="178"/>
    </row>
    <row r="6" spans="1:10" x14ac:dyDescent="0.25">
      <c r="B6" s="176"/>
      <c r="C6" s="177"/>
      <c r="D6" s="177"/>
      <c r="E6" s="177"/>
      <c r="F6" s="178"/>
      <c r="J6" s="112"/>
    </row>
    <row r="7" spans="1:10" x14ac:dyDescent="0.25">
      <c r="B7" s="176"/>
      <c r="C7" s="177"/>
      <c r="D7" s="177"/>
      <c r="E7" s="177"/>
      <c r="F7" s="178"/>
      <c r="J7" s="113"/>
    </row>
    <row r="8" spans="1:10" x14ac:dyDescent="0.25">
      <c r="B8" s="176"/>
      <c r="C8" s="177"/>
      <c r="D8" s="177"/>
      <c r="E8" s="177"/>
      <c r="F8" s="178"/>
      <c r="J8" s="113"/>
    </row>
    <row r="9" spans="1:10" x14ac:dyDescent="0.25">
      <c r="B9" s="176"/>
      <c r="C9" s="177"/>
      <c r="D9" s="177"/>
      <c r="E9" s="177"/>
      <c r="F9" s="178"/>
      <c r="J9" s="113"/>
    </row>
    <row r="10" spans="1:10" x14ac:dyDescent="0.25">
      <c r="B10" s="176"/>
      <c r="C10" s="177"/>
      <c r="D10" s="177"/>
      <c r="E10" s="177"/>
      <c r="F10" s="178"/>
      <c r="J10" s="113"/>
    </row>
    <row r="11" spans="1:10" ht="15.75" thickBot="1" x14ac:dyDescent="0.3">
      <c r="B11" s="179"/>
      <c r="C11" s="180"/>
      <c r="D11" s="180"/>
      <c r="E11" s="180"/>
      <c r="F11" s="181"/>
      <c r="J11" s="113"/>
    </row>
    <row r="12" spans="1:10" x14ac:dyDescent="0.25">
      <c r="J12" s="113"/>
    </row>
    <row r="13" spans="1:10" x14ac:dyDescent="0.25">
      <c r="B13" s="114"/>
      <c r="C13" s="115" t="s">
        <v>152</v>
      </c>
      <c r="D13" s="115" t="s">
        <v>153</v>
      </c>
      <c r="E13" s="115" t="s">
        <v>154</v>
      </c>
      <c r="F13" s="115" t="s">
        <v>155</v>
      </c>
    </row>
    <row r="14" spans="1:10" x14ac:dyDescent="0.25">
      <c r="B14" s="116" t="s">
        <v>156</v>
      </c>
      <c r="C14" s="117">
        <v>50</v>
      </c>
      <c r="D14" s="117">
        <v>50</v>
      </c>
      <c r="E14" s="117">
        <v>50</v>
      </c>
      <c r="F14" s="117">
        <v>50</v>
      </c>
    </row>
    <row r="15" spans="1:10" x14ac:dyDescent="0.25">
      <c r="B15" s="116" t="s">
        <v>157</v>
      </c>
      <c r="C15" s="117">
        <v>600</v>
      </c>
      <c r="D15" s="117">
        <v>500</v>
      </c>
      <c r="E15" s="117">
        <v>400</v>
      </c>
      <c r="F15" s="117">
        <v>300</v>
      </c>
    </row>
    <row r="16" spans="1:10" x14ac:dyDescent="0.25">
      <c r="B16" s="116"/>
      <c r="C16" s="7"/>
      <c r="D16" s="7"/>
      <c r="E16" s="7"/>
      <c r="F16" s="7"/>
    </row>
    <row r="17" spans="2:6" x14ac:dyDescent="0.25">
      <c r="B17" s="116" t="s">
        <v>158</v>
      </c>
      <c r="C17" s="118">
        <v>2.5</v>
      </c>
      <c r="D17" s="118">
        <v>3.25</v>
      </c>
      <c r="E17" s="118">
        <v>3.5</v>
      </c>
      <c r="F17" s="118">
        <v>5</v>
      </c>
    </row>
    <row r="18" spans="2:6" x14ac:dyDescent="0.25">
      <c r="B18" s="116" t="s">
        <v>159</v>
      </c>
      <c r="C18" s="118">
        <v>1.8</v>
      </c>
      <c r="D18" s="118">
        <v>1.5</v>
      </c>
      <c r="E18" s="118">
        <v>2</v>
      </c>
      <c r="F18" s="118">
        <v>2.7</v>
      </c>
    </row>
    <row r="19" spans="2:6" x14ac:dyDescent="0.25">
      <c r="B19" s="116" t="s">
        <v>160</v>
      </c>
      <c r="C19" s="118">
        <f>C17-C18</f>
        <v>0.7</v>
      </c>
      <c r="D19" s="118">
        <f>D17-D18</f>
        <v>1.75</v>
      </c>
      <c r="E19" s="118">
        <f>E17-E18</f>
        <v>1.5</v>
      </c>
      <c r="F19" s="118">
        <f>F17-F18</f>
        <v>2.2999999999999998</v>
      </c>
    </row>
    <row r="20" spans="2:6" x14ac:dyDescent="0.25">
      <c r="B20" s="114"/>
      <c r="C20" s="7"/>
      <c r="D20" s="7"/>
      <c r="E20" s="7"/>
      <c r="F20" s="7"/>
    </row>
    <row r="21" spans="2:6" x14ac:dyDescent="0.25">
      <c r="B21" s="7" t="s">
        <v>161</v>
      </c>
      <c r="C21" s="7"/>
      <c r="D21" s="7"/>
      <c r="E21" s="7"/>
      <c r="F21" s="7"/>
    </row>
    <row r="22" spans="2:6" x14ac:dyDescent="0.25">
      <c r="B22" s="119" t="s">
        <v>162</v>
      </c>
      <c r="C22" s="117">
        <v>0.5</v>
      </c>
      <c r="D22" s="117">
        <v>1.25</v>
      </c>
      <c r="E22" s="117">
        <v>1.75</v>
      </c>
      <c r="F22" s="117">
        <v>3.25</v>
      </c>
    </row>
    <row r="23" spans="2:6" x14ac:dyDescent="0.25">
      <c r="B23" s="119" t="s">
        <v>163</v>
      </c>
      <c r="C23" s="117">
        <v>0.3</v>
      </c>
      <c r="D23" s="117">
        <v>0.75</v>
      </c>
      <c r="E23" s="117">
        <v>0.3</v>
      </c>
      <c r="F23" s="117">
        <v>0.75</v>
      </c>
    </row>
    <row r="24" spans="2:6" x14ac:dyDescent="0.25">
      <c r="B24" s="119" t="s">
        <v>164</v>
      </c>
      <c r="C24" s="117">
        <v>0.4</v>
      </c>
      <c r="D24" s="117">
        <v>1</v>
      </c>
      <c r="E24" s="117">
        <v>1</v>
      </c>
      <c r="F24" s="117">
        <v>2</v>
      </c>
    </row>
    <row r="25" spans="2:6" x14ac:dyDescent="0.25">
      <c r="B25" s="119" t="s">
        <v>165</v>
      </c>
      <c r="C25" s="117">
        <v>0.2</v>
      </c>
      <c r="D25" s="117">
        <v>0.3</v>
      </c>
      <c r="E25" s="117">
        <v>0.25</v>
      </c>
      <c r="F25" s="117">
        <v>0.25</v>
      </c>
    </row>
    <row r="26" spans="2:6" x14ac:dyDescent="0.25">
      <c r="B26" s="119" t="s">
        <v>166</v>
      </c>
      <c r="C26" s="117">
        <v>0.5</v>
      </c>
      <c r="D26" s="117">
        <v>0</v>
      </c>
      <c r="E26" s="117">
        <v>0.5</v>
      </c>
      <c r="F26" s="117">
        <v>0</v>
      </c>
    </row>
    <row r="27" spans="2:6" x14ac:dyDescent="0.25">
      <c r="B27" s="119" t="s">
        <v>167</v>
      </c>
      <c r="C27" s="117">
        <v>0.5</v>
      </c>
      <c r="D27" s="117">
        <v>0.4</v>
      </c>
      <c r="E27" s="117">
        <v>0.4</v>
      </c>
      <c r="F27" s="117">
        <v>0.6</v>
      </c>
    </row>
    <row r="28" spans="2:6" x14ac:dyDescent="0.25">
      <c r="B28" s="114"/>
      <c r="C28" s="7"/>
      <c r="D28" s="7"/>
      <c r="E28" s="7"/>
      <c r="F28" s="7"/>
    </row>
    <row r="29" spans="2:6" x14ac:dyDescent="0.25">
      <c r="B29" s="114"/>
      <c r="C29" s="120" t="s">
        <v>168</v>
      </c>
      <c r="D29" s="120" t="s">
        <v>169</v>
      </c>
      <c r="E29" s="7"/>
      <c r="F29" s="7"/>
    </row>
    <row r="30" spans="2:6" x14ac:dyDescent="0.25">
      <c r="B30" s="116" t="s">
        <v>162</v>
      </c>
      <c r="C30" s="117">
        <f t="shared" ref="C30:C35" si="0">SUMPRODUCT($C$14:$F$14,C22:F22)</f>
        <v>337.5</v>
      </c>
      <c r="D30" s="117">
        <v>2000</v>
      </c>
      <c r="E30" s="114"/>
      <c r="F30" s="114"/>
    </row>
    <row r="31" spans="2:6" x14ac:dyDescent="0.25">
      <c r="B31" s="116" t="s">
        <v>163</v>
      </c>
      <c r="C31" s="117">
        <f t="shared" si="0"/>
        <v>105</v>
      </c>
      <c r="D31" s="117">
        <v>500</v>
      </c>
      <c r="E31" s="114"/>
      <c r="F31" s="114"/>
    </row>
    <row r="32" spans="2:6" x14ac:dyDescent="0.25">
      <c r="B32" s="116" t="s">
        <v>164</v>
      </c>
      <c r="C32" s="117">
        <f t="shared" si="0"/>
        <v>220</v>
      </c>
      <c r="D32" s="117">
        <v>1200</v>
      </c>
      <c r="E32" s="114"/>
      <c r="F32" s="114"/>
    </row>
    <row r="33" spans="2:6" x14ac:dyDescent="0.25">
      <c r="B33" s="116" t="s">
        <v>165</v>
      </c>
      <c r="C33" s="117">
        <f t="shared" si="0"/>
        <v>50</v>
      </c>
      <c r="D33" s="117">
        <v>500</v>
      </c>
      <c r="E33" s="114"/>
      <c r="F33" s="114"/>
    </row>
    <row r="34" spans="2:6" x14ac:dyDescent="0.25">
      <c r="B34" s="116" t="s">
        <v>166</v>
      </c>
      <c r="C34" s="117">
        <f t="shared" si="0"/>
        <v>50</v>
      </c>
      <c r="D34" s="117">
        <v>600</v>
      </c>
      <c r="E34" s="114"/>
      <c r="F34" s="114"/>
    </row>
    <row r="35" spans="2:6" x14ac:dyDescent="0.25">
      <c r="B35" s="116" t="s">
        <v>167</v>
      </c>
      <c r="C35" s="117">
        <f t="shared" si="0"/>
        <v>95</v>
      </c>
      <c r="D35" s="117">
        <v>800</v>
      </c>
      <c r="E35" s="114"/>
      <c r="F35" s="114"/>
    </row>
    <row r="36" spans="2:6" x14ac:dyDescent="0.25">
      <c r="B36" s="7"/>
      <c r="C36" s="7"/>
      <c r="D36" s="7"/>
      <c r="E36" s="7"/>
      <c r="F36" s="7"/>
    </row>
    <row r="37" spans="2:6" x14ac:dyDescent="0.25">
      <c r="B37" s="116" t="s">
        <v>170</v>
      </c>
      <c r="C37" s="118">
        <f>SUMPRODUCT(C14:F14,C19:F19)</f>
        <v>312.5</v>
      </c>
      <c r="D37" s="7"/>
      <c r="E37" s="7"/>
      <c r="F37" s="7"/>
    </row>
  </sheetData>
  <mergeCells count="1">
    <mergeCell ref="B2:F1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18D0-B3DC-4EBF-80C1-C1E5720D9F24}">
  <sheetPr published="0" codeName="Sheet10"/>
  <dimension ref="A1:A59"/>
  <sheetViews>
    <sheetView workbookViewId="0"/>
  </sheetViews>
  <sheetFormatPr defaultRowHeight="15" x14ac:dyDescent="0.25"/>
  <cols>
    <col min="1" max="1" width="12.85546875" bestFit="1" customWidth="1"/>
  </cols>
  <sheetData>
    <row r="1" spans="1:1" x14ac:dyDescent="0.25">
      <c r="A1" t="s">
        <v>171</v>
      </c>
    </row>
    <row r="2" spans="1:1" x14ac:dyDescent="0.25">
      <c r="A2" t="s">
        <v>94</v>
      </c>
    </row>
    <row r="3" spans="1:1" x14ac:dyDescent="0.25">
      <c r="A3" t="s">
        <v>95</v>
      </c>
    </row>
    <row r="4" spans="1:1" x14ac:dyDescent="0.25">
      <c r="A4" t="s">
        <v>96</v>
      </c>
    </row>
    <row r="6" spans="1:1" x14ac:dyDescent="0.25">
      <c r="A6" t="s">
        <v>172</v>
      </c>
    </row>
    <row r="7" spans="1:1" x14ac:dyDescent="0.25">
      <c r="A7" t="s">
        <v>173</v>
      </c>
    </row>
    <row r="8" spans="1:1" x14ac:dyDescent="0.25">
      <c r="A8" t="s">
        <v>174</v>
      </c>
    </row>
    <row r="9" spans="1:1" x14ac:dyDescent="0.25">
      <c r="A9" t="s">
        <v>175</v>
      </c>
    </row>
    <row r="10" spans="1:1" x14ac:dyDescent="0.25">
      <c r="A10" t="s">
        <v>176</v>
      </c>
    </row>
    <row r="11" spans="1:1" x14ac:dyDescent="0.25">
      <c r="A11" t="s">
        <v>177</v>
      </c>
    </row>
    <row r="13" spans="1:1" x14ac:dyDescent="0.25">
      <c r="A13" t="s">
        <v>178</v>
      </c>
    </row>
    <row r="14" spans="1:1" x14ac:dyDescent="0.25">
      <c r="A14" t="s">
        <v>94</v>
      </c>
    </row>
    <row r="15" spans="1:1" x14ac:dyDescent="0.25">
      <c r="A15" t="s">
        <v>95</v>
      </c>
    </row>
    <row r="16" spans="1:1" x14ac:dyDescent="0.25">
      <c r="A16" t="s">
        <v>96</v>
      </c>
    </row>
    <row r="18" spans="1:1" x14ac:dyDescent="0.25">
      <c r="A18" t="s">
        <v>179</v>
      </c>
    </row>
    <row r="19" spans="1:1" x14ac:dyDescent="0.25">
      <c r="A19" t="s">
        <v>94</v>
      </c>
    </row>
    <row r="20" spans="1:1" x14ac:dyDescent="0.25">
      <c r="A20" t="s">
        <v>95</v>
      </c>
    </row>
    <row r="21" spans="1:1" x14ac:dyDescent="0.25">
      <c r="A21" t="s">
        <v>96</v>
      </c>
    </row>
    <row r="23" spans="1:1" x14ac:dyDescent="0.25">
      <c r="A23" t="s">
        <v>180</v>
      </c>
    </row>
    <row r="24" spans="1:1" x14ac:dyDescent="0.25">
      <c r="A24" t="s">
        <v>181</v>
      </c>
    </row>
    <row r="25" spans="1:1" x14ac:dyDescent="0.25">
      <c r="A25" t="s">
        <v>182</v>
      </c>
    </row>
    <row r="27" spans="1:1" x14ac:dyDescent="0.25">
      <c r="A27" t="s">
        <v>183</v>
      </c>
    </row>
    <row r="28" spans="1:1" x14ac:dyDescent="0.25">
      <c r="A28" t="s">
        <v>140</v>
      </c>
    </row>
    <row r="29" spans="1:1" x14ac:dyDescent="0.25">
      <c r="A29" t="s">
        <v>142</v>
      </c>
    </row>
    <row r="30" spans="1:1" x14ac:dyDescent="0.25">
      <c r="A30" t="s">
        <v>138</v>
      </c>
    </row>
    <row r="32" spans="1:1" x14ac:dyDescent="0.25">
      <c r="A32" t="s">
        <v>184</v>
      </c>
    </row>
    <row r="33" spans="1:1" x14ac:dyDescent="0.25">
      <c r="A33" t="s">
        <v>185</v>
      </c>
    </row>
    <row r="34" spans="1:1" x14ac:dyDescent="0.25">
      <c r="A34" t="s">
        <v>186</v>
      </c>
    </row>
    <row r="35" spans="1:1" x14ac:dyDescent="0.25">
      <c r="A35" t="s">
        <v>187</v>
      </c>
    </row>
    <row r="36" spans="1:1" x14ac:dyDescent="0.25">
      <c r="A36" t="s">
        <v>188</v>
      </c>
    </row>
    <row r="37" spans="1:1" x14ac:dyDescent="0.25">
      <c r="A37" t="s">
        <v>189</v>
      </c>
    </row>
    <row r="38" spans="1:1" x14ac:dyDescent="0.25">
      <c r="A38" t="s">
        <v>190</v>
      </c>
    </row>
    <row r="40" spans="1:1" x14ac:dyDescent="0.25">
      <c r="A40" t="s">
        <v>191</v>
      </c>
    </row>
    <row r="41" spans="1:1" x14ac:dyDescent="0.25">
      <c r="A41" t="s">
        <v>192</v>
      </c>
    </row>
    <row r="42" spans="1:1" x14ac:dyDescent="0.25">
      <c r="A42" t="s">
        <v>193</v>
      </c>
    </row>
    <row r="43" spans="1:1" x14ac:dyDescent="0.25">
      <c r="A43" t="s">
        <v>194</v>
      </c>
    </row>
    <row r="44" spans="1:1" x14ac:dyDescent="0.25">
      <c r="A44" t="s">
        <v>195</v>
      </c>
    </row>
    <row r="45" spans="1:1" x14ac:dyDescent="0.25">
      <c r="A45" t="s">
        <v>196</v>
      </c>
    </row>
    <row r="47" spans="1:1" x14ac:dyDescent="0.25">
      <c r="A47" t="s">
        <v>197</v>
      </c>
    </row>
    <row r="48" spans="1:1" x14ac:dyDescent="0.25">
      <c r="A48" t="s">
        <v>198</v>
      </c>
    </row>
    <row r="49" spans="1:1" x14ac:dyDescent="0.25">
      <c r="A49" t="s">
        <v>199</v>
      </c>
    </row>
    <row r="50" spans="1:1" x14ac:dyDescent="0.25">
      <c r="A50" t="s">
        <v>200</v>
      </c>
    </row>
    <row r="51" spans="1:1" x14ac:dyDescent="0.25">
      <c r="A51" t="s">
        <v>201</v>
      </c>
    </row>
    <row r="52" spans="1:1" x14ac:dyDescent="0.25">
      <c r="A52" t="s">
        <v>202</v>
      </c>
    </row>
    <row r="54" spans="1:1" x14ac:dyDescent="0.25">
      <c r="A54" t="s">
        <v>203</v>
      </c>
    </row>
    <row r="55" spans="1:1" x14ac:dyDescent="0.25">
      <c r="A55" s="121" t="s">
        <v>204</v>
      </c>
    </row>
    <row r="56" spans="1:1" x14ac:dyDescent="0.25">
      <c r="A56" s="121" t="s">
        <v>205</v>
      </c>
    </row>
    <row r="57" spans="1:1" x14ac:dyDescent="0.25">
      <c r="A57" s="121" t="s">
        <v>206</v>
      </c>
    </row>
    <row r="58" spans="1:1" x14ac:dyDescent="0.25">
      <c r="A58" s="121" t="s">
        <v>207</v>
      </c>
    </row>
    <row r="59" spans="1:1" x14ac:dyDescent="0.25">
      <c r="A59" s="121" t="s">
        <v>208</v>
      </c>
    </row>
  </sheetData>
  <pageMargins left="0.7" right="0.7" top="0.75" bottom="0.75" header="0.3" footer="0.3"/>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10</vt:i4>
      </vt:variant>
    </vt:vector>
  </HeadingPairs>
  <TitlesOfParts>
    <vt:vector size="24" baseType="lpstr">
      <vt:lpstr>Get Started</vt:lpstr>
      <vt:lpstr>Amortization</vt:lpstr>
      <vt:lpstr>Four Js Painting</vt:lpstr>
      <vt:lpstr>Google</vt:lpstr>
      <vt:lpstr>Spending</vt:lpstr>
      <vt:lpstr>Event Profit</vt:lpstr>
      <vt:lpstr>Past Events</vt:lpstr>
      <vt:lpstr>PivotTable Questions</vt:lpstr>
      <vt:lpstr>PT1</vt:lpstr>
      <vt:lpstr>PT2</vt:lpstr>
      <vt:lpstr>PT3</vt:lpstr>
      <vt:lpstr>PT4</vt:lpstr>
      <vt:lpstr>PT5</vt:lpstr>
      <vt:lpstr>Bakery</vt:lpstr>
      <vt:lpstr>Q1Options</vt:lpstr>
      <vt:lpstr>Q1PT</vt:lpstr>
      <vt:lpstr>Q2Options</vt:lpstr>
      <vt:lpstr>Q2PT</vt:lpstr>
      <vt:lpstr>Q3Options</vt:lpstr>
      <vt:lpstr>Q3PT</vt:lpstr>
      <vt:lpstr>Q4Options</vt:lpstr>
      <vt:lpstr>Q4PT</vt:lpstr>
      <vt:lpstr>Q5Options</vt:lpstr>
      <vt:lpstr>Q5PT</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Iyana Reed</cp:lastModifiedBy>
  <dcterms:created xsi:type="dcterms:W3CDTF">2015-08-11T15:26:50Z</dcterms:created>
  <dcterms:modified xsi:type="dcterms:W3CDTF">2024-10-11T12:47:15Z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NDM</vt:lpwstr>
  </property>
  <property fmtid="{D5CDD505-2E9C-101B-9397-08002B2CF9AE}" pid="3" name="[Za-m1rRM0q2M_Wt-]0:0">
    <vt:lpwstr>NnUo</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M8M</vt:lpwstr>
  </property>
  <property fmtid="{D5CDD505-2E9C-101B-9397-08002B2CF9AE}" pid="7" name="[Yql-YXJS2Wl-1k]0:0">
    <vt:lpwstr>2HJpZQ</vt:lpwstr>
  </property>
  <property fmtid="{D5CDD505-2E9C-101B-9397-08002B2CF9AE}" pid="8" name="[2XBg0qF9ZWRC3Q]0:0">
    <vt:lpwstr>Qqxg0GV-07BIYX--1k</vt:lpwstr>
  </property>
  <property fmtid="{D5CDD505-2E9C-101B-9397-08002B2CF9AE}" pid="9" name="[1XV-1rRd0qtCYXR8_E-E]0:0">
    <vt:lpwstr>MnMmNT1mNn9qODMlMT1rMTEnNk</vt:lpwstr>
  </property>
  <property fmtid="{D5CDD505-2E9C-101B-9397-08002B2CF9AE}" pid="10" name="[2G-hZUFn1q-b0ap-0bRV1GljYWR-ZA]0:0">
    <vt:lpwstr>MT1kMDYqNT1nMT5pN7slNn9</vt:lpwstr>
  </property>
  <property fmtid="{D5CDD505-2E9C-101B-9397-08002B2CF9AE}" pid="11" name="[Yqxp1bN-SUQ]0:0">
    <vt:lpwstr>N8Qr</vt:lpwstr>
  </property>
  <property fmtid="{D5CDD505-2E9C-101B-9397-08002B2CF9AE}" pid="12" name="[YWNo_XZd2H-JRA]0:0">
    <vt:lpwstr>MTMqNnQtMTQnNnYnNnInOD1sNQ</vt:lpwstr>
  </property>
  <property fmtid="{D5CDD505-2E9C-101B-9397-08002B2CF9AE}" pid="13" name="[YWN80rVi2GF7_Wld2H9]0:0">
    <vt:lpwstr>R9YkMnVDOEE</vt:lpwstr>
  </property>
  <property fmtid="{D5CDD505-2E9C-101B-9397-08002B2CF9AE}" pid="14" name="[2G-hZURj2qtg0qF9ZWQ]0:0">
    <vt:lpwstr>MT1mODYoND9pN8QmMSspOTQ</vt:lpwstr>
  </property>
  <property fmtid="{D5CDD505-2E9C-101B-9397-08002B2CF9AE}" pid="15" name="[ZGxr0aljYWR-ZEJtTaFhZQ]0:0">
    <vt:lpwstr>SX-60aE5UaV-ZA</vt:lpwstr>
  </property>
  <property fmtid="{D5CDD505-2E9C-101B-9397-08002B2CF9AE}" pid="16" name="[ZGxr0aljYWR-ZEJtRWp6_Wk]0:0">
    <vt:lpwstr>_XJ-ZWQmM9BrZrUiZWRp</vt:lpwstr>
  </property>
  <property fmtid="{D5CDD505-2E9C-101B-9397-08002B2CF9AE}" pid="17" name="[ZGxr0aljYWR-ZEJtVXN-19-E]0:0">
    <vt:lpwstr>MnUpMnIqMTMkOT5kMTEnN8EmOQ</vt:lpwstr>
  </property>
  <property fmtid="{D5CDD505-2E9C-101B-9397-08002B2CF9AE}" pid="18" name="[YWN8ZXNnVGxfZWs]0:0">
    <vt:lpwstr>MDMmNWErMqF9NnMtNWQrMDEsMqF-MTZaOWJ8MnIrY8YoYTB7MD66OA</vt:lpwstr>
  </property>
  <property fmtid="{D5CDD505-2E9C-101B-9397-08002B2CF9AE}" pid="19" name="[1HJj1G6t0GF82G-8]0:0">
    <vt:lpwstr>RUpQVF9</vt:lpwstr>
  </property>
  <property fmtid="{D5CDD505-2E9C-101B-9397-08002B2CF9AE}" pid="20" name="[2GxfZWs]0:0">
    <vt:lpwstr>MDMmNWErMqF9NnMtNWQrMDEsMqF-MTZaOWJ8MnIrY8YoYTB7MD66OA</vt:lpwstr>
  </property>
  <property fmtid="{D5CDD505-2E9C-101B-9397-08002B2CF9AE}" pid="21" name="[YXVo_FRt1GU]0:0">
    <vt:lpwstr>2GxfZWs</vt:lpwstr>
  </property>
  <property fmtid="{D5CDD505-2E9C-101B-9397-08002B2CF9AE}" pid="22" name="[0Gx8_p2cZWtO0rRB2aFd0GF70GU]0:0">
    <vt:lpwstr> </vt:lpwstr>
  </property>
  <property fmtid="{D5CDD505-2E9C-101B-9397-08002B2CF9AE}" pid="23" name="[ZWt81b-k2EFa2GVmUrV70W-n1q-j05]0:0">
    <vt:lpwstr> </vt:lpwstr>
  </property>
  <property fmtid="{D5CDD505-2E9C-101B-9397-08002B2CF9AE}" pid="24" name="[YXNn_W2i0WVi2FRt1GU]0:0">
    <vt:lpwstr>ZrJ6ZGV9</vt:lpwstr>
  </property>
  <property fmtid="{D5CDD505-2E9C-101B-9397-08002B2CF9AE}" pid="25" name="[Za-gZUt60WU]0:0">
    <vt:lpwstr>Vo2VUHJ6YrRdYqVF3GFhLX5nLb6g1qo</vt:lpwstr>
  </property>
  <property fmtid="{D5CDD505-2E9C-101B-9397-08002B2CF9AE}" pid="26" name="[YXRgYXNWZXJn_Wxi]0:0">
    <vt:lpwstr>MSsnMQ</vt:lpwstr>
  </property>
  <property fmtid="{D5CDD505-2E9C-101B-9397-08002B2CF9AE}" pid="27" name="[2G-hZUFn1q-b0ap-0bRD1aV62GV9]0:0">
    <vt:lpwstr>MTEjM8EjM8AmMmAmO8ItO8QoIFBN</vt:lpwstr>
  </property>
  <property fmtid="{D5CDD505-2E9C-101B-9397-08002B2CF9AE}" pid="28" name="[1aV8ZWtoVGxj0A]0:0">
    <vt:lpwstr>RUpQVF9</vt:lpwstr>
  </property>
  <property fmtid="{D5CDD505-2E9C-101B-9397-08002B2CF9AE}" pid="29" name="{Yqxh1Gl-2GVUYXNf1k}0:0">
    <vt:lpwstr>4HNjZ9-Q4GNY2-dZ4GpBRUZ84E2T0Wpo4G6lUWdK4ElZ1XRu4FZWT-Bu4E6sZHZE4E6L_qth4GRJQqdV4EVHQqJs4G6o_ot94F2-3Uha4G66TpBt4H-b2r-l4F-M1-BF4FBr2-J64GlLYq-64FdoSqJa4ElJRExU4ExdZbdo4FBSWbJR4F-K2rJg4EJH2-FE4H6m_Exr4HNF3VNC4GpLTrVr4GZbUH-G4GZYYWxs4E6HRFNB4GFtVr-O4A</vt:lpwstr>
  </property>
  <property fmtid="{D5CDD505-2E9C-101B-9397-08002B2CF9AE}" pid="30" name="[YXNn_W2i0WVi2ENmZWFo0rI]0:0">
    <vt:lpwstr>Yqxg0GU</vt:lpwstr>
  </property>
  <property fmtid="{D5CDD505-2E9C-101B-9397-08002B2CF9AE}" pid="31" name="[YXVo_EVhYW-g]0:0">
    <vt:lpwstr/>
  </property>
  <property fmtid="{D5CDD505-2E9C-101B-9397-08002B2CF9AE}" pid="32" name="[2XN-1-Rt1GU]0:0">
    <vt:lpwstr>WmJn2HV9ZWtoI-o</vt:lpwstr>
  </property>
  <property fmtid="{D5CDD505-2E9C-101B-9397-08002B2CF9AE}" pid="33" name="[1rV70W-n1q-j09-E]0:0">
    <vt:lpwstr>MnUqMDQsNDQsMD5tNDQmNnEnNk</vt:lpwstr>
  </property>
  <property fmtid="{D5CDD505-2E9C-101B-9397-08002B2CF9AE}" pid="34" name="[1rV70W-n1q-j09ViZFRd0WU]0:0">
    <vt:lpwstr>MTAjMTEjM8AmNCArO8QrO8ArIEFN</vt:lpwstr>
  </property>
  <property fmtid="{D5CDD505-2E9C-101B-9397-08002B2CF9AE}" pid="35" name="[1rV70W-n1q-j0-No2WR-0bROYWp-]0:0">
    <vt:lpwstr>SX-60aE5UaV-ZA</vt:lpwstr>
  </property>
  <property fmtid="{D5CDD505-2E9C-101B-9397-08002B2CF9AE}" pid="36" name="[1rV70W-n1q-j0-No2WR-0bRM_Wtf]0:0">
    <vt:lpwstr>_HRo1HMuLmx61HAi0X--ZHV8YXRj17t80qojYrVn2GxhLrBm0qp-2G6-2XN42XBg0qF9LnYoNmwlMnYrND9lNDMrN8MrM8MsNn5pLnMpNTMmN8EnMD9sMDElMnYlM89jMnUqMDQsNDQsMD5tNDQmNnEnNk</vt:lpwstr>
  </property>
  <property fmtid="{D5CDD505-2E9C-101B-9397-08002B2CF9AE}" pid="37" name="[YqljYqhPZaZnZXQ]0:0">
    <vt:lpwstr>NSskMDAmNT9pNnQoMTUo</vt:lpwstr>
  </property>
  <property fmtid="{D5CDD505-2E9C-101B-9397-08002B2CF9AE}" pid="38" name="[1qNj1aVD0qR-]0:0">
    <vt:lpwstr>3bdu3bdm3bdm3bdu3bRu3bdu3bdu3bdu3bdu3bduSUJ0Qbdu3b1y3b-g3bd43b5yXVd50XV0Ongv</vt:lpwstr>
  </property>
  <property fmtid="{D5CDD505-2E9C-101B-9397-08002B2CF9AE}" pid="39" name="[_GFn_A]0:0">
    <vt:lpwstr>MnAkMDFaOT9rOGEsMD5sMaYmMDIpNn68Y8YpYaF-Z8IrMn5kZD1mYTIpMDV7N8Z8ZaIsNT28NqN6MnF6ZaYsNk</vt:lpwstr>
  </property>
  <property fmtid="{D5CDD505-2E9C-101B-9397-08002B2CF9AE}" pid="40" name="[ZGFoZUxkZWt-ZEp6Yk]0:0">
    <vt:lpwstr>RUpQVF9</vt:lpwstr>
  </property>
  <property fmtid="{D5CDD505-2E9C-101B-9397-08002B2CF9AE}" pid="41" name="[ZGFoZUxkZWt-ZF2d05]0:0">
    <vt:lpwstr>MTAjMTEjM8AmNCAqO8EnO8ApIEFN4DEqL8A</vt:lpwstr>
  </property>
  <property fmtid="{D5CDD505-2E9C-101B-9397-08002B2CF9AE}" pid="42" name="[0GFoZUR-ZHV82G-j05]0:0">
    <vt:lpwstr>MA</vt:lpwstr>
  </property>
  <property fmtid="{D5CDD505-2E9C-101B-9397-08002B2CF9AE}" pid="43" name="[ZGV72W1]0:0">
    <vt:lpwstr>RUpQVF9</vt:lpwstr>
  </property>
  <property fmtid="{D5CDD505-2E9C-101B-9397-08002B2CF9AE}" pid="44" name="[YXNn_W2i0WVi2A]0:44">
    <vt:lpwstr>3mJqZXJn_WxiI8c7MSskI7k72G-o0GU7O7JF3GN-0CBQ1aF82G-8ZSBF3GFhI7k7Za-gZWFhZSIuIb6s3H6s3H6s3F6s3H6s3H6s3H6Y3H6s3H6s3H6sWH6s3H6s3H6s3F6s3H6s3H6s3H6Y3H6s3H6s3H6sWH6s3H6s3H6s3F6s3H6s3H6s3H6Y3H6s3H6s3H6sWH6s3H6s3H6s3F6s3H6s3H6s3H6Y3H6s3H6s3H6sWH6s3H6s3H6s3F6s3H6</vt:lpwstr>
  </property>
  <property fmtid="{D5CDD505-2E9C-101B-9397-08002B2CF9AE}" pid="45" name="[YXNn_W2i0WVi2A]43:45">
    <vt:lpwstr>s3H6s3H6Y3H6s3H6s3H6sWH6s3H6s3H6s3F6s3H6s3H6s3H6Y3H6s3H6s3H6sWH6s3H6s3H6s3F6s3H6s3H6s3H6Y3H6s3H6s3H6sI7k71rRpZGVi2EJj0qhOYWp-I8c7Vo2VUHJ6YrRdYqVF3GFhLb6g1qo7LCJk0GFoZaxm0SIuI9VsYqVgI7k71rV70W-n1q-j0-Rt1GU7O7Jb1aF9ZWQ7LCJ61HBg_WN62G-j0-NkZWNdZa-8RGFoYSIuI7</vt:lpwstr>
  </property>
  <property fmtid="{D5CDD505-2E9C-101B-9397-08002B2CF9AE}" pid="46" name="[YXNn_W2i0WVi2A]44:46">
    <vt:lpwstr>IgIa2p_WQ7O7I7LCJfZX-k1ax81mIuWpogIa-i1rRm2WNo_Wxi1mIuWrg7_WQ7O7JTYatJV7IgIbR-3HQ7O7JD0qpk0GVoZSBo_GU5ZX660SB73SBk0GF8_WtbIGFg0CB60bNrZXJnIG-iIHRcZSBd0aRdYqFoZWQ5YqVg0HMiICA5ICA5ICIgIaNj0GxmI8ck4SlvIa-9I8c7RWV6QqE7LCJoZX6oI8c7RGw50axoIG-i1qVm2CBm0r2nIGxmI</vt:lpwstr>
  </property>
  <property fmtid="{D5CDD505-2E9C-101B-9397-08002B2CF9AE}" pid="47" name="[YXNn_W2i0WVi2A]45:47">
    <vt:lpwstr>GNj0HVh0bM52WtgZXNnIG-i1rRm2WNoZWQ52Gw5ZGw51qwiIFRcZSBb1aF9ZXI51aVg_WVnIGxiIHRcZSB82XJmZWtoIH2j1ahn_GV-2CBn2HJpYrRp1aUiI7k7Yqxg0rI7O8BxXSk72GFn_rN-2HM7O-hvIa-9I8c7RqhY_HQ7LCJo_XRgZSIuIbBmZWNcZWNfI7k72GVs2CIuI-Rc_XM5_XM52G6-IHBmZWNcZWNfIHR61qg5ZrJj2XAiIFRc</vt:lpwstr>
  </property>
  <property fmtid="{D5CDD505-2E9C-101B-9397-08002B2CF9AE}" pid="48" name="[YXNn_W2i0WVi2A]46:48">
    <vt:lpwstr>_XM52GVs2CBd1mBiZXZ-17B9_XNk0GFtZWQiI7k72GFn_rM7O-hvIa-9I8c7U-Va2aQ7LCJiYWp-I8c7TaV-ZGV9IFNcZWVo1mBF3G-n2CIgIbR-3HQ7O7JU_G-nIHR61qg5Yq6-YqhnIHRjIHN-ZSBdZ7Bo_GU51rRpZGVi2CBr0rJfYaxj_mBcYXM5YWlgIHRcZSBn_GV-2HM52G662CB61aU5ZX6kZWNoZWQ5ZaxmIG2mYWRd0a1iICBJZ7B</vt:lpwstr>
  </property>
  <property fmtid="{D5CDD505-2E9C-101B-9397-08002B2CF9AE}" pid="49" name="[YXNn_W2i0WVi2A]47:49">
    <vt:lpwstr>6IHNcZWVoIG661mB7ZWViIGR-0GVoZWQ50rI5_XRnIGt60WU5YXM5YaV-07B8_GFiZqV9LCBo_GU51rRpZGVi2CBr_WlgIGJ-IGFgZXJoZWQiI7k71bVgZXM7O-hvIa-9I8c7ZbR-U917LCJiYWp-I8c7QWpj1bRd3aFo_WxiIEVs_XNo1mIgIbBj_Wto1mIuMCk7Zaxm0XVgYSIuI8pmZXRp1atT_GV-2EVs_XNo1m61I9Fh0rJo_Xd62G-j0-</vt:lpwstr>
  </property>
  <property fmtid="{D5CDD505-2E9C-101B-9397-08002B2CF9AE}" pid="50" name="[YXNn_W2i0WVi2A]48:50">
    <vt:lpwstr>k7KSIgIap-1rN6ZqU7O7JU_GU5ZrJ6ZGVmIGVs1GV82HM52Gw5Za-iZCB6IH2j1ahn_GV-2CBiYWp-ZCB1I9Fh0rJo_Xd62G-j0-k7IGJp2CB8YWsb2Cs74SlvIa-9I8c7ZGNcQqk7LCJiYWp-I8c7Raxp17BK1mBQYW-i2G-iZmBF3G-n2HM7LCJk0q-i2HM7O8AgIaZj1app0GE7O7Ix1aVo2XJiUq6-ZXRF3G-n2HMcXCJG0rVmIEdnIFB6_</vt:lpwstr>
  </property>
  <property fmtid="{D5CDD505-2E9C-101B-9397-08002B2CF9AE}" pid="51" name="[YXNn_W2i0WVi2A]49:51">
    <vt:lpwstr>Wto_WtbXCIdI7k70WVn1qFbZSIuI-RcZSBb1aF9ZXI5ZX6kZWNo1mBo0mBa_Wt9IGE52qxm_rNcZWVoIGt60WV9IFk7Raxp17BK1mBQYW-i2G-iZpk7IGJp2CB8YWsb2Cs74SlvIa-9I8c72oJXTHM7LCJiYWp-I8c7RqxjZql-IEVs_XNo1mIgIbBj_Wto1mIuMCk7Zaxm0XVgYSIuI8pmZXRp1atT_GV-2EVs_XNo1m61I92j0q2gZVk7KSIg</vt:lpwstr>
  </property>
  <property fmtid="{D5CDD505-2E9C-101B-9397-08002B2CF9AE}" pid="52" name="[YXNn_W2i0WVi2A]50:52">
    <vt:lpwstr>Iap-1rN6ZqU7O7JU_GU5ZrJ6ZGVmIGVs1GV82HM52Gw5Za-iZCB6IH2j1ahn_GV-2CBiYWp-ZCB1I92j0q2gZVk7IGJp2CB8YWsb2Cs74SlvIa-9I8c73HRQ_9U7LCJiYWp-I8c7UrB-0aRd0a15RX6d1rRnI7k71Gxd0bRnI8ckLCJa0rJh2Wl6I8c7PXJ-2HVm0-NcZWVoRX6d1rRnKFk7UrB-0aRd0a21I797LCJhZXNnYW2-I8c7VG6-IG2</vt:lpwstr>
  </property>
  <property fmtid="{D5CDD505-2E9C-101B-9397-08002B2CF9AE}" pid="53" name="[YXNn_W2i0WVi2A]51:53">
    <vt:lpwstr>mYWR-17B-3HB-YrRnIHRjIGZd0aQ5YSBr0rJf1q6-ZXQ50aFhZWQ5XCJT1GViZG-iZpk7IGJp2CB8YWsb2Cs74VpxLHg7_WQ7O7JGTVNl_7IgIat60WU7O7JQ1axkZXI5QqVg0HM5Ra-g0GV9I7k72GVs2CIuI-Rc_XM52GFn_mB8_GV8_rM52Gw51qV-IG-aIHRcZSBn2HV9ZWtoIG661mBa_WlgZWQ5_Ws5YWlgIGxaIHRcZSB8ZWlg1mBo_G</vt:lpwstr>
  </property>
  <property fmtid="{D5CDD505-2E9C-101B-9397-08002B2CF9AE}" pid="54" name="[YXNn_W2i0WVi2A]52:54">
    <vt:lpwstr>FoIGFmZSB-3HB-YrR-ZCBo0mB7ZSBa_WlgZWQiI7k71bVgZXM7O-hvIa-9I8c72XJJWa17LCJiYWp-I8c7QWpj1bRd3aFo_WxiIEN-0GlnIEZd0Gl-ZCIgIbBj_Wto1mIuMCk7Zaxm0XVgYSIuI8pDTpVOVEEcQWpj1bRd3aFo_WxiIUMlNSlB0Wxm2G-uYXRd0qs6RnEmO91lNSlB0Wxm2G-uYXRd0qs6R8EtLEFh0rJo_Xd62G-j07FEM8AuR</vt:lpwstr>
  </property>
  <property fmtid="{D5CDD505-2E9C-101B-9397-08002B2CF9AE}" pid="55" name="[YXNn_W2i0WVi2A]53:55">
    <vt:lpwstr>8YrKTolNTA7LCJhZXNnYW2-I8c7SXQ5YXBkZWFm1mBo_GFoIHRcZXJ-IGFmZSBn2G-g0CBn0qp-IGN-0GlnIGxiIHRcZSB1I9Fh0rJo_Xd62G-j0-k7IHNcZWVoIHRcYXQ50aV-ZCBo0mB7ZSB80qpk0GVoZWQiIbog3mJdZCIuIatVR9NII7k70aFhZSIuI9Zj2XI5SbM5UGFd0bRd0a15QqVg0HM5Ra-g0GV9I7k71Gxd0bRnI8ckLCJa0rJh</vt:lpwstr>
  </property>
  <property fmtid="{D5CDD505-2E9C-101B-9397-08002B2CF9AE}" pid="56" name="[YXNn_W2i0WVi2A]54:56">
    <vt:lpwstr>2Wl6I8c7PUNPVUtUQS5bRaxp17BK1mBQYW-i2G-iZm16R8EqO9YnNSkbRaxp17BK1mBQYW-i2G-iZm16STEqO9cnNSkbRaxp17BK1mBQYW-i2G-iZm16TDEqO9onNSkbRaxp17BK1mBQYW-i2G-iZm16TnEqO9wnNSkbRaxp17BK1mBQYW-i2G-iZm16QnQkO9QoN7kbRaxp17BK1mBQYW-i2G-iZm16SDMtO9koM7kbRaxp17BK1mBQYW-i2G-</vt:lpwstr>
  </property>
  <property fmtid="{D5CDD505-2E9C-101B-9397-08002B2CF9AE}" pid="57" name="[YXNn_W2i0WVi2A]55:57">
    <vt:lpwstr>iZm16SDQqO9gpMCkbRaxp17BK1mBQYW-i2G-iZm16T8QqO9spMC9xMT1tI7k70WVn1qFbZSIuI9-oIGFk1GV61bM52G662CBo_GVmZSB61aU51rRd0Gk51qxhZSB8ZWlg1mBj07Bo_GU5XCJG0rVmIEdnIFB6_Wto_WtbXCI51q6-ZXQ52G662CBiZWV9IHRjIGJ-IGNj0XBgZXR-ZCs74SlvIa-9I8c7UUN_V9w7LCJiYWp-I8c7UrB-0aRd0a</vt:lpwstr>
  </property>
  <property fmtid="{D5CDD505-2E9C-101B-9397-08002B2CF9AE}" pid="58" name="[YXNn_W2i0WVi2A]56:58">
    <vt:lpwstr>15QqVg0HM5Ra-g0GV9I7k71Gxd0bRnI8ckLCJa0rJh2Wl6I8c7PUNPVUtUQS6T1GViZG-iZmFEMTAuRDEpLFNkZWt9_WtbIUUlODdLODEdPTQpNCIgIap-1rN6ZqU7O7JJ2CB61HB-YXJnIHRcYXQ52G6-1aU5YXJ-IHNo_WlgIHNj0WU5YqVg0HM50qs52G6-IFk7UrB-0aRd0a21I7Bn_GV-2CBo_GFoIGt-ZWQ52Gw5YaU5Yqxh1Gl-2GV9L</vt:lpwstr>
  </property>
  <property fmtid="{D5CDD505-2E9C-101B-9397-08002B2CF9AE}" pid="59" name="[YXNn_W2i0WVi2A]57:59">
    <vt:lpwstr>7JxLHg7_WQ7O7J9_Wx9Y7IgIat60WU7O7JU0rR60CBH0qxb0GU5UaVqZWtpZSBD_GFm2CBF3G-n2HM7LCJk0q-i2HM7O8AgIaZj1app0GE7O7IxUaVo2XJiTbVhQq661bRG0rJU_XRgZS61I-Rj2GFgIE2j0q2gZSBSZXZ-0bV-XCIdP8A7LCJhZXNnYW2-I8c7VG6-1aU5_XM50axoIGE5Yq661bQ52q-o_CBo_GU52G-o0GU5XCJU0rR60CBH</vt:lpwstr>
  </property>
  <property fmtid="{D5CDD505-2E9C-101B-9397-08002B2CF9AE}" pid="60" name="[YXNn_W2i0WVi2A]58:60">
    <vt:lpwstr>0qxb0GU5UaVqZWtpZVk7L7BZ0rU52q-g0CBi0rQ51aV8ZW-qZSB60b951Gxd0bRnIGZj17Bo_G-nIGNcYXJoL7JxLHg7_WQ7O7J8T9lj_7IgIat60WU7O7JH0qxb0GU5UaVqZWtpZSB73SBR2WFm2GVmIENcYXJoIEVs_XNo1mIgIbBj_Wto1mIuMCk7Zaxm0XVgYSIuI8pSZXRp1atO2WpD_GFm2EZj1-Rd2Gl-KFk7RqxjZql-IFJ-2aVi2WU</vt:lpwstr>
  </property>
  <property fmtid="{D5CDD505-2E9C-101B-9397-08002B2CF9AE}" pid="61" name="[YXNn_W2i0WVi2A]59:61">
    <vt:lpwstr>5Yb95UXV61bR-1-k7KTskI7k70WVn1qFbZSIuI-RcZXJ-IG-nIGtj2CB6IGNcYXJoIH2d2G552G6-IHRd2Gl-IFk7RqxjZql-IFJ-2aVi2WU5Yb95UXV61bR-1-k7L7BZ0rU52q-g0CBi0rQ51aV8ZW-qZSB60b951Gxd0bRnIGZj17Bo_G-nIGNcYXJoL7JxLHg7_WQ7O7Jo1pFfYmIgIat60WU7O7JH0qxb0GU5UaVqZWtpZSB73SBC2XNd0a</vt:lpwstr>
  </property>
  <property fmtid="{D5CDD505-2E9C-101B-9397-08002B2CF9AE}" pid="62" name="[YXNn_W2i0WVi2A]60:62">
    <vt:lpwstr>Vn1mBTZW2hZWtoIENcYXJoIEVs_XNo1mIgIbBj_Wto1mIuMCk7Zaxm0XVgYSIuI8pSZXRp1atO2WpD_GFm2EZj1-Rd2Gl-KFk7RqxjZql-IFJ-2aVi2WU5Yb95QbVn_Wt-1rM5UqVb0WVi2Fk7KTskI7k70WVn1qFbZSIuI-RcZXJ-IG-nIGtj2CB6IGNcYXJoIH2d2G552G6-IHRd2Gl-IFk7RqxjZql-IFJ-2aVi2WU5Yb95QbVn_Wt-1rM5U</vt:lpwstr>
  </property>
  <property fmtid="{D5CDD505-2E9C-101B-9397-08002B2CF9AE}" pid="63" name="[YXNn_W2i0WVi2A]61:63">
    <vt:lpwstr>qVb0WVi2Fk7L7BZ0rU52q-g0CBi0rQ51aV8ZW-qZSB60b951Gxd0bRnIGZj17Bo_G-nIGNcYXJoL7JxLHg7_WQ7O7JN_-VOS7IgIat60WU7O7JH0qxb0GU5UaVqZWtpZSBM_Wt-IENcYXJoIEVs_XNo1mIgIbBj_Wto1mIuMCk7Zaxm0XVgYSIuI8pSZXRp1atO2WpD_GFm2EZj1-Rd2Gl-KFk7RqxjZql-IFJ-2aVi2WU5TG-iZVk7KTskI7k7</vt:lpwstr>
  </property>
  <property fmtid="{D5CDD505-2E9C-101B-9397-08002B2CF9AE}" pid="64" name="[YXNn_W2i0WVi2A]62:64">
    <vt:lpwstr>0WVn1qFbZSIuI-RcZXJ-IG-nIGtj2CB6IGNcYXJoIH2d2G552G6-IHRd2Gl-IFk7RqxjZql-IFJ-2aVi2WU5TG-iZVk7L7BZ0rU52q-g0CBi0rQ51aV8ZW-qZSB60b951Gxd0bRnIGZj17Bo_G-nIGNcYXJoL7JxLHg7_WQ7O7JTSqtIYSIgIat60WU7O7JN2Wlo_XBgZSBU0rR60CBH0qxb0GU5UaVqZWtpZSBD_GFm2HM5RX6d1rRnI7k71Gx</vt:lpwstr>
  </property>
  <property fmtid="{D5CDD505-2E9C-101B-9397-08002B2CF9AE}" pid="65" name="[YXNn_W2i0WVi2A]63:65">
    <vt:lpwstr>d0bRnI8ckLCJa0rJh2Wl6I8c7PUtPVC6SZXRp1atO2WpD_GFm2EZj1-Rd2Gl-KFk7VGxoYWk5RqxjZql-IFJ-2aVi2WV1I79yMS97LCJhZXNnYW2-I8c7VG6-1aU5_XM50WxmZSBo_GFiIGxiZSB8_GFm2CBr_XRcIHRcZSBo_XRgZSB1I-Rj2GFgIE2j0q2gZSBSZXZ-0bV-XCIiIFRcZSBr1axiZmB8_GFm2CBhYX95YaU5ZrJ6ZGV9L7JxLH</vt:lpwstr>
  </property>
  <property fmtid="{D5CDD505-2E9C-101B-9397-08002B2CF9AE}" pid="66" name="[YXNn_W2i0WVi2A]64:66">
    <vt:lpwstr>g7_WQ7O7J_0bBo2CIgIat60WU7O7JN2Wlo_XBgZSBH0qxb0GU5UaVqZWtpZSB73SBR2WFm2GVmIENcYXJo1mBF3G-n2CIgIbBj_Wto1mIuMCk7Zaxm0XVgYSIuI8pOTpQcUaVo2XJiTbVhQq661bRG0rJU_XRgZS61I92j0q2gZSBSZXZ-0bV-IGJtIFFpYXJoZXJ1I79yMS97LCJhZXNnYW2-I8c7VG6-1aU5_XM50WxmZSBo_GFiIGxiZSB8_</vt:lpwstr>
  </property>
  <property fmtid="{D5CDD505-2E9C-101B-9397-08002B2CF9AE}" pid="67" name="[YXNn_W2i0WVi2A]65:67">
    <vt:lpwstr>GFm2CBr_XRcIHRcZSBo_XRgZSB1I92j0q2gZSBSZXZ-0bV-IGJtIFFpYXJoZXJ1I7s5VG6-IH2m0qtbIGNcYXJoIGp63SB7ZSBb1aF9ZWQiIbog3mJdZCIuI-JYRUhGI7k70aFhZSIuI9pp0G-o1Gl-IE2j0q2gZSBSZXZ-0bV-IGJtIEJp1q-iZXNnIFN-Zqp-0bQ5Qq661bQ5RX6d1rRnI7k71Gxd0bRnI8ckLCJa0rJh2Wl6I8c7PUtPVC6S</vt:lpwstr>
  </property>
  <property fmtid="{D5CDD505-2E9C-101B-9397-08002B2CF9AE}" pid="68" name="[YXNn_W2i0WVi2A]66:68">
    <vt:lpwstr>ZXRp1atO2WpD_GFm2EZj1-Rd2Gl-KFk7RqxjZql-IFJ-2aVi2WU5Yb95QbVn_Wt-1rM5UqVb0WVi2Fk7KTslKSIgIap-1rN6ZqU7O7JU_GVmZSBd1mBh0rJ-IHRcYWs50qt-IGNcYXJoIH2d2G552G6-IHRd2Gl-IFk7RqxjZql-IFJ-2aVi2WU5Yb95QbVn_Wt-1rM5UqVb0WVi2Fk7L7BU_GU52rJj0a15Yq661bQ50WFtIGJ-IG2mYWR-ZCs</vt:lpwstr>
  </property>
  <property fmtid="{D5CDD505-2E9C-101B-9397-08002B2CF9AE}" pid="69" name="[YXNn_W2i0WVi2A]67:69">
    <vt:lpwstr>74SlvIa-9I8c7TENeZq97LCJiYWp-I8c7TXVg2G-k0GU5RqxjZql-IFJ-2aVi2WU5TG-iZSBD_GFm2HM5RX6d1rQ7LCJk0q-i2HM7O8AgIaZj1app0GE7O7IxT9xUKFJ-2HVm09tp0UNcYXJoRaxmVG-o0GUcXCJH0qxb0GU5UaVqZWtpZSBM_Wt-XCIdP8EdI7k70WVn1qFbZSIuI-RcZXJ-IG-nIGpj1aU52G6607Bj0aU5Yq661bQ52q-o_C</vt:lpwstr>
  </property>
  <property fmtid="{D5CDD505-2E9C-101B-9397-08002B2CF9AE}" pid="70" name="[YXNn_W2i0WVi2A]68:70">
    <vt:lpwstr>Bo_GU52G-o0GU5XCJH0qxb0GU5UaVqZWtpZSBM_Wt-XCIiIFRcZSBr1axiZmB8_GFm2CBhYX95YaU5ZrJ6ZGV9L7JxXXog3mJdZCIuI9hXRolEI7k70aFhZSIuI9t-ZWR-ZCBT_GV-2HM5RX6d1rQ7LCJoZX6oI8c7VG6d1mBoYXNfIGNcZWNf1mBo0mBnZWU5_WY52G6-IHNo2WR-0bQ52qxm_qJj0qg5_GFnIGFg0CBo_GU51q6-ZXRnIHRcY</vt:lpwstr>
  </property>
  <property fmtid="{D5CDD505-2E9C-101B-9397-08002B2CF9AE}" pid="71" name="[YXNn_W2i0WVi2A]69:71">
    <vt:lpwstr>XQ5YXJ-IGVs1GV82GV9IGZj17Bb1aF9_WtbL7A5SWY5YSBn_GV-2CBcYXM5YaV-07B9ZWl-2GV9IGxmIG-o1mBiYWp-IGFnIGJ-ZWs5Yq660a2-ZCk52G6-IHNo2WR-0bQ52q-g0CB7ZSB60GVm2GV9L7IgIbJp0GVnI8d03mJdZCIuIatU2rFMI7k70aFhZSIuI9VqZWtoIFBm0qZd2CBF3G-n2HM7LCJk0q-i2HM7O8AgIaZj1app0GE7O7Ix</vt:lpwstr>
  </property>
  <property fmtid="{D5CDD505-2E9C-101B-9397-08002B2CF9AE}" pid="72" name="[YXNn_W2i0WVi2A]70:72">
    <vt:lpwstr>1aVo2XJiUq6-ZXRF3G-n2HMcXCJF2aVi2CBQ1axa_XR1I797LCJhZXNnYW2-I8c7VG6-IG2mYWR-17B-3HB-YrRnIHRjIGZd0aQ5YSBr0rJf1q6-ZXQ50aFhZWQ5XCJF2aVi2CBQ1axa_XR1I7B72XQ5YqFiJrQiIbog3mJdZCIuIbFgSohNI7k70aFhZSIuI-B61rQ5RXZ-0bRnIEVs_XNo1mIgIbBj_Wto1mIuMCk7Zaxm0XVgYSIuI8pmZXR</vt:lpwstr>
  </property>
  <property fmtid="{D5CDD505-2E9C-101B-9397-08002B2CF9AE}" pid="73" name="[YXNn_W2i0WVi2A]71:73">
    <vt:lpwstr>p1atT_GV-2EVs_XNo1m61I-B61rQ5RXZ-0bRnXCIdI7k70WVn1qFbZSIuI-RcZSBb1aF9ZXI5ZX6kZWNo1mBo0mBa_Wt9IGE52qxm_rNcZWVoIGt60WV9IFk7UGFn2CBF2aVi2HN1I7B72XQ5YqFiJrQiIbog3mJdZCIuIaF6YXFQI7k70aFhZSIuI-Bd2axoVGF70GU5UXV-1rRd0qtnIEVs_XNo1mIgIbBj_Wto1mIuMCk7Zaxm0XVgYSIuI8</vt:lpwstr>
  </property>
  <property fmtid="{D5CDD505-2E9C-101B-9397-08002B2CF9AE}" pid="74" name="[YXNn_W2i0WVi2A]72:74">
    <vt:lpwstr>pmZXRp1atT_GV-2EVs_XNo1m61I-Bd2axoVGF70GU5UXV-1rRd0qtnXCIdI7k70WVn1qFbZSIuI-RcZSBb1aF9ZXI5ZX6kZWNo1mBo0mBa_Wt9IGE52qxm_rNcZWVoIGt60WV9IFk7UG-q0rRUYWJgZSBR2WVn2G-j0bN1I7B72XQ5YqFiJrQiIbog3mJdZCIuIaZJSp6SI7k70aFhZSIuI-BUMSBF3G-n2HM7LCJk0q-i2HM7O8AgIaZj1app0</vt:lpwstr>
  </property>
  <property fmtid="{D5CDD505-2E9C-101B-9397-08002B2CF9AE}" pid="75" name="[YXNn_W2i0WVi2A]73:75">
    <vt:lpwstr>GE7O7Ix1aVo2XJiUq6-ZXRF3G-n2HMcXCJQVDF1I797LCJhZXNnYW2-I8c7VG6-IG2mYWR-17B-3HB-YrRnIHRjIGZd0aQ5YSBr0rJf1q6-ZXQ50aFhZWQ5XCJQVDF1I7B72XQ5YqFiJrQiIFRcZSBQ_XZj2FR6Yal-IGFn1qx8_WFoZWQ52q-o_CBo_GFoIH2j1ahn_GV-2CB8YWti0rQ5YaU5ZrJ6ZGV9L7JxLHg7_WQ7O7JTRW2a_mIgIat6</vt:lpwstr>
  </property>
  <property fmtid="{D5CDD505-2E9C-101B-9397-08002B2CF9AE}" pid="76" name="[YXNn_W2i0WVi2A]74:76">
    <vt:lpwstr>0WU7O7JQVDI5RX6d1rRnI7k71Gxd0bRnI8ckLCJa0rJh2Wl6I8c7PXJ-2HVm0-NcZWVoRX6d1rRnKFk7UFQmXCIdI7k70WVn1qFbZSIuI-RcZSBb1aF9ZXI5ZX6kZWNo1mBo0mBa_Wt9IGE52qxm_rNcZWVoIGt60WV9IFk7UFQmXCI5YbVoIGN6072oL7BU_GU5UG-q0rRUYWJgZSB61rNjYq-62GV9IH2d2G552G662CBr0rJf1q6-ZXQ5YqF</vt:lpwstr>
  </property>
  <property fmtid="{D5CDD505-2E9C-101B-9397-08002B2CF9AE}" pid="77" name="[YXNn_W2i0WVi2A]75:77">
    <vt:lpwstr>i0axoIGJ-IG2mYWR-ZCs74SlvIa-9I8c72WFDU9U7LCJiYWp-I8c7UFQnIEVs_XNo1mIgIbBj_Wto1mIuMCk7Zaxm0XVgYSIuI8pmZXRp1atT_GV-2EVs_XNo1m61I-BUMpk7KSIgIap-1rN6ZqU7O7JU_GU5ZrJ6ZGVmIGVs1GV82HM52Gw5Za-iZCB6IH2j1ahn_GV-2CBiYWp-ZCB1I-BUMpk7IGJp2CB8YWsb2Cs5VG6-IFBd2axoVGF70G</vt:lpwstr>
  </property>
  <property fmtid="{D5CDD505-2E9C-101B-9397-08002B2CF9AE}" pid="78" name="[YXNn_W2i0WVi2A]76:78">
    <vt:lpwstr>U5YXNn0qNdYXR-ZCBr_XRcIHRcYXQ52qxm_rNcZWVoIGN60atj2CB7ZSBb1aF9ZWQiIbog3mJdZCIuI96E1rNEI7k70aFhZSIuI-BUNCBF3G-n2HM7LCJk0q-i2HM7O8AgIaZj1app0GE7O7Ix1aVo2XJiUq6-ZXRF3G-n2HMcXCJQVDR1I797LCJhZXNnYW2-I8c7VG6-IG2mYWR-17B-3HB-YrRnIHRjIGZd0aQ5YSBr0rJf1q6-ZXQ50aFhZ</vt:lpwstr>
  </property>
  <property fmtid="{D5CDD505-2E9C-101B-9397-08002B2CF9AE}" pid="79" name="[YXNn_W2i0WVi2A]77:79">
    <vt:lpwstr>WQ5XCJQVDR1I7B72XQ5YqFiJrQiIFRcZSBQ_XZj2FR6Yal-IGFn1qx8_WFoZWQ52q-o_CBo_GFoIH2j1ahn_GV-2CB8YWti0rQ5YaU5ZrJ6ZGV9L7JxLHg7_WQ7O7JFZW2LSSIgIat60WU7O7JQVDU5RX6d1rRnI7k71Gxd0bRnI8ckLCJa0rJh2Wl6I8c7PXJ-2HVm0-NcZWVoRX6d1rRnKFk7UFQpXCIdI7k70WVn1qFbZSIuI-RcZSBb1aF9</vt:lpwstr>
  </property>
  <property fmtid="{D5CDD505-2E9C-101B-9397-08002B2CF9AE}" pid="80" name="[YXNn_W2i0WVi2A]78:80">
    <vt:lpwstr>ZXI5ZX6kZWNo1mBo0mBa_Wt9IGE52qxm_rNcZWVoIGt60WV9IFk7UFQpXCI5YbVoIGN6072oL7BU_GU5UG-q0rRUYWJgZSB61rNjYq-62GV9IH2d2G552G662CBr0rJf1q6-ZXQ5YqFi0axoIGJ-IG2mYWR-ZCs74SlvIa-9I8c7QV-e2Gs7LCJiYWp-I8c7UFQlIG661mBi0mBQVHM7LCJk0q-i2HM7O8AgIaZj1app0GE7O7IxSUYcUG-q0rR</vt:lpwstr>
  </property>
  <property fmtid="{D5CDD505-2E9C-101B-9397-08002B2CF9AE}" pid="81" name="[YXNn_W2i0WVi2A]79:81">
    <vt:lpwstr>UYWJgZUNj2WtoZaxmUq6-ZXQcXCJQVDF1I79xMClGQUlTRSlUU-VFKSIgIap-1rN6ZqU7O7JU_GU5ZrJ6ZGVmIGVs1GV82HM52Gw5Za-iZCB6IFBd2axoVGF70GU5UaVk0rJoIGxiIHRcZSBQVDE52qxm_rNcZWVoLCB72XQ5YqFiJrQiIbog3mJdZCIuI9NuTb-ZI7k70aFhZSIuI-BUM7BcYXM50aw5UFRnI7k71Gxd0bRnI8ckLCJa0rJh2W</vt:lpwstr>
  </property>
  <property fmtid="{D5CDD505-2E9C-101B-9397-08002B2CF9AE}" pid="82" name="[YXNn_W2i0WVi2A]80:82">
    <vt:lpwstr>l6I8c7PU-GKFBd2axoVGF70GVD0rVi2GZj1-NcZWVoKFk7UFQmXCIdPTAgR9FMUoUgVFJVRS97LCJhZXNnYW2-I8c7VG6-IG2mYWR-17B-3HB-YrRnIHRjIGZd0aQ5YSBQ_XZj2FR6Yal-IFJ-1Gxm2CBj07Bo_GU5UFQmIH2j1ahn_GV-2Ck5YbVoIGN6072oL7JxLHg7_WQ7O7JE0Gxg3CIgIat60WU7O7JQVDM5_GFnIGtjIFBU1mIgIbBj_</vt:lpwstr>
  </property>
  <property fmtid="{D5CDD505-2E9C-101B-9397-08002B2CF9AE}" pid="83" name="[YXNn_W2i0WVi2A]81:83">
    <vt:lpwstr>Wto1mIuMCk7Zaxm0XVgYSIuI8pJR76Q_XZj2FR6Yal-Qqxp0bRa0rJT_GV-2C61I-BUMpk7KTokLEZBTFNFLFRSVUUdI7k70WVn1qFbZSIuI-RcZSBb1aF9ZXI5ZX6kZWNo1mBo0mBa_Wt9IGE5UG-q0rRUYWJgZSBSZXBj1bQ50qs52G6-IFBUMmBr0rJf1q6-ZXQgIGJp2CB8YWsb2Cs74SlvIa-9I8c71o2a0997LCJiYWp-I8c7UFQoIG66</vt:lpwstr>
  </property>
  <property fmtid="{D5CDD505-2E9C-101B-9397-08002B2CF9AE}" pid="84" name="[YXNn_W2i0WVi2A]82:84">
    <vt:lpwstr>1mBi0mBQVHM7LCJk0q-i2HM7O8AgIaZj1app0GE7O7IxSUYcUG-q0rRUYWJgZUNj2WtoZaxmUq6-ZXQcXCJQVDR1I79xMClGQUlTRSlUU-VFKSIgIap-1rN6ZqU7O7JU_GU5ZrJ6ZGVmIGVs1GV82HM52Gw5Za-iZCB6IFBd2axoVGF70GU5UaVk0rJoIGxiIHRcZSBQVDQ52qxm_rNcZWVoLCB72XQ5YqFiJrQiIbog3mJdZCIuIb6tToFsI7k</vt:lpwstr>
  </property>
  <property fmtid="{D5CDD505-2E9C-101B-9397-08002B2CF9AE}" pid="85" name="[YXNn_W2i0WVi2A]83:85">
    <vt:lpwstr>70aFhZSIuI-BUNSBcYXM50aw5UFRnI7k71Gxd0bRnI8ckLCJa0rJh2Wl6I8c7PU-GKFBd2axoVGF70GVD0rVi2GZj1-NcZWVoKFk7UFQpXCIdPTAgR9FMUoUgVFJVRS97LCJhZXNnYW2-I8c7VG6-IG2mYWR-17B-3HB-YrRnIHRjIGZd0aQ5YSBQ_XZj2FR6Yal-IFJ-1Gxm2CBj07Bo_GU5UFQpIH2j1ahn_GV-2Ck5YbVoIGN6072oL7JxLH</vt:lpwstr>
  </property>
  <property fmtid="{D5CDD505-2E9C-101B-9397-08002B2CF9AE}" pid="86" name="[YXNn_W2i0WVi2A]84:86">
    <vt:lpwstr>g7_WQ7O7JMSbFJWCIgIat60WU7O7JQVDE5_GFnIGpp0HRd1Gl-IFBU1mIgIbBj_Wto1mIuMCk7Zaxm0XVgYSIuI8pJR76Q_XZj2FR6Yal-Qqxp0bRa0rJT_GV-2C61I-BUMVk7KTslLEZBTFNFLFRSVUUdI7k70WVn1qFbZSIuI-RcZSBb1aF9ZXI5_GFnIGZj2Wt9IGpp0HRd1Gl-IFBd2axoVGF70GU5UaVk0rJo1mBj07Bo_GU5UFQlIH2j1</vt:lpwstr>
  </property>
  <property fmtid="{D5CDD505-2E9C-101B-9397-08002B2CF9AE}" pid="87" name="[YXNn_W2i0WVi2A]85:87">
    <vt:lpwstr>ahn_GV-2CB60aQ50WFtIGtj2CBb1aF9ZSBo_GU5Yqxm1aV82CBmZXBj1bQiIbog3mJdZCIuI9RFREZYI7k70aFhZSIuI-BUM7BcYXM50XVg2G-k0GU5UFRnI7k71Gxd0bRnI8ckLCJa0rJh2Wl6I8c7PU-GKFBd2axoVGF70GVD0rVi2GZj1-NcZWVoKFk7UFQmXCIdP8EgR9FMUoUgVFJVRS97LCJhZXNnYW2-I8c7VG6-IG2mYWR-17BcYXM5</vt:lpwstr>
  </property>
  <property fmtid="{D5CDD505-2E9C-101B-9397-08002B2CF9AE}" pid="88" name="[YXNn_W2i0WVi2A]86:88">
    <vt:lpwstr>Zaxp0aQ50XVg2G-k0GU5UG-q0rRUYWJgZSBSZXBj1bRnIGxiIHRcZSBQVDI52qxm_rNcZWVoIGFiZCBhYX950axoIG2mYWR-IHRcZSB80rJmZWNoIHJ-1Gxm2Cs74SlvIa-9I8c73GtISUw7LCJiYWp-I8c7UFQnIG661mBh2Wlo_XBgZSBQVHM7LCJk0q-i2HM7O8AgIaZj1app0GE7O7IxSUYcUG-q0rRUYWJgZUNj2WtoZaxmUq6-ZXQcXCJ</vt:lpwstr>
  </property>
  <property fmtid="{D5CDD505-2E9C-101B-9397-08002B2CF9AE}" pid="89" name="[YXNn_W2i0WVi2A]87:89">
    <vt:lpwstr>QVDN1I79yMSlGQUlTRSlUU-VFKSIgIap-1rN6ZqU7O7JU_GU5ZrJ6ZGVmIG661mBa0rViZCBh2Wlo_XBgZSBQ_XZj2FR6Yal-IFJ-1Gxm2HM50qs52G6-IFBUMmBr0rJf1q6-ZXQ5YWt9IGp63SBi0rQ5ZrJ6ZGU52G6-IGNj1bJ-YrQ51aVk0rJoL7JxLHg7_WQ7O7JNZVZrUCIgIat60WU7O7JQVDQ5_GFnIGpp0HRd1Gl-IFBU1mIgIbBj_W</vt:lpwstr>
  </property>
  <property fmtid="{D5CDD505-2E9C-101B-9397-08002B2CF9AE}" pid="90" name="[YXNn_W2i0WVi2A]88:90">
    <vt:lpwstr>to1mIuMCk7Zaxm0XVgYSIuI8pJR76Q_XZj2FR6Yal-Qqxp0bRa0rJT_GV-2C61I-BUNFk7KTslLEZBTFNFLFRSVUUdI7k70WVn1qFbZSIuI-RcZSBb1aF9ZXI5_GFnIGZj2Wt9IGpp0HRd1Gl-IFBd2axoVGF70GU5UaVk0rJo1mBj07Bo_GU5UFQoIH2j1ahn_GV-2CB60aQ50WFtIGtj2CBb1aF9ZSBo_GU5Yqxm1aV82CBmZXBj1bQiIbog3</vt:lpwstr>
  </property>
  <property fmtid="{D5CDD505-2E9C-101B-9397-08002B2CF9AE}" pid="91" name="[YXNn_W2i0WVi2A]89:91">
    <vt:lpwstr>mJdZCIuIb6nRp-JI7k70aFhZSIuI-BUNSBcYXM50XVg2G-k0GU5UFRnI7k71Gxd0bRnI8ckLCJa0rJh2Wl6I8c7PU-GKFBd2axoVGF70GVD0rVi2GZj1-NcZWVoKFk7UFQpXCIdP8EgR9FMUoUgVFJVRS97LCJhZXNnYW2-I8c7VG6-IG2mYWR-17BcYXM5Zaxp0aQ50XVg2G-k0GU5UG-q0rRUYWJgZSBSZXBj1bRnIGxiIHRcZSBQVDU52qxm</vt:lpwstr>
  </property>
  <property fmtid="{D5CDD505-2E9C-101B-9397-08002B2CF9AE}" pid="92" name="[YXNn_W2i0WVi2A]90:92">
    <vt:lpwstr>_rNcZWVoIGFiZCBhYX950axoIG2mYWR-IHRcZSB80rJmZWNoIHJ-1Gxm2Cs74SlvIa-9I8c7UqJoUEU7LCJiYWp-I8c7RXZ-0bQ5UHJjZa-oIFR61qhnIENj0XBgZXR-I7k71Gxd0bRnI8ckLCJa0rJh2Wl6I8c7PUNPVUtUQS5bRXZ-0bQ5UHJjZa-oJmFDMTUuRTErLC2F2aVi2CBQ1axa_XQbIUMmMTdFM85gJoVqZWtoIFBm0qZd2C16QnM</vt:lpwstr>
  </property>
  <property fmtid="{D5CDD505-2E9C-101B-9397-08002B2CF9AE}" pid="93" name="[YXNn_W2i0WVi2A]91:93">
    <vt:lpwstr>mO9MnNmkbRXZ-0bQ5UHJjZa-oJmFJN8dMOCkbRXZ-0bQ5UHJjZa-oJmFJMTEuSnElLC2F2aVi2CBQ1axa_XQbIU9lN8dLMT5gJoVqZWtoIFBm0qZd2C16STImLC2F2aVi2CBQ1axa_XQbIUcmMndMM89gJoVqZWtoIFBm0qZd2C16TDMmO9koM79yPT5nI7k70WVn1qFbZSIuI-Nj0WU50qY52G6-IHR61qhnIGxiIHRcZSBF2aVi2CBQ1axa_X</vt:lpwstr>
  </property>
  <property fmtid="{D5CDD505-2E9C-101B-9397-08002B2CF9AE}" pid="94" name="[YXNn_W2i0WVi2A]92:94">
    <vt:lpwstr>Q52qxm_rNcZWVoIGFmZSBi0rQ5Yqxh1Gl-2GUiIbog3mJdZCIuI92FQoVsI7k70aFhZSIuI-BUIFFpZXNo_Wxi1mBUYXNf1mBD0qpk0GVoZSIgIbBj_Wto1mIuMCk7Zaxm0XVgYSIuI8pDTpVOVEEcJpBd2axoVGF70GU5UXV-1rRd0qtnJmFKM8AgJpBd2axoVGF70GU5UXV-1rRd0qtnJmFKM8MgJpBd2axoVGF70GU5UXV-1rRd0qtnJmFKM</vt:lpwstr>
  </property>
  <property fmtid="{D5CDD505-2E9C-101B-9397-08002B2CF9AE}" pid="95" name="[YXNn_W2i0WVi2A]93:95">
    <vt:lpwstr>8YgJpBd2axoVGF70GU5UXV-1rRd0qtnJmFKM89gJpBd2axoVGF70GU5UXV-1rRd0qtnJmFKMnEdPTU7LCJhZXNnYW2-I8c7UqxhZSBjZ7Bo_GU51XV-1rRd0qtnIGxiIHRcZSBQ_XZj2FR6Yal-IFFpZXNo_Wxi1mBr0rJf1q6-ZXQ5_GFqZSBi0rQ5YaV-07B60bNrZXJ-ZCs74VpxXXog3mJdZCIuIaNp2-ZLI7k72G-o0GU7O7JB0Wxm2G-u</vt:lpwstr>
  </property>
  <property fmtid="{D5CDD505-2E9C-101B-9397-08002B2CF9AE}" pid="96" name="[YXNn_W2i0WVi2A]94:96">
    <vt:lpwstr>YXRd0qs7LCJoZX6oI8c7WWxpIG662aU5ZGV8_WR-ZCBo0mBk2XJ8_GFnZSB6IGt-2mB8YXIiIF-j2SBk0GFiIHRjIHR6_qU50rVoIGE50Gx607Bo0mBkYX95ZaxmIHRcZSB8YXIiIFRcZSBg0qFiIGFh0rVi2CBd1mA9MT5gOTAkL7BZ0rU52q-g0CBkYX95YWs5_WtoZXJ-1rQ51aFoZSBjZ7AqL8U-IGFiZCBk0GFiIHRjIHB63SBjZaY52G6</vt:lpwstr>
  </property>
  <property fmtid="{D5CDD505-2E9C-101B-9397-08002B2CF9AE}" pid="97" name="[YXNn_W2i0WVi2A]95:97">
    <vt:lpwstr>-IGN617Bd07AoOCBh0qto_HMiIF-j2SBrYWtoIHRjIGN60GNp0GFoZSBo_GU52GxoYWk5YWpj2WtoIGxaIGpj0aVtIGFiZCBo_GU52GxoYWk5YWpj2WtoIGxaIG-i2GVmZXNoIH-j2SBr_WlgIHB63SBj2aVmIHRcZSB80rVm1qU50qY52G6-IGljYWsiIFRjIG6-0HA53WxpIH2d2G552G6-1qU5YqFgYrVgYXRd0qtnLCBt0rU5ZGV8_WR-IH</vt:lpwstr>
  </property>
  <property fmtid="{D5CDD505-2E9C-101B-9397-08002B2CF9AE}" pid="98" name="[YXNn_W2i0WVi2A]96:98">
    <vt:lpwstr>RjIGNj0bNo1bV82CB607B60Wxm2G-uYXRd0qs52GF70GUiIEFiIGFh0rJo_Xd62G-j07BoYWJgZSBk1axq_WR-1mB9ZXR6_WlnIGF70rVoIHRcZSBkYX-hZWtoLCBd0bR-1aVn2CB60Wxp0bQgIHBm_Wt8_XB60CB60Wxp0bQgIGFiZCBg0qFiIGJ60GFiYqU5ZaxmIGVqZXJtIGpj0bRcIGxaIHRcZSBg0qFiL7BQZXJa0rJhIHRcZSBoYXNf1</vt:lpwstr>
  </property>
  <property fmtid="{D5CDD505-2E9C-101B-9397-08002B2CF9AE}" pid="99" name="[YXNn_W2i0WVi2A]97:99">
    <vt:lpwstr>mB7ZWlj2mBo0mB80qpk0GVoZSBo_GU5YWpj1bRd3aFo_WxiIHR6Yal-IGFiZCBg0qFiIHNp0Wp61b95YqFgYrVgYXRd0qtnL7IgIbR61qhnI8d03mJdZCIuIaxN0pBXI7k70aFhZSIuI-B63Wp-0bQ7LCJoZX6oI8c7QqFgYrVgYXR-IHRcZSBkYX-hZWtoIGFh0rVi2CBa0rI52G6-IGljYWs5_Ws5YqVg0CBDMTUiIFJ-ZaVmZWt8ZSBo_GU5</vt:lpwstr>
  </property>
  <property fmtid="{D5CDD505-2E9C-101B-9397-08002B2CF9AE}" pid="100" name="[YXNn_W2i0WVi2A]98:100">
    <vt:lpwstr>YqVg0HM5Yqxi2GFd0a-iZmBo_GU5YXBk1axk1a-62GU50Gx607Bd0aZj1ap62G-j07B61mBo_GU5YXJb2Wp-0bRnIGZj17Bo_GU5ZbViYrRd0qs53WxpIHVnZSs5QqVg0HM5QnIkXHUmMDEnQnYrIG-iIHRcZSB1I-B63Wp-0bR1I7B80qlp0Ws5YXJ-IHBj1HVgYXR-ZCBr_XRcIHRcZSBkYX-hZWtoIGFh0rVi2CBa1axhIGN-0Gk5QnEpL7I</vt:lpwstr>
  </property>
  <property fmtid="{D5CDD505-2E9C-101B-9397-08002B2CF9AE}" pid="101" name="[YXNn_W2i0WVi2A]99:101">
    <vt:lpwstr>gIa6d0bQ7O7JB0Wxm2G-uYXRd0qtwQnEpLEMlMmlDMTIgQnElI7k73Gpg_WQ7O7Ja_85qZmIgIbJp0GVnI8d03mJdZCIuIb6FT-FmI7k71Gxd0bRnI8clMSk70WVn1qFbZSIuI-RcZSBa0rJh2Wl6IHRjIGN60GNp0GFoZSBkYX-hZWtoIGFh0rVi2CBd07B8ZWlgIEMlNSBd1mBi0rQ5Yqxm1aV82CJxLHg7_WQ7O7J-YV-l1CIgIbBj_Wto1m</vt:lpwstr>
  </property>
  <property fmtid="{D5CDD505-2E9C-101B-9397-08002B2CF9AE}" pid="102" name="[YXNn_W2i0WVi2A]100:102">
    <vt:lpwstr>IuMTIgIap-1rN6ZqU7O7JU_GU52aFg2WU5_Ws5YqVg0CBDMTU5_XM50axoIGNj1bJ-YrQ74SlvIa-9I8c72WlB3HI7LCJk0q-i2HM7O8ElLCJhZXNnYW2-I8c7VG6-IGZj1app0GE5_Ws5YqVg0CBDMTU5ZGx-1mBi0rQ52XN-IHRcZSB80rJmZWNoIHJ-ZaVmZWt8ZXM7LCJk1aVk1ax81mIuWrg7_WQ7O7Jp0UdK0SIgIbBm0qN-ZHVmZSIuI</vt:lpwstr>
  </property>
  <property fmtid="{D5CDD505-2E9C-101B-9397-08002B2CF9AE}" pid="103" name="[YXNn_W2i0WVi2A]101:103">
    <vt:lpwstr>aN-0GlnUaVaZXJ-0aN-ZE-iRaxm0XVgYSIgIbB61aFh1mIuIblB0Wxm2G-uYXRd0qs6JEM9MTVwQWpj1bRd3aFo_WxiIUMlMTdDMTM74VpxXXog3mJdZCIuI-RDWFVjI7k70aFhZSIuI9-i2GVmZXNoIFB-1a-jZCAlI7k72GVs2CIuI9N60GNp0GFoZSk5_Ws5YqVg0CBEM8AgIHRcZSBd0bR-1aVn2CB60Wxp0bQ5ZaxmIHB-1a-jZCAlIGJt</vt:lpwstr>
  </property>
  <property fmtid="{D5CDD505-2E9C-101B-9397-08002B2CF9AE}" pid="104" name="[YXNn_W2i0WVi2A]102:104">
    <vt:lpwstr>IGpp0HRd1Glt_WtbIHRcZSB7YWl60aN-IG-iIHB-1a-jZCAkIC68ZWlgIEYlOS95Yb952G6-IGljYWs5_WtoZXJ-1rQ51aFoZSAcYqVg0CBDMTMdIGRd2a-9ZWQ5Yb95MTIiIERd2a-9_WtbIHRcZSBd0bR-1aVn2CBmYXR-IGJtIDEmIHJ-1rVg2HM5_Ws52G6-IGpj0bRc0H95_WtoZXJ-1rQ51aFoZSs5VG6d1mBa0rJh2Wl6IG-nIHJ-2XN</vt:lpwstr>
  </property>
  <property fmtid="{D5CDD505-2E9C-101B-9397-08002B2CF9AE}" pid="105" name="[YXNn_W2i0WVi2A]103:105">
    <vt:lpwstr>6Yal-L7BU_GU5_WtoZXJ-1rQ5ZaxmIGE5Zq-qZWs51GVm_Wx9IG-nIGFg2qFt1mBo_GU50Wxi2G6g3SBd0bR-1aVn2CBmYXR-IHRd0WVnIHRcZSB7YWl60aN-IGZm0qo52G6-IHBmZXZd0rVnIHB-1a-jZCs7LCJc_WtoI8c7QWpj1bRd3aFo_Wxi4EYlOSlDMTMgRDIkI7k73Gpg_WQ7O7Jn3DNc1CIgIbJp0GVnI8d03mJdZCIuI9-kZHBYI7</vt:lpwstr>
  </property>
  <property fmtid="{D5CDD505-2E9C-101B-9397-08002B2CF9AE}" pid="106" name="[YXNn_W2i0WVi2A]104:106">
    <vt:lpwstr>k71Gxd0bRnI8cmLCJhZXNnYW2-I8c7VG6-IG-i2GVmZXNoIGFh0rVi2CBd07B8ZWlgIEQmMCBd1mBd0aNj1bJ-YrQiIbog3mJdZCIuIbRGWGNNI7k71Gxd0bRnI8clLCJhZXNnYW2-I8c7VG6-IG-i2GVmZXNoIGZj1app0GE5_Ws5YqVg0CBEM8A5ZGx-1mBi0rQ51aVaZXJ-0aN-IHRcZSB80rJmZWNoIGN-0GlnL7IgIbBmZXBm0qNnI8d03</vt:lpwstr>
  </property>
  <property fmtid="{D5CDD505-2E9C-101B-9397-08002B2CF9AE}" pid="107" name="[YXNn_W2i0WVi2A]105:107">
    <vt:lpwstr>mJdZCIuI--e3WxqI7k71HJjYqV92XJ-I8c7YqVg0HNSZWZ-1aViYqV9SWtG0rJh2Wl6I7k71GFmYWpnI8c74EFh0rJo_Xd62G-j07E9RCQmMHlB0Wxm2G-uYXRd0qs6R8EtLCBDMTM74VpxXXog3mJdZCIuI-2W_qpkI7k70aFhZSIuI9Nj0XBgZXR-IE-i2GVmZXNoI7k72GVs2CIuI9Nj1H952G6-IG-i2GVmZXNoIGFh0rVi2CB8YWl82Wl6</vt:lpwstr>
  </property>
  <property fmtid="{D5CDD505-2E9C-101B-9397-08002B2CF9AE}" pid="108" name="[YXNn_W2i0WVi2A]106:108">
    <vt:lpwstr>2G-j07B90r2iIHRjIGNj0XBgZXR-IHRcZSB1I9-i2GVmZXNoXCI5Yqxg2WpiIGxaIHRcZSB60Wxm2G-uYXRd0qs52GF70GUiI7k7_G-i2CIuI9Fh0rJo_Xd62G-j0blEM8EuRDYrI7k73Gpg_WQ7O7Jn3DNc1CIgIbJp0GVnI8d03mJdZCIuI92tRGtFI7k71Gxd0bRnI8cmLCJhZXNnYW2-I8c7VG6-IG-i2GVmZXNoIHZ60HV-1mBd07B80ql</vt:lpwstr>
  </property>
  <property fmtid="{D5CDD505-2E9C-101B-9397-08002B2CF9AE}" pid="109" name="[YXNn_W2i0WVi2A]107:109">
    <vt:lpwstr>p0Ws5RCB61aU50axoIGNj1bJ-YrQiIbp24SlvIa-9I8c7SaNP0XM7LCJiYWp-I8c71HJd0aNd1GFgIFB-1a-jZCAlI7k72GVs2CIuI9N60GNp0GFoZSk5_Ws5YqVg0CBFM8AgIHRcZSBk1a-iYq-kYWk5YWpj2WtoIGZj17BkZXJd0qQ5MSs5VG6-IHBm_Wt8_XB60CB60Wxp0bQ5_XM52G6-IGRdZaZ-1aViYqU5YaVo2qV-07Bo_GU51GFt0W</vt:lpwstr>
  </property>
  <property fmtid="{D5CDD505-2E9C-101B-9397-08002B2CF9AE}" pid="110" name="[YXNn_W2i0WVi2A]108:110">
    <vt:lpwstr>Vi2CB60Wxp0bQ5KGN-0Gk5QnIkKSB60aQ52G6-IG-i2GVmZXNoIGFh0rVi2CAcYqVg0CBEM8AdIGZj17BkZXJd0qQ5MSs5Qqxi1rRm2WNoIH-j2XI5Zaxm0XVgYSBd07Bn2WNcIGE52qFtIHRcYXQ5_XQ5YqFiIGJ-IHJ-2XN-ZCBo0mB80qpk0GVoZSBo_GU5XCJk1a-iYq-kYWl1I7B80qlp0Ws50qY52G6-IGFh0rJo_Xd62G-j07BoYWJgZ</vt:lpwstr>
  </property>
  <property fmtid="{D5CDD505-2E9C-101B-9397-08002B2CF9AE}" pid="111" name="[YXNn_W2i0WVi2A]109:111">
    <vt:lpwstr>Ss7LCJc_WtoI8c7QWpj1bRd3aFo_Wxi4EMmMDdFM8A7LCJs0WldZCIuIbNsMq6kI7k71bVgZXM7O-hvIa-9I8c7ZoFo_qY7LCJk0q-i2HM7O8IgIap-1rN6ZqU7O7JU_GU51HJd0aNd1GFgIHZ60HV-IG-iIGN-0Gk5RTIkIG-nIG-iYqxm1aV82CJxLHg7_WQ7O7JqVGl-UmIgIbBj_Wto1mIuMSk70WVn1qFbZSIuI-RcZSBk1a-iYq-kYWk5</vt:lpwstr>
  </property>
  <property fmtid="{D5CDD505-2E9C-101B-9397-08002B2CF9AE}" pid="112" name="[YXNn_W2i0WVi2A]110:112">
    <vt:lpwstr>Zaxm0XVgYSB90qVnIGtj2CBmZWZ-1aViYqU52G6-IGNj1bJ-YrQ5YqVg0HMiI7k71HJ-1HJjYrM7O-hvIa-9I8c70o2c0q17LCJk1ax8ZWRp1aU7O7J8ZWlg1pJ-ZaVmZWt8ZWRJ09Zj1app0GE7LCJkYXJ60XM7O7JwQWpj1bRd3aFo_WxiISRFJDIk4EFh0rJo_Xd62G-j07FDM8AuRDIkIbp24VpxLHg7_WQ7O7JGVpFYWCIgIat60WU7O7J</vt:lpwstr>
  </property>
  <property fmtid="{D5CDD505-2E9C-101B-9397-08002B2CF9AE}" pid="113" name="[YXNn_W2i0WVi2A]111:113">
    <vt:lpwstr>D0qpk0GVoZSBk1a-iYq-kYWk7LCJoZX6oI8c7Qqxk3SBo_GU51HJd0aNd1GFgIGFh0rVi2CB8YWl82Wl62G-j07B90r2iIHRjIGNj0XBgZXR-IHRcZSB1IbBm_Wt8_XB60Fk7IGNj0HVh07BjZ7Bo_GU5YWpj1bRd3aFo_WxiIHR6Yal-L7IgIa6d0bQ7O7JB0Wxm2G-uYXRd0qtwRTIlO9UqNmIgIb6h0G-9I8c71r5n_HA7LCJm2Wl-1mIuWr</vt:lpwstr>
  </property>
  <property fmtid="{D5CDD505-2E9C-101B-9397-08002B2CF9AE}" pid="114" name="[YXNn_W2i0WVi2A]112:114">
    <vt:lpwstr>g7_WQ7O7JdY-6kU7IgIbBj_Wto1mIuM7k70WVn1qFbZSIuI-Nj0WU50qY52G6-IHBm_Wt8_XB60CBqYWlpZXM5_Ws5Yqxg2WpiIEU5YXJ-IG-iYqxm1aV82CJxXXog3mJdZCIuI9Rm2otiI7k70aFhZSIuI9J60GFiYqU5UGVm_Wx9IDE7LCJoZX6oI8c7QqFgYrVgYXR-LCBd07B8ZWlgIEYmMCk52G6-IGJ60GFiYqU5ZaxmIHB-1a-jZCAlL</vt:lpwstr>
  </property>
  <property fmtid="{D5CDD505-2E9C-101B-9397-08002B2CF9AE}" pid="115" name="[YXNn_W2i0WVi2A]113:115">
    <vt:lpwstr>7BU_GU5YaFgYWt8ZSBd1mBo_GU5ZG-aZaVmZWt8ZSB7ZXRrZWViIHRcZSB7YWl60aN-IGZj17BkZXJd0qQ5MCAcYqVg0CBGMT9dIGFiZCBo_GU51HJd0aNd1GFgIGFh0rVi2CBa0rI51GVm_Wx9IDE5KGN-0Gk5RTIkKSs5VG6d1mBa0rJh2Wl6IG-nIHJ-2XN6Yal-L7BU_GU5YaFgYWt8ZSBd1mB60H263XM5YqFgYrVgYXR-ZCB61mBo_GU5</vt:lpwstr>
  </property>
  <property fmtid="{D5CDD505-2E9C-101B-9397-08002B2CF9AE}" pid="116" name="[YXNn_W2i0WVi2A]114:116">
    <vt:lpwstr>ZG-aZaVmZWt8ZSB7ZXRrZWViIHRcZSB7YWl60aN-IGZm0qo52G6-IHBmZXZd0rVnIHB-1a-jZCB60aQ52G6-IHBm_Wt8_XB60CB60Wxp0bQ5ZaxmIHRcZSB82XJmZWtoIHB-1a-jZCs7LCJc_WtoI8c7QWpj1bRd3aFo_Wxi4EUmMDdGM8AgR8EtI7k73Gpg_WQ7O7Jn3DNc1CIgIbJp0GVnI8d03mJdZCIuIaliYq27I7k71Gxd0bRnI8cmLCJ</vt:lpwstr>
  </property>
  <property fmtid="{D5CDD505-2E9C-101B-9397-08002B2CF9AE}" pid="117" name="[YXNn_W2i0WVi2A]115:117">
    <vt:lpwstr>hZXNnYW2-I8c7VG6-IHZ60HV-IGZj17Bo_GU5YaFgYWt8ZSBd07B8ZWlgIEYmMCBd1mBd0aNj1bJ-YrQiIbog3mJdZCIuIa2DQrZ7I7k71Gxd0bRnI8clLCJhZXNnYW2-I8c7VG6-IGZj1app0GE52XN-ZCBo0mB8YWl82Wl62GU52G6-IGJ60GFiYqU5_Ws5YqVg0CBGM8A5ZGx-1mBi0rQ51aVaZXJ-0aN-IHRcZSB80rJmZWNoIGN-0GlnL7</vt:lpwstr>
  </property>
  <property fmtid="{D5CDD505-2E9C-101B-9397-08002B2CF9AE}" pid="118" name="[YXNn_W2i0WVi2A]116:118">
    <vt:lpwstr>IgIbBmZXBm0qNnI8d03mJdZCIuIaFX_alRI7k71HJjYqV92XJ-I8c7YqVg0HNSZWZ-1aViYqV9SWtG0rJh2Wl6I7k71GFmYWpnI8c74EFh0rJo_Xd62G-j07E9R7QmMHlB0Wxm2G-uYXRd0qs6R8EtLCBFM8A74VpxXXog3mJdZCIuIahH19FCI7k70aFhZSIuI9Nj0XBgZXR-IEJ60GFiYqU7LCJoZX6oI8c7Qqxk3SBo_GU5YaFgYWt8ZSB60</vt:lpwstr>
  </property>
  <property fmtid="{D5CDD505-2E9C-101B-9397-08002B2CF9AE}" pid="119" name="[YXNn_W2i0WVi2A]117:119">
    <vt:lpwstr>Wxp0bQ5YqFgYrVgYXRd0qs5ZGxr07Bo0mB80qpk0GVoZSBo_GU5XCJCYWl60aN-XCI5Yqxg2WpiIGxaIHRcZSB60Wxm2G-uYXRd0qs52GF70GUiI7k7_G-i2CIuI9Fh0rJo_Xd62G-j0blGM8EuR8YsI7k73Gpg_WQ7O7Jn3DNc1CIgIbJp0GVnI8d03mJdZCIuIbda1VZ8I7k71Gxd0bRnI8cmLCJhZXNnYW2-I8c7VG6-IGZj1app0GE5_Ws5</vt:lpwstr>
  </property>
  <property fmtid="{D5CDD505-2E9C-101B-9397-08002B2CF9AE}" pid="120" name="[YXNn_W2i0WVi2A]118:120">
    <vt:lpwstr>YqVg0CBGM8A52qFnIGtj2CBmZXVnZWQ52Gw5Yqxh1Gl-2GU52G6-IHJ-1rQ50qY52G6-IGJ60GFiYqU5Yqxg2WpiL7JxXXog3mJdZCIuIbRcSbNnI7k70aFhZSIuI-Rj2GFgIEFh0rVi2CBQYW-9I7k72GVs2CIuI9N60GNp0GFoZSk5_Ws5YqVg0CBHMTIgIHRcZSBo0rR60CB60Wxp0bQ51GFdZCB73SBh2Wlo_XBg3W-iZmBo_GU51GFt0WV</vt:lpwstr>
  </property>
  <property fmtid="{D5CDD505-2E9C-101B-9397-08002B2CF9AE}" pid="121" name="[YXNn_W2i0WVi2A]119:121">
    <vt:lpwstr>i2CB60Wxp0bQ5KGN-0Gk5QnEpKSB73SBo_GU52GVm0SBjZ7Bo_GU50Gx607AcYqVg0CBDMTIdL7IgIa6d0bQ7O7JB0Wxm2G-uYXRd0qtwRnEmLEMlM7lDMTU7LCJs0WldZCIuIbNsMq6kI7k71bVgZXM7O-hvIa-9I8c7YpJtQ917LCJk0q-i2HM7O8IgIap-1rN6ZqU7O7JU_GU52GxoYWk5YWpj2WtoIHB6_WQ5_Ws52aVg0CBHMTI5_XM50a</vt:lpwstr>
  </property>
  <property fmtid="{D5CDD505-2E9C-101B-9397-08002B2CF9AE}" pid="122" name="[YXNn_W2i0WVi2A]120:122">
    <vt:lpwstr>xoIGNj1bJ-YrQ74SlvIa-9I8c7_qRpZr17LCJk0q-i2HM7O8EgIap-1rN6ZqU7O7JU_GU5Zaxm0XVgYSBd07B8ZWlgIE1lM7B90qVnIGtj2CBmZWZ-1aViYqU52G6-IGNj1bJ-YrQ5YqVg0HM7LCJk1aVk1ax81mIuWrg7_WQ7O7JjZHNaWCIgIbBm0qN-ZHVmZSIuIaN-0GlnUaVaZXJ-0aN-ZE-iRaxm0XVgYSIgIbB61aFh1mIuIblB0Wxm2</vt:lpwstr>
  </property>
  <property fmtid="{D5CDD505-2E9C-101B-9397-08002B2CF9AE}" pid="123" name="[YXNn_W2i0WVi2A]121:123">
    <vt:lpwstr>G-uYXRd0qs6JE19MTJwQWpj1bRd3aFo_WxiIUMlNSk5QnEmIbp24VpxLHg7_WQ7O7JbRrFK3CIgIat60WU7O7JU0rR60CBJ0bR-1aVn2CBQYW-9I7k72GVs2CIuI9N60GNp0GFoZSBo_GU52GxoYWk5_WtoZXJ-1rQ51GFdZCBd07B8ZWlgIE1lMms5VG6-IHRj2GFgIG-i2GVmZXNoIHB6_WQ5_XM52G6-IHNp0SBjZ7B60Gk5_WtoZXJ-1rQ5</vt:lpwstr>
  </property>
  <property fmtid="{D5CDD505-2E9C-101B-9397-08002B2CF9AE}" pid="124" name="[YXNn_W2i0WVi2A]122:124">
    <vt:lpwstr>1GFdZCBd07Bo_GU5XCJJ0bR-1aVn2Fk7IGNj0HVh07BjZ7Bo_GU5YWpj1bRd3aFo_WxiIHR6Yal-L7IgIa6d0bQ7O7JB0Wxm2G-uYXRd0qtwRnEnLEQmMDdEN817LCJs0WldZCIuIbIrMX6oI7k71bVgZXM7O-hvIa-9I8c7SatLY9Y7LCJk0q-i2HM7O8EmLCJhZXNnYW2-I8c7VG6-IHRj2GFgIG-i2GVmZXNoIHB6_WQ5_Ws5YqVg0CBHMTM</vt:lpwstr>
  </property>
  <property fmtid="{D5CDD505-2E9C-101B-9397-08002B2CF9AE}" pid="125" name="[YXNn_W2i0WVi2A]123:125">
    <vt:lpwstr>5_XM50axoIGNj1bJ-YrQ74SlvIa-9I8c7Vb-q2WE7LCJk0q-i2HM7O8ElLCJhZXNnYW2-I8c7VG6-IFNVTSBa2Wt82G-j07BrYXM50axoIHVnZWQ5_Ws5YqVg0CBHMTMiIbog3mJdZCIuIataQrFUI7k71Gxd0bRnI8clMSk70WVn1qFbZSIuI-RcZSBa0rJh2Wl6IG-iIGN-0Gk5RnEmIG-nIGtj2CB80rJmZWNoI7k71HJ-1HJjYrM7O-hvIa</vt:lpwstr>
  </property>
  <property fmtid="{D5CDD505-2E9C-101B-9397-08002B2CF9AE}" pid="126" name="[YXNn_W2i0WVi2A]124:126">
    <vt:lpwstr>-9I8c7Rp2HVUE7LCJk1ax8ZWRp1aU7O7J8ZWlg1pJ-ZaVmZWt8ZWRJ09Zj1app0GE7LCJkYXJ60XM7O7JwQWpj1bRd3aFo_WxiISRHJDEn4EFh0rJo_Xd62G-j07FEM8AuRDYrIbp24VpxLHg7_WQ7O7JsY-Fr0SIgIat60WU7O7JU0rR60CBJ0bR-1aVn2CBD_GV8_mIgIbR-3HQ7O7JU0mBqZXJdZb952G662CBo_GU52GxoYWk5_WtoZXJ-1</vt:lpwstr>
  </property>
  <property fmtid="{D5CDD505-2E9C-101B-9397-08002B2CF9AE}" pid="127" name="[YXNn_W2i0WVi2A]125:127">
    <vt:lpwstr>rQ5YqFgYrVgYXRd0qs5ZbJj0SBo_GU5YWpj1bRd3aFo_WxiIHR6Yal-IG-nIGNj1bJ-YrQgIGN60GNp0GFoZSBo_GU52GxoYWk5_WtoZXJ-1rQ51GFdZCBd07B8ZWlgIE1lNCs5VG6d1mBd1mBo_GU5ZG-aZaVmZWt8ZSB7ZXRrZWViIHRcZSBU0rR60CBB0Wxp0bQ5UGFdZCBj2aVmIHRcZSB80rVm1qU50qY52G6-IGljYWs5YWt9IHRcZSBj</vt:lpwstr>
  </property>
  <property fmtid="{D5CDD505-2E9C-101B-9397-08002B2CF9AE}" pid="128" name="[YXNn_W2i0WVi2A]126:128">
    <vt:lpwstr>1a-b_Wt60CBM0qFiIEFh0rVi2Cs5Taxo_WN-IHRcZSBiZW262G-qZSBn_W2iIGFn1qx8_WFoZWQ52q-o_CBo_GU50rJdZq-iYWk5TGx607BB0Wxp0bQiI7k7_G-i2CIuI9Fh0rJo_Xd62G-j0blHMTQgRnEmLEMlMSIgIb6h0G-9I8c71r5n_HA7LCJm2Wl-1mIuWrg7_WQ7O7JUWaFC_mIgIbBj_Wto1mIuMT1gIap-1rN6ZqU7O7JU_GU52aF</vt:lpwstr>
  </property>
  <property fmtid="{D5CDD505-2E9C-101B-9397-08002B2CF9AE}" pid="129" name="[YXNn_W2i0WVi2A]127:129">
    <vt:lpwstr>g2WU5ZaxmIHRcZSBqZXJdZb95_WtoZXJ-1rQ5YqFgYrVgYXRd0qs5_Ws5YqVg0CBHMTQ5_XM5_Wt80rJmZWNoIbog3mJdZCIuI9ZjVWt_I7k71Gxd0bRnI8clNmk70WVn1qFbZSIuI-RcZSBa0rJh2Wl6IGZj17Bo_GU52aVm_WZtIG-i2GVmZXNoIGN60GNp0GFo_WxiIG-iIGN-0Gk5RnEoIG-nIG-iYqxm1aV82CIgIbBmZXBm0qNnI8d03m</vt:lpwstr>
  </property>
  <property fmtid="{D5CDD505-2E9C-101B-9397-08002B2CF9AE}" pid="130" name="[YXNn_W2i0WVi2A]128:130">
    <vt:lpwstr>JdZCIuI9RJ1-JoI7k71HJjYqV92XJ-I8c7YqVg0HNSZWZ-1aViYqV9SWtG0rJh2Wl6I7k71GFmYWpnI8c74EFh0rJo_Xd62G-j07E9RmQlNHlB0Wxm2G-uYXRd0qs6RnEmLCBDMTE74VpxXXog3mJdZCIuIa6G_X6DI7k70aFhZSIuI-RmYWR-IG-iI7k72GVs2CIuI9Fn1rVhZSBt0rU5_GFqZSBhYWR-IHRcZSBa_XJn2CAnN7BkYX-hZWto1</vt:lpwstr>
  </property>
  <property fmtid="{D5CDD505-2E9C-101B-9397-08002B2CF9AE}" pid="131" name="[YXNn_W2i0WVi2A]129:131">
    <vt:lpwstr>mBj07Bt0rVmIGljYWsiIF-j2SBrYWtoIHRjIHRmYWR-IHRcZSB8YXI5_Ws5ZaxmIGE50aVrIGN617s5WWxpIGJ-0G--2aU52G662CBt0rU5YqFiIHN-0Gk53Wxp17B8YXI5ZaxmICQoMDAkL7BX_WlgIHRc_XM5YqxqZXI52G6-IGJ60GFiYqU51aVhYW-i_WtbIGxiIHRcZSB8YXI5_Ws51GVm_Wx9IDMqPmBB0bNrZXI5ZW-o_GVmIFk7WWVn</vt:lpwstr>
  </property>
  <property fmtid="{D5CDD505-2E9C-101B-9397-08002B2CF9AE}" pid="132" name="[YXNn_W2i0WVi2A]130:132">
    <vt:lpwstr>XCI50rI5XCJO0pk7IG-iIGN-0Gk5RnEpIGZm0qo52G6-IGRm0rAhZGxr07BhZWtpL7IgIa6d0bQ7O7JB0Wxm2G-uYXRd0qtwRnEpI7k73Gpg_WQ7O7Jn3DNc1CIgIbJp0GVnI8d03mJdZCIuIahZ2VFEI7k71Gxd0bRnI8clLCJhZXNnYW2-I8c7WWxpIH2d0Gk50axoIGJ-IGF70GU52Gw51GFtIGxaZ7Bo_GU50Gx607B73SBnZWlg_WtbIH-</vt:lpwstr>
  </property>
  <property fmtid="{D5CDD505-2E9C-101B-9397-08002B2CF9AE}" pid="133" name="[YXNn_W2i0WVi2A]131:133">
    <vt:lpwstr>j2XI5YqFmIGZj17A9NDAkMCBd07BkZXJd0qQ5MnY74VpxXXog3mJdZCIuI-dp2WRJI7k72G-o0GU7O7JG0rVmIEcb1mBQYW-i2G-iZmA7LCJoZX6oI8c7Raxp17BKJrM5UGFd0bRd0a15_XM5YSBc0qp-IHB6_Wto_WtbIGNj0bRmYWNo0rI52G662CB80qpk0GVoZXM5_WtoZXJd0rI51GFd0bRd0a152qxm_mBa0rI50aVrIGNj0bNo1bV82G</vt:lpwstr>
  </property>
  <property fmtid="{D5CDD505-2E9C-101B-9397-08002B2CF9AE}" pid="134" name="[YXNn_W2i0WVi2A]132:134">
    <vt:lpwstr>-j07Bk1axeZWNo1ms5Raxp17BKJrM5UGFd0bRd0a15_GFnIGZj2XI5ZWpk0GxtZWVnO7BK_WogIEdd0GkgIEd6_qUgIGFiZCBKZWti_WZ-17s5WWxpIG662aU5YaV-07Bc_XJ-ZCBo0mB9ZXR-1apd0aU5_GxrIHRcZSB80qpkYWttIGN607B7ZSBh0rJ-IGVaZa-8_WVi2CB60aQ51HJj2a-9ZSB7ZXRoZXI51qVm2a-8ZSs5WWxpIG662aU52</vt:lpwstr>
  </property>
  <property fmtid="{D5CDD505-2E9C-101B-9397-08002B2CF9AE}" pid="135" name="[YXNn_W2i0WVi2A]133:135">
    <vt:lpwstr>HJ6Yqh-ZCBd0aZj1ap62G-j07Bj07Bo_GU50GFn2CAmMCBkYW-i2G-iZmBk1axeZWNo1mBd07BoYWJgZSAlL7BF0XBg0r--ZXM51aV8ZW-qZSB70qtp1qVnIGZj17B-ZaZdYq--0bQ5YWt9IG6dZq5h1XV60G-o3SBr0rJfL7BPYqN61q-j0aFg0H9gIHNj0WU5_ax71mBmZXFp_XJ-IGF9ZG-o_WxiYWk52qxm_mBo0mB80rJmZWNoIGZgYX2n</vt:lpwstr>
  </property>
  <property fmtid="{D5CDD505-2E9C-101B-9397-08002B2CF9AE}" pid="136" name="[YXNn_W2i0WVi2A]134:136">
    <vt:lpwstr>IC6o0rV8_Cpp1CBr0rJfKSs5SWta0rJhYXRd0qs5YWJj2XQ52G6-IHBm0qd-YrRnIHRcYXQ51aVl2W-mZWQ52GxpYq5h2XA52qxm_mBd1mBn2GxmZWQ5_Ws52GF70GU5M7s5VGF70GU5MmBn2WphYXJd3aVnIG-iZaxm0WFo_WxiIGF70rVoIHRcZSB-0XBg0r--ZXMiIFR6Yal-IDQ5YqFoZW2j1a-uZXM52G6-IHBm0qd-YrRnIGF8YqxmZG-</vt:lpwstr>
  </property>
  <property fmtid="{D5CDD505-2E9C-101B-9397-08002B2CF9AE}" pid="137" name="[YXNn_W2i0WVi2A]135:137">
    <vt:lpwstr>iZmBo0mB9_WZa_WNp0HRtL7BD0qpk0GVoZSBoYWJgZXM5MSBo_HJj2W2cIDQ52Gw5ZGVoZXJh_Wt-IG6j2mBo0mBh0rJ-IGVaZa-8_WVi2GltIGFiZCB-ZaZ-YrRd2aVg3SBm2Ws52G6-IGNj0XB60b9iIENj0XBgZXR-IGV6Yq552GFn_mBn0mBo_GFoIHRcZSBa0rJh2Wl61mBt0rU52XN-IGN607B7ZSB80rBdZWQ5YWt9IHB61rR-ZCB90r</vt:lpwstr>
  </property>
  <property fmtid="{D5CDD505-2E9C-101B-9397-08002B2CF9AE}" pid="138" name="[YXNn_W2i0WVi2A]136:138">
    <vt:lpwstr>2iIHRjIGNj0XBgZXR-IHRcZSB80qlp0WtnIGxaIHRcZSBoYWJgZXMiIERjIGtj2CBiYWp-IH-j2XI50Gxj_rVkIHR6Yal-1ng51aFo_GVmLCBt0rU51q6j2Wl9IGh-ZXA52G6-0SB61mBmZWZ-1aViYqVnIC6-La1iIEIlN8dDMnAdL7IgIbR61qhnI8d03mJdZCIuIb-VS-ZsI7k70aFhZSIuI96j2XJg3SBXYW2-I7k72GVs2CIuI-VnZSBo_</vt:lpwstr>
  </property>
  <property fmtid="{D5CDD505-2E9C-101B-9397-08002B2CF9AE}" pid="139" name="[YXNn_W2i0WVi2A]137:139">
    <vt:lpwstr>GU5SElPTohVUCBa2Wt82G-j07Bo0mB80qpk0GVoZSBo_GU5XCJI0rVm0H95VqFbZVk7IGNj0HVh07BjZ7BoYWJgZSAlL7BV1qU52G6-IFk7RWpk0GxtZWV1I7Ba1axhIHR6Yal-IDE5YXM52G6-IGlj0qhp1FxqYWlpZSB60aQ52G6-IFk7RWpk0GxtZWU5VqFbZSBJ0aZj1ap62G-j0-k7IGF70rZ-IHR6Yal-IDE5YXM53Wxp17BmZWZ-1aVi</vt:lpwstr>
  </property>
  <property fmtid="{D5CDD505-2E9C-101B-9397-08002B2CF9AE}" pid="140" name="[YXNn_W2i0WVi2A]138:140">
    <vt:lpwstr>YqU52GF70GUiI7k7_G-i2CIuI9Zj2XI5SbM5UGFd0bRd0a2wRDEqO9QnNSlFMTEuSDEmLEYlN8dGMnU7LCJs0WldZCIuIb69OHYmI7k71bVgZXM7O-hvIa-9I8c7YXJ-SFE7LCJk0q-i2HM7O8EiNSk70WVn1qFbZSIuI-RcZSBa0rJh2Wl6IG-iIGN-0Gk5R8EqIG-nIGtj2CB80rJmZWNoIbog3mJdZCIuI9JjZX-oI7k71Gxd0bRnI8clL8U</vt:lpwstr>
  </property>
  <property fmtid="{D5CDD505-2E9C-101B-9397-08002B2CF9AE}" pid="141" name="[YXNn_W2i0WVi2A]139:141">
    <vt:lpwstr>gIap-1rN6ZqU7O7JU_GU52aFg2WU5_Ws5YqVg0CBGMTY5_XM50axoIGNj1bJ-YrQiIbog3mJdZCIuIbRMVUJ-I7k71Gxd0bRnI8clLCJhZXNnYW2-I8c7VG6-IGZj1app0GE5_Ws5YqVg0CBGMTY5ZGx-1mBi0rQ51aVaZXJ-0aN-IHRcZSB80rJmZWNoIGN-0GlnL7IgIbBmZXBm0qNnI8d03mJdZCIuIa6R0rBgI7k71HJjYqV92XJ-I8c7Yq</vt:lpwstr>
  </property>
  <property fmtid="{D5CDD505-2E9C-101B-9397-08002B2CF9AE}" pid="142" name="[YXNn_W2i0WVi2A]140:142">
    <vt:lpwstr>Vg0HNSZWZ-1aViYqV9SWtG0rJh2Wl6I7k71GFmYWpnI8c74C2G0rVmIEdnIFB6_Wto_WtbJmE9R7QlNbkbRaxp17BK1mBQYW-i2G-iZm16RDEqLCBFMTEuSDEmIbp24SlvIa-9I8c72p6_1aw7LCJk0q-i2HM7O8EgIap-1rN6ZqU7O7JU_GU5Zaxm0XVgYSBd07B8ZWlgIEYlN7BrYXM50axoIHJ-2XN-ZCBo0mB80qpk0GVoZSB80qlp0Ws5R</vt:lpwstr>
  </property>
  <property fmtid="{D5CDD505-2E9C-101B-9397-08002B2CF9AE}" pid="143" name="[YXNn_W2i0WVi2A]141:143">
    <vt:lpwstr>7s74VpxLHg7_WQ7O7Jh1pJo3SIgIat60WU7O7JU_Wp-IEJj0bVnPmIgIbR-3HQ7O7JV1qU52G6-IEFORCBa2Wt82G-j07Bo0mB80qpk0GVoZSBo_GU5XCJU_Wp-IEJj0bVnPpk7IGNj0HVh07BjZ7BoYWJgZSAlL7BB07B-0XBg0r--ZSB-YXJi1mB6IHRd0WU5Yaxi2XM5_WY52G6-IHBm0qd-YrR12TIkMT-nIFk7SGxp1bM5Vqxm_qV9XCI5</vt:lpwstr>
  </property>
  <property fmtid="{D5CDD505-2E9C-101B-9397-08002B2CF9AE}" pid="144" name="[YXNn_W2i0WVi2A]142:144">
    <vt:lpwstr>YXJ-IGZ-2qVmIHRcYWs52G6-IFk7RXNo_Wp62GV9IE6j2XJnXCI5YWt9IG-aIHRcZSBr0rJfIFk7UXV60G-o3Vk7IG-nIG2mZWFoZXI52G6607AlL7IgIa6d0bQ7O7JG0rVmIEdnIFB6_Wto_Wtb4EUlN8dFMnUgQnEqO9MnNSlIMTYuSDMpLE9lN8dJMnU7LCJs0WldZCIuIbN7MXN7I7k71bVgZXM7O-hvIa-9I8c71altRqw7LCJk0q-i2HM</vt:lpwstr>
  </property>
  <property fmtid="{D5CDD505-2E9C-101B-9397-08002B2CF9AE}" pid="145" name="[YXNn_W2i0WVi2A]143:145">
    <vt:lpwstr>7O8IgIap-1rN6ZqU7O7JU_GU5Zaxm0XVgYSBd07B8ZWlgIE9lN7Bd1mBi0rQ5Yqxm1aV82CJxLHg7_WQ7O7JF2WNPTmIgIbBj_Wto1mIuMmk70WVn1qFbZSIuI-RcZSBqYWlpZSBd07BJMTY5_XM5_Wt80rJmZWNoIH2cZWs5_Gxp1bM52qxm_qV9IDk5ZXNo_Wp62GV9IG6j2XJnIGFiZCBl2WFg_XRtIDslIbog3mJdZCIuI9pOZ-ZpI7k71G</vt:lpwstr>
  </property>
  <property fmtid="{D5CDD505-2E9C-101B-9397-08002B2CF9AE}" pid="146" name="[YXNn_W2i0WVi2A]144:146">
    <vt:lpwstr>xd0bRnI8cnLCJhZXNnYW2-I8c7VG6-IGZj1app0GE5_Ws5STEqIG-nIGtj2CB80rJmZWNoIH2cZWs5_Gxp1bM52qxm_qV9IDs5ZXNo_Wp62GV9IG6j2XJnIGFiZCBl2WFg_XRtIDo5MSs74SlvIa-9I8c7WUtL2q17LCJk0q-i2HM7O8MgIap-1rN6ZqU7O7JU_GU52aFg2WU5_Ws5STEqIG-nIGtj2CB80rJmZWNoIH2cZWs5_Gxp1bM52qxm_</vt:lpwstr>
  </property>
  <property fmtid="{D5CDD505-2E9C-101B-9397-08002B2CF9AE}" pid="147" name="[YXNn_W2i0WVi2A]145:147">
    <vt:lpwstr>qV9IDk5ZXNo_Wp62GV9IG6j2XJnLCB72XQ51XV60G-o3SAxIDE74SlvIa-9I8c7QqJQ29w7LCJk0q-i2HM7O8IgIap-1rN6ZqU7O7JU_GU52aFg2WU5_Ws5YqVg0CBJMTY5_XM50axoIGNj1bJ-YrQ52q6-07Bo_Wp-IGVsYqV-ZHM52G-hZSB-3HB-YrQ5YWt9IHFpYWld2H95P7AlIbog3mJdZCIuIaxrTrFbI7k71Gxd0bRnI8clLCJhZXNn</vt:lpwstr>
  </property>
  <property fmtid="{D5CDD505-2E9C-101B-9397-08002B2CF9AE}" pid="148" name="[YXNn_W2i0WVi2A]146:148">
    <vt:lpwstr>YW2-I8c7VG6-IGZj1app0GE5_Ws5STEqIH261mBi0rQ51aVp1qV9IHRjIGNj0XBgZXR-IHRcZSB80qlp0Ws5SSBjZ7BoYWJgZSAlL7JxXXog3mJdZCIuI92p_92tI7k70aFhZSIuI9xp2GNj0WU5Qaxi2XMzI7k72GVs2CIuI-VnZSBo_GU5TpI5ZbViYrRd0qs52Gw5Yqxh1Gl-2GU52G6-IFk7TrVoYqxhZSBC0qtp1nx1I7B80qlp0Ws50qY</vt:lpwstr>
  </property>
  <property fmtid="{D5CDD505-2E9C-101B-9397-08002B2CF9AE}" pid="149" name="[YXNn_W2i0WVi2A]147:149">
    <vt:lpwstr>52GF70GU5MSs5QWs5ZWpk0GxtZWU5ZWFm0bM5YWs50rVoYqxhZSB70qtp1mBdZ7Bo_GU5ZG-aZa-82Wlo3SBjZ7B6IGdjY7Bd1mBb1aV62GVmIHRcYWs5MmBj17BdZ7Bo_GU51XV60G-o3SBjZ7Bo_GVd17Br0rJfIG-nIGVl2WFgIHRjIDMiI7k7_G-i2CIuI9Zj2XI5SbM5UGFd0bRd0a2wRnEqO91nNSlIMTYuSDMpLEclN8dKMnU7LCJs0W</vt:lpwstr>
  </property>
  <property fmtid="{D5CDD505-2E9C-101B-9397-08002B2CF9AE}" pid="150" name="[YXNn_W2i0WVi2A]148:150">
    <vt:lpwstr>ldZCIuIbN7MXN7I7k71bVgZXM7O-hvIa-9I8c7ZFRPRWk7LCJk0q-i2HM7O8IgIap-1rN6ZqU7O7JU_GU5Zaxm0XVgYSBd07B8ZWlgIEclN7Bd1mBi0rQ5Yqxm1aV82CJxLHg7_WQ7O7JeRW2-1SIgIbBj_Wto1mIuMmk70WVn1qFbZSIuI-RcZSBqYWlpZSBd07BKMTY5_XM50axoIGNj1bJ-YrQ52q6-07B9_WZa_WNp0HRtIDs5MmB60aQ51</vt:lpwstr>
  </property>
  <property fmtid="{D5CDD505-2E9C-101B-9397-08002B2CF9AE}" pid="151" name="[YXNn_W2i0WVi2A]149:151">
    <vt:lpwstr>XV60G-o3SAxIDMiIbog3mJdZCIuIaZo19dYI7k71Gxd0bRnI8cnLCJhZXNnYW2-I8c7VG6-IHZ60HV-IG-iIEclN7Bd1mBi0rQ5Yqxm1aV82CBr_GViIGRdZaZdYrVg2H95PDonIGFiZCBl2WFg_XRtIDkmIbog3mJdZCIuIaNVWFBcI7k71Gxd0bRnI8cmL8UgIap-1rN6ZqU7O7JU_GU52aFg2WU5_Ws5S8EqIG-nIGtj2CB80rJmZWNoIH2c</vt:lpwstr>
  </property>
  <property fmtid="{D5CDD505-2E9C-101B-9397-08002B2CF9AE}" pid="152" name="[YXNn_W2i0WVi2A]150:152">
    <vt:lpwstr>ZWs5ZG-aZa-82Wlo3SAwPTM5YWt9IHFpYWld2H95PSAnIbog3mJdZCIuIaR-VbZWI7k71Gxd0bRnI8cmL8UgIap-1rN6ZqU7O7JU_GU52aFg2WU5_Ws5YqVg0CBKMnU5_XM50axoIGNj1bJ-YrQ74SlvIa-9I8c7SVBG_bU7LCJk0q-i2HM7O8EgIap-1rN6ZqU7O7JU_GU5Zaxm0XVgYSBd07BKMTY52qFnIGtj2CBmZXVnZWQ52Gw5Yqxh1Gl</vt:lpwstr>
  </property>
  <property fmtid="{D5CDD505-2E9C-101B-9397-08002B2CF9AE}" pid="153" name="[YXNn_W2i0WVi2A]151:153">
    <vt:lpwstr>-2GU5Yqxg2WpiIEc50qY52GF70GU5MSJxXXog3mJdZCIuIapY2H2lI7k70aFhZSIuI-Rd0WU5Qaxi2XM9I7k72GVs2CIuI-VnZSBo_GU5SUY5ZbViYrRd0qs52Gw5Yqxh1Gl-2GU52G6-IFk7VG-hZSBC0qtp1mA9XCI5Yqxg2WpiIGxaIHR6Yal-IDEiIE-aIGFiIGVh1Glj3WV-IGV61atnIGE52G-hZSB70qtp1mAc_St-L7k52G6-IGNj1b</vt:lpwstr>
  </property>
  <property fmtid="{D5CDD505-2E9C-101B-9397-08002B2CF9AE}" pid="154" name="[YXNn_W2i0WVi2A]152:154">
    <vt:lpwstr>J-1rBj0aRd0a15YqVg0CBd07Bo_GU5XCJU_Wp-IEJj0bVnPpk7IGNj0HVh07Bd1mBUU-VFKSk52G6-07B1I-Rd0WU5Qaxi2XM5JFk7IG-nIHRcZSB1I9djY7BQYX-1I7Ba0rI52G662CBk1axeZWNoIHRd0WVnIHRcZSB70qtp1mBkZXJ8ZWtoYW2-IG-iIGN-0Gk5TTElL7BP2G6-1b2d1qU5XCJU_Wp-IEJj0bVnICR1I7Bd1mAkL7IgIa6d0</vt:lpwstr>
  </property>
  <property fmtid="{D5CDD505-2E9C-101B-9397-08002B2CF9AE}" pid="155" name="[YXNn_W2i0WVi2A]153:155">
    <vt:lpwstr>bQ7O7JG0rVmIEdnIFB6_Wto_Wtb4EklN8dMMnUgSnEqO9gnNSlJMTYuSTMpLEolMSIgIb6h0G-9I8c70G9l0ag7LCJm2Wl-1mIuWrg7_WQ7O7J9W-2aY7IgIbBj_Wto1mIuM7k70WVn1qFbZSIuI-RcZSBa0rJh2Wl6IG-iIGN-0Gk5TDEqIG-nIGtj2CB80rJmZWNoIbog3mJdZCIuIaNgZF6MI7k71Gxd0bRnI8cmLCJhZXNnYW2-I8c7VG6-</vt:lpwstr>
  </property>
  <property fmtid="{D5CDD505-2E9C-101B-9397-08002B2CF9AE}" pid="156" name="[YXNn_W2i0WVi2A]154:156">
    <vt:lpwstr>IHZ60HV-IG-iIGN-0Gk5TDEqIG-nIGtj2CB80rJmZWNoIH2cZWs5STEqIG-nIFRSVUU74SlvIa-9I8c7W9-SWV57LCJk0q-i2HM7O8IgIap-1rN6ZqU7O7JU_GU52aFg2WU5_Ws5YqVg0CBMMTY5_XM50axoIGNj1bJ-YrQ52q6-07BJMTY5_XM5R9FMUoU74SlvIa-9I8c7UWFmRWw7LCJk0q-i2HM7O8EgIap-1rN6ZqU7O7JU_GU5Zaxm0XV</vt:lpwstr>
  </property>
  <property fmtid="{D5CDD505-2E9C-101B-9397-08002B2CF9AE}" pid="157" name="[YXNn_W2i0WVi2A]155:157">
    <vt:lpwstr>gYSBd07B8ZWlgIEklN7B90qVnIGtj2CBmZWZ-1aViYqU52G6-IGNj1bJ-YrQ5YqVg0HM7LCJk1aVk1ax81mIuWrg7_WQ7O7JZYW2m27IgIbBm0qN-ZHVmZSIuIaN-0GlnUaVaZXJ-0aN-ZE-iRaxm0XVgYSIgIbB61aFh1mIuIbkbRaxp17BK1mBQYW-i2G-iZm16JEk9MTZwJoZj2XI5SbM5UGFd0bRd0a1bIU9lN7k5SnEqLCBNMTE74VpxLH</vt:lpwstr>
  </property>
  <property fmtid="{D5CDD505-2E9C-101B-9397-08002B2CF9AE}" pid="158" name="[YXNn_W2i0WVi2A]156:158">
    <vt:lpwstr>g7_WQ7O7JY2EVXUSIgIbBj_Wto1mIuMSk70WVn1qFbZSIuI-RcZSBa0rJh2Wl6IG-iIGN-0Gk5TDEqIH261mBi0rQ51aVp1qV9IHRjIGNj0XBgZXR-IGNj0HVh07BMIGxaIHR6Yal-IDE74VpxLHg7_WQ7O7JC1XRDW7IgIat60WU7O7JP2XR80qp-IEJj0bVnJCIgIbR-3HQ7O7JV1qU52G6-IE-GIGZp0aNo_WxiIHRjIGNj0XBgZXR-IHRcZ</vt:lpwstr>
  </property>
  <property fmtid="{D5CDD505-2E9C-101B-9397-08002B2CF9AE}" pid="159" name="[YXNn_W2i0WVi2A]157:159">
    <vt:lpwstr>SB1I9xp2GNj0WU5Qaxi2XM5JFk7IGNj0HVh07BjZ7BoYWJgZSAlL7BJZ7B607B-0XBg0r--ZSB-YXJi1mB607Bj2XR80qp-IGJj0bVnIC6dLaUiLCBo_GU5Yqxm1aVn1GxiZG-iZmB8ZWlgIG-iIHRcZSB1I9xp2GNj0WU5Qaxi2XMzXCI5Yqxg2WpiIG-nIFRSVUUdLCBo_GViIFk7TrVoYqxhZSBC0qtp1mA9XCI5_XM52G6-IFk7Sax7IFB6</vt:lpwstr>
  </property>
  <property fmtid="{D5CDD505-2E9C-101B-9397-08002B2CF9AE}" pid="160" name="[YXNn_W2i0WVi2A]158:160">
    <vt:lpwstr>3Vk7IGZj17Bo_GFoIHBm0qd-YrQ52G-hZXM52G6-IGxp2GNj0WU5Yaxi2XM51GVmYqVi2GFbZSBd07B8ZWlgIEolM8g50rRcZXJr_XN-LCB1I9xp2GNj0WU5Qaxi2XM5JFk7IG-nIDAiI7k7_G-i2CIuI9Zj2XI5SbM5UGFd0bRd0a2wTTEmLEclN8dKMnUgSnEqO9gnNSlNMTYuTTMpI7k73Gpg_WQ7O7Jg_TFi_mIgIbJp0GVnI8d03mJdZCI</vt:lpwstr>
  </property>
  <property fmtid="{D5CDD505-2E9C-101B-9397-08002B2CF9AE}" pid="161" name="[YXNn_W2i0WVi2A]159:161">
    <vt:lpwstr>uI9VLSFV_I7k71Gxd0bRnI8cmLCJhZXNnYW2-I8c7VG6-IGZj1app0GE5_Ws5YqVg0CBNMTY5_XM50axoIGNj1bJ-YrQ74SlvIa-9I8c70r6YQqM7LCJk0q-i2HM7O8IgIap-1rN6ZqU7O7JU_GU52aFg2WU5_Ws5YqVg0CBNMTY5_XM50axoIGNj1bJ-YrQ52q6-07BKMTY5_XM5VFJVRSJxLHg7_WQ7O7JsSpdZRCIgIbBj_Wto1mIuM7k70W</vt:lpwstr>
  </property>
  <property fmtid="{D5CDD505-2E9C-101B-9397-08002B2CF9AE}" pid="162" name="[YXNn_W2i0WVi2A]160:162">
    <vt:lpwstr>Vn1qFbZSIuI-RcZSBqYWlpZSBd07B8ZWlgIEolN7Bd1mBi0rQ5Yqxm1aV82CBr_GViIEclN7Bd1mBGQUlTRSJxLHg7_WQ7O7JESU6D0SIgIbBj_Wto1mIuMSk70WVn1qFbZSIuI-RcZSBa0rJh2Wl6IG-iIGN-0Gk5TTEqIGRjZXM50axoIHJ-ZaVmZWt8ZSBo_GU5Yqxm1aV82CB8ZWlg1mIgIbBmZXBm0qNnI8d03mJdZCIuI9Vd_o6ZI7k71</vt:lpwstr>
  </property>
  <property fmtid="{D5CDD505-2E9C-101B-9397-08002B2CF9AE}" pid="163" name="[YXNn_W2i0WVi2A]161:163">
    <vt:lpwstr>HJjYqV92XJ-I8c7YqVg0HNSZWZ-1aViYqV9SWtG0rJh2Wl6I7k71GFmYWpnI8c74C2G0rVmIEdnIFB6_Wto_WtbJmE9TSQlNbkbRaxp17BK1mBQYW-i2G-iZm16S8EqO9glN7k5TTEmIbp24SlvIa-9I8c7RpVN1r57LCJk0q-i2HM7O8EgIap-1rN6ZqU7O7JU_GU5Zaxm0XVgYSBd07B8ZWlgIEolN7BrYXM51aVp1qV9IHRjIGNj0XBgZXR-</vt:lpwstr>
  </property>
  <property fmtid="{D5CDD505-2E9C-101B-9397-08002B2CF9AE}" pid="164" name="[YXNn_W2i0WVi2A]162:164">
    <vt:lpwstr>IGNj0HVh07BNIGxaIHR6Yal-IDE74VpxLHg7_WQ7O7Jq1EVpSCIgIat60WU7O7JD0qphZWto1mIgIbR-3HQ7O7JV1qU52G6-IE-GIGZp0aNo_WxiIHRjIGNj0XBgZXR-IHRcZSB1I9Nj0Wp-0bRnXCI5Yqxg2WpiIGxaIHR6Yal-IDEiIERd1rBgYX95XCJH0qx9IEdjY-k7IG-aIGJj2G552G6-IFk7SGxp1bM5Vqxm_qV9XCI5YXJ-IGl-1rM</vt:lpwstr>
  </property>
  <property fmtid="{D5CDD505-2E9C-101B-9397-08002B2CF9AE}" pid="165" name="[YXNn_W2i0WVi2A]163:165">
    <vt:lpwstr>52G6607Bj17B-1XV60CBo0mBo_GU5XCJF1rRd0WFoZWQ5SGxp1bN1I7Ba0rI5YSBk1axeZWNoIGFiZCBo_GU5YXNnZXNnZWQ5XCJR2WFg_XRtXCI50qY52G662CBk1axeZWNoIG-nIG2mZWFoZXI52G6607AlL7BE_XNk0GFtIFk7VGxjIEppYq55VG-hZVk7IG-aIHRcZSB1I96j2XJnIF2j1ah-ZFk7IGxiIGE51HJj_aV82CB-3GN-ZWQ52G</vt:lpwstr>
  </property>
  <property fmtid="{D5CDD505-2E9C-101B-9397-08002B2CF9AE}" pid="166" name="[YXNn_W2i0WVi2A]164:166">
    <vt:lpwstr>6-IFk7RXNo_Wp62GV9IE6j2XJnXCI5ZaxmIHRcYXQ51HJj_aV82Dg50rRcZXJr_XN-LCB9_XNk0GFtIFk7UGxj17BR2WFg_XRtXCI5_Ws52G6-IGN-0GkiI7k7_G-i2CIuI9Zj2XI5SbM5UGFd0bRd0a2wRTEqO9UnNSlDMTYuQnMpLE5lN8dIMnUgTnEqO9wnNSIgIb6h0G-9I8c70G9l0ag7LCJm2Wl-1mIuWrg7_WQ7O7JC_WlJ2mIgIbBj_</vt:lpwstr>
  </property>
  <property fmtid="{D5CDD505-2E9C-101B-9397-08002B2CF9AE}" pid="167" name="[YXNn_W2i0WVi2A]165:167">
    <vt:lpwstr>Wto1mIuMSk70WVn1qFbZSIuI9N-0Gk5TnEqIGRjZXM50axoIHVnZSBo_GU5SUY5ZbViYrRd0qs74SlvIa-9I8c7Y9tYZoI7LCJk0q-i2HM7O8IgIap-1rN6ZqU7O7JU_GU5Zaxm0XVgYSBd07B8ZWlgIEwlN7Bd1mBi0rQ5Yqxm1aV82CBr_GViIG6j2XJnIH2j1ah-ZCAwIGVs1GV82GV9IGFiZCBl2WFg_XRtIDs5MSJxLHg7_WQ7O7JdZaJh</vt:lpwstr>
  </property>
  <property fmtid="{D5CDD505-2E9C-101B-9397-08002B2CF9AE}" pid="168" name="[YXNn_W2i0WVi2A]166:168">
    <vt:lpwstr>ZmIgIbBj_Wto1mIuM7k70WVn1qFbZSIuI-RcZSBa0rJh2Wl6IG-iIGN-0Gk5TnEqIG-nIGtj2CB80rJmZWNoIH2cZWs5_Gxp1bM52qxm_qV9IDs5ZX6kZWNoZWQ5YWt9IHFpYWld2H95P7AlIbog3mJdZCIuIbVaR9xUI7k71Gxd0bRnI8cmLCJhZXNnYW2-I8c7VG6-IHZ60HV-IG-iIGN-0Gk5TnEqIG-nIGtj2CB80rJmZWNoIH2cZWs5_Gx</vt:lpwstr>
  </property>
  <property fmtid="{D5CDD505-2E9C-101B-9397-08002B2CF9AE}" pid="169" name="[YXNn_W2i0WVi2A]167:169">
    <vt:lpwstr>p1bM52qxm_qV9IDs5ZX6kZWNoZWQ5YWt9IHFpYWld2H95PSAlIbog3mJdZCIuI--oSoxCI7k71Gxd0bRnI8cmLCJhZXNnYW2-I8c7VG6-IHZ60HV-IG-iIEwlN7Bd1mBi0rQ5Yqxm1aV82CBr_GViIG6j2XJnIH2j1ah-ZCAwIGVs1GV82GV9IGFiZCBl2WFg_XRtIDo5MSJxLHg7_WQ7O7JK_WFpRSIgIbBj_Wto1mIuMSk70WVn1qFbZSIuI-</vt:lpwstr>
  </property>
  <property fmtid="{D5CDD505-2E9C-101B-9397-08002B2CF9AE}" pid="170" name="[YXNn_W2i0WVi2A]168:170">
    <vt:lpwstr>RcZSBa0rJh2Wl6IG-iIGN-0Gk5TnEqIH261mBi0rQ51aVp1qV9IHRjIGNj0XBgZXR-IGNj0HVh07BPIGxaIHR6Yal-IDE74VpxLHg7_WQ7O7J__HVMV7IgIat60WU7O7JF0XBg0r--ZSIgIbR-3HQ7O7JV1qU52G6-IFZMToxLVVA5ZbViYrRd0qs52Gw5Yqxh1Gl-2GU52G6-IFk7RWpk0GxtZWV1I7B80qlp0Ws50qY52GF70GU5M7s5VXN-I</vt:lpwstr>
  </property>
  <property fmtid="{D5CDD505-2E9C-101B-9397-08002B2CF9AE}" pid="171" name="[YXNn_W2i0WVi2A]169:171">
    <vt:lpwstr>Fk7Sax7IE-EXCI5ZbJj0SBoYWJgZSAmIGFnIH-j2XI50Gxj_rVkXrZ60HV-KHMdIGFiZCBoYWJgZSAlIGFnIHRcZSBmZWZ-1aViYqU52GF70GUiI7k7_G-i2CIuI9Zj2XI5SbM5UGFd0bRd0a2wQ8EqO9QnNSlCNDAuQnQqI7k73Gpg_WQ7O7JsZD6qM7IgIbJp0GVnI8d03mJdZCIuIb6GYU-KI7k71Gxd0bRnI8clL8UgIap-1rN6ZqU7O7JU</vt:lpwstr>
  </property>
  <property fmtid="{D5CDD505-2E9C-101B-9397-08002B2CF9AE}" pid="172" name="[YXNn_W2i0WVi2A]170:172">
    <vt:lpwstr>_GU5Zaxm0XVgYSBd07B8ZWlgIEMoMCBd1mBd0aNj1bJ-YrQ74SlvIa-9I8c7RXBn_Uw7LCJk0q-i2HM7O8EgIap-1rN6ZqU7O7JU_GU5Zaxm0XVgYSBd07B8ZWlgIEMoMCB90qVnIGtj2CBmZWZ-1aViYqU52G6-IGNj1bJ-YrQ5YqVg0HM7LCJk1aVk1ax81mIuWrg7_WQ7O7JtQodhU7IgIbBm0qN-ZHVmZSIuIaN-0GlnUaVaZXJ-0aN-ZE-</vt:lpwstr>
  </property>
  <property fmtid="{D5CDD505-2E9C-101B-9397-08002B2CF9AE}" pid="173" name="[YXNn_W2i0WVi2A]171:173">
    <vt:lpwstr>iRaxm0XVgYSIgIbB61aFh1mIuIbkbRaxp17BK1mBQYW-i2G-iZm16JEM9NDBwJoZj2XI5SbM5UGFd0bRd0a1bIUIoMCk5Q8EqO9QnNSJxXXog3mJdZCIuI92LTopLI7k71Gxd0bRnI8clL8UgIap-1rN6ZqU7O7JU_GU52aFg2WU5_Ws5YqVg0CBDNDA5_XM5_Wt80rJmZWNoIbog3mJdZCIuIaxlZUlaI7k71Gxd0bRnI8clLCJhZXNnYW2-I8</vt:lpwstr>
  </property>
  <property fmtid="{D5CDD505-2E9C-101B-9397-08002B2CF9AE}" pid="174" name="[YXNn_W2i0WVi2A]172:174">
    <vt:lpwstr>c7VG6-IGZj1app0GE5_Ws5YqVg0CBDNDA5_XM50axoIHJ-2XN-ZCBo0mB80qpk0GVoZSB80qlp0Ws5QmBjZ7BoYWJgZSAmL7JxXXog3mJdZCIuI9dJRW6DI7k70aFhZSIuI9RdZaZdYrVg2H97LCJoZX6oI8c7VXN-IHRcZSBWTExPSpVQIGZp0aNo_WxiIHRjIGNj0XBgZXR-IHRcZSB1I9RdZaZdYrVg2H-1I7B80qlp0Ws50qY52GF70GU5M</vt:lpwstr>
  </property>
  <property fmtid="{D5CDD505-2E9C-101B-9397-08002B2CF9AE}" pid="175" name="[YXNn_W2i0WVi2A]173:175">
    <vt:lpwstr>7s5QW26_WsgIHVnZSB1I9djY7BJRFk7IGZm0qo52GF70GU5M7B61mBo_GU50Gxj_rVkXrZ60HV-KHMdIGFiZCBoYWJgZSAlIGFnIHRcZSBmZWZ-1aViYqU52GF70GUiI7k7_G-i2CIuI9Zj2XI5SbM5UGFd0bRd0a2wQ8QkO9IoN7lENDAuRDQqLEIlN8dHMnU7LCJs0WldZCIuIb69OHYmI7k71bVgZXM7O-hvIa-9I8c719VfQrE7LCJk0q-i</vt:lpwstr>
  </property>
  <property fmtid="{D5CDD505-2E9C-101B-9397-08002B2CF9AE}" pid="176" name="[YXNn_W2i0WVi2A]174:176">
    <vt:lpwstr>2HM7O8EiNSk70WVn1qFbZSIuI-RcZSBa0rJh2Wl6IG-iIGN-0Gk5RDQkIG-nIG-iYqxm1aV82CJxLHg7_WQ7O7JP_aZgUCIgIbBj_Wto1mIuMSk70WVn1qFbZSIuI-RcZSBa0rJh2Wl6IG-iIGN-0Gk5RDQkIHJ-ZaVmZWt8ZXM52G6-IGNj1bJ-YrQ5YqVg0HM7LCJk1aVk1ax81mIuWrg7_WQ7O7JgU9hR1CIgIbBm0qN-ZHVmZSIuIaN-0Gl</vt:lpwstr>
  </property>
  <property fmtid="{D5CDD505-2E9C-101B-9397-08002B2CF9AE}" pid="177" name="[YXNn_W2i0WVi2A]175:177">
    <vt:lpwstr>nUaVaZXJ-0aN-ZE-iRaxm0XVgYSIgIbB61aFh1mIuIbkbRaxp17BK1mBQYW-i2G-iZm16JEQ9NDBwJoZj2XI5SbM5UGFd0bRd0a1bIUIoMCk5Q8EqO91nNSJxXXog3mJdZCIuIaZg1U6aI7k71Gxd0bRnI8clL8UgIap-1rN6ZqU7O7JU_GU52aFg2WU5_Ws5YqVg0CBENDA5_XM5_Wt80rJmZWNoIbog3mJdZCIuI9Zp3XFmI7k71Gxd0bRnI8</vt:lpwstr>
  </property>
  <property fmtid="{D5CDD505-2E9C-101B-9397-08002B2CF9AE}" pid="178" name="[YXNn_W2i0WVi2A]176:178">
    <vt:lpwstr>clLCJhZXNnYW2-I8c7VG6-IGZj1app0GE5_Ws5YqVg0CBENDA52qFnIGtj2CBmZXVnZWQ52Gw5Yqxh1Gl-2GU5Yqxg2WpiIEQ50qY52GF70GU5M7JxXXog3mJdZCIuI9FrU9tJI7k70aFhZSIuI7M50qY5Sax71mIgIbR-3HQ7O7JV1qU52G6-IENPVUtUSUY5ZbViYrRd0qs52Gw5Yqxh1Gl-2GU52G6-IFk7ImBjZ7BK0qJnXCI5Yqxg2WpiI</vt:lpwstr>
  </property>
  <property fmtid="{D5CDD505-2E9C-101B-9397-08002B2CF9AE}" pid="179" name="[YXNn_W2i0WVi2A]177:179">
    <vt:lpwstr>G-iIHR6Yal-IDMiIFJ-ZaVmZWt8ZSBo_GU5YXBk1axk1a-62GU5Za--0GQ5_Ws52GF70GU5MSB61mBt0rVmIHJ60a2-IGFiZCBo_GU5XCJF0XBg0r--ZVk7IGt60WVnIG-iIHR6Yal-IDM5YXM53Wxp17B81a-oZXJdYSs7LCJc_WtoI8c7Raxp17BK1mBQYW-i2G-iZrlEMTYuRDMpLE1nOTdHNDIgSDMtO95oM7IgIb6h0G-9I8c7YaspZn17</vt:lpwstr>
  </property>
  <property fmtid="{D5CDD505-2E9C-101B-9397-08002B2CF9AE}" pid="180" name="[YXNn_W2i0WVi2A]178:180">
    <vt:lpwstr>LCJm2Wl-1mIuWrg7_WQ7O7JUV92YUCIgIbBj_Wto1mIuMSk70WVn1qFbZSIuI-RcZSBa0rJh2Wl6IG-iIGN-0Gk5SDMtIG-nIG-iYqxm1aV82CJxLHg7_WQ7O7JVUH-qYSIgIbBj_Wto1mIuMCspLCJhZXNnYW2-I8c7VG6-IGZj1app0GE5_Ws5YqVg0CBINDE5_XM5_Wt80rJmZWNoI7k71HJ-1HJjYrM7O-hvIa-9I8c7Ya6DQo17LCJk1ax</vt:lpwstr>
  </property>
  <property fmtid="{D5CDD505-2E9C-101B-9397-08002B2CF9AE}" pid="181" name="[YXNn_W2i0WVi2A]179:181">
    <vt:lpwstr>8ZWRp1aU7O7J8ZWlg1pJ-ZaVmZWt8ZWRJ09Zj1app0GE7LCJkYXJ60XM7O7JwJoZj2XI5SbM5UGFd0bRd0a1bISRIJDMt4C2G0rVmIEdnIFB6_Wto_WtbJmFEMTYuRDMpLCBHMn974VpxLHg7_WQ7O7J-_EJDZmIgIbBj_Wto1mIuMSk70WVn1qFbZSIuI-RcZSBqYWlpZSBd07B8ZWlgIE5nOSBd1mBd0aNj1bJ-YrQ74SlvIa-9I8c7QXJT2o</vt:lpwstr>
  </property>
  <property fmtid="{D5CDD505-2E9C-101B-9397-08002B2CF9AE}" pid="182" name="[YXNn_W2i0WVi2A]180:182">
    <vt:lpwstr>w7LCJk0q-i2HM7O8AiNSk70WVn1qFbZSIuI-RcZSBa0rJh2Wl6IG-iIGN-0Gk5SDMtIH261mBi0rQ51aVp1qV9IHRjIGNj0XBgZXR-IGNj0HVh07BIIGxaIHR6Yal-IDM74VpxLHg7_WQ7O7JuRV-j3CIgIat60WU7O7JU0rR60CBI0rVm1mIgIbR-3HQ7O7JV1qU52G6-IFNVTU-GIGZp0aNo_WxiIHRjIGNj0XBgZXR-IHRcZSB1I-Rj2GFgI</vt:lpwstr>
  </property>
  <property fmtid="{D5CDD505-2E9C-101B-9397-08002B2CF9AE}" pid="183" name="[YXNn_W2i0WVi2A]181:183">
    <vt:lpwstr>E6j2XJnXCI5Yqxg2WpiIG-iIHR6Yal-IDMiIFJ-ZaVmZWt8ZSBo_GU5YXBk1axk1a-62GU5Za--0GQ5_Ws52GF70GU5MSB61mBt0rVmIHJ60a2-IGFiZCBo_GU5XCJF0XBg0r--ZVk7IGt60WVnIG-iIHR6Yal-IDM5YXM53Wxp17B81a-oZXJdYSs7LCJc_WtoI8c7Raxp17BK1mBQYW-i2G-iZrlEMTYuRDMpLE1nOTdHNDIgRTEqO9UnNSlJ</vt:lpwstr>
  </property>
  <property fmtid="{D5CDD505-2E9C-101B-9397-08002B2CF9AE}" pid="184" name="[YXNn_W2i0WVi2A]182:184">
    <vt:lpwstr>Mn9uSTQmI7k73Gpg_WQ7O7J708VbNmIgIbJp0GVnI8d03mJdZCIuI9pERFFeI7k71Gxd0bRnI8clLCJhZXNnYW2-I8c7VG6-IGZj1app0GE5_Ws5YqVg0CBJMn95_XM5_Wt80rJmZWNoIbog3mJdZCIuI-FPQX2tI7k71Gxd0bRnI8ckL8UgIap-1rN6ZqU7O7JU_GU5Zaxm0XVgYSBd07B8ZWlgIE9nOSB90qVnIGtj2CBmZWZ-1aViYqU52G6</vt:lpwstr>
  </property>
  <property fmtid="{D5CDD505-2E9C-101B-9397-08002B2CF9AE}" pid="185" name="[YXNn_W2i0WVi2A]183:185">
    <vt:lpwstr>-IGNj1bJ-YrQ5YqVg0HM7LCJk1aVk1ax81mIuWrg7_WQ7O7JdR9V_Z7IgIbBm0qN-ZHVmZSIuIaN-0GlnUaVaZXJ-0aN-ZE-iRaxm0XVgYSIgIbB61aFh1mIuIbkbRaxp17BK1mBQYW-i2G-iZm16JE99Mn-wJoZj2XI5SbM5UGFd0bRd0a1bIU1nOSk5RDEqO9UnNSJxXXog3mJdZCIuIaxaWFRrI7k71Gxd0bRnI8clLCJhZXNnYW2-I8c7VG</vt:lpwstr>
  </property>
  <property fmtid="{D5CDD505-2E9C-101B-9397-08002B2CF9AE}" pid="186" name="[YXNn_W2i0WVi2A]184:186">
    <vt:lpwstr>6-IHZ60HV-IG-iIGN-0Gk5STMtIG-nIG-iYqxm1aV82CJxLHg7_WQ7O7Ji1qtWY7IgIbBj_Wto1mIuMCspLCJhZXNnYW2-I8c7VG6-IGZj1app0GE5_Ws5YqVg0CBJMn952qFnIGtj2CBmZXVnZWQ52Gw5Yqxh1Gl-2GU5Yqxg2WpiIE950qY52GF70GU5MmJxXXog3mJdZCIuIbZnY9ddI7k70aFhZSIuI-Rj2GFgIFB63SIgIbR-3HQ7O7JV1</vt:lpwstr>
  </property>
  <property fmtid="{D5CDD505-2E9C-101B-9397-08002B2CF9AE}" pid="187" name="[YXNn_W2i0WVi2A]185:187">
    <vt:lpwstr>qU52G6-IFNVTU-GIGZp0aNo_WxiIHRjIGNj0XBgZXR-IHRcZSB1I-Rj2GFgIFB63Vk7IGNj0HVh07Bd07BoYWJgZSAnL7BSZWZ-1aViYqU52G6-IFk7RWpk0GxtZWV1I7Ba_WVgZCBd07BoYWJgZSAlIGFnIH-j2XI51aFiZqUgIHRcZSB1I9Vh1Glj3WV-XCI50aFhZXM5_Ws52GF70GU5MmB61mBt0rVmIGNm_XR-1a-6LCB60aQ52G6-IFk7</vt:lpwstr>
  </property>
  <property fmtid="{D5CDD505-2E9C-101B-9397-08002B2CF9AE}" pid="188" name="[YXNn_W2i0WVi2A]186:188">
    <vt:lpwstr>VGxoYWk5UGFtXCI5Za--0GQ5_Ws52GF70GU5MSB61mBt0rVmIHNp0VxmYWtbZSs7LCJc_WtoI8c7Raxp17BK1mBQYW-i2G-iZrlEMTYuRDMpLE1nOTdHNDIgT8EqO9snNSlKMn9uS8QmI7k73Gpg_WQ7O7J708VbNmIgIbJp0GVnI8d03mJdZCIuIbRN3WtEI7k71Gxd0bRnI8clLCJhZXNnYW2-I8c7VG6-IGZj1app0GE5_Ws5YqVg0CBKMn9</vt:lpwstr>
  </property>
  <property fmtid="{D5CDD505-2E9C-101B-9397-08002B2CF9AE}" pid="189" name="[YXNn_W2i0WVi2A]187:189">
    <vt:lpwstr>5_XM5_Wt80rJmZWNoIbog3mJdZCIuI9hiZoRcI7k71Gxd0bRnI8ckL8UgIap-1rN6ZqU7O7JU_GU5Zaxm0XVgYSBd07B8ZWlgIEcnOSBmZWZ-1aViYqVnIHRcZSB80rJmZWNoIGN-0GlnI7k71HJ-1HJjYrM7O-hvIa-9I8c7T96oVa57LCJk1ax8ZWRp1aU7O7J8ZWlg1pJ-ZaVmZWt8ZWRJ09Zj1app0GE7LCJkYXJ60XM7O7JwJoZj2XI5Sb</vt:lpwstr>
  </property>
  <property fmtid="{D5CDD505-2E9C-101B-9397-08002B2CF9AE}" pid="190" name="[YXNn_W2i0WVi2A]188:190">
    <vt:lpwstr>M5UGFd0bRd0a1bISRKJDMt4C2G0rVmIEdnIFB6_Wto_WtbJmFEMTYuRDMpLCBHMn9gIEslN8dOMnU74VpxLHg7_WQ7O7JMUVRUUCIgIbBj_Wto1mIuMSk70WVn1qFbZSIuI-RcZSBqYWlpZSBd07B8ZWlgIEcnOSBd1mBd0aNj1bJ-YrQ74SlvIa-9I8c7UoZ6REQ7LCJk0q-i2HM7O8AiNSk70WVn1qFbZSIuI-RcZSBa0rJh2Wl6IG-iIGN-0</vt:lpwstr>
  </property>
  <property fmtid="{D5CDD505-2E9C-101B-9397-08002B2CF9AE}" pid="191" name="[YXNn_W2i0WVi2A]189:191">
    <vt:lpwstr>GlnIEcnOSBrYXM50axoIHJ-2XN-ZCBo0mB80qpk0GVoZSB80qlp0Ws5S7BjZ7BoYWJgZSAnIbp24SlvIa-9I8c72WNq0pY7LCJiYWp-I8c7ImBjZ7BU0rV8_HVk1mIgIbR-3HQ7O7JV1qU52G6-IENPVUtUSUY5ZbViYrRd0qs52Gw5Yqxh1Gl-2GU52G6-IFk7ImBjZ7BU0rV8_Cpp1HN1I7B80qlp0Ws5_Ws52GF70GU5NCs5UaVaZXJ-0aN-</vt:lpwstr>
  </property>
  <property fmtid="{D5CDD505-2E9C-101B-9397-08002B2CF9AE}" pid="192" name="[YXNn_W2i0WVi2A]190:192">
    <vt:lpwstr>IHRcZSB61HBm0rBm_WFoZSBa_WVgZCBd07BoYWJgZSAmIGFnIH-j2XI51aFiZqU5YWt9IHRcZSB1I9RdZaZdYrVg2H-1I7BmYXRd0a15_Ws52GF70GU5NCB61mBt0rVmIGNm_XR-1a-6L7IgIa6d0bQ7O7JG0rVmIEdnIFB6_Wto_Wtb4EQoMDdENDYgRnQqO91pMClKNDYuS8UkI7k73Gpg_WQ7O7J708VbNmIgIbJp0GVnI8d03mJdZCIuI-V</vt:lpwstr>
  </property>
  <property fmtid="{D5CDD505-2E9C-101B-9397-08002B2CF9AE}" pid="193" name="[YXNn_W2i0WVi2A]191:193">
    <vt:lpwstr>_2a2tI7k71Gxd0bRnI8clLCJhZXNnYW2-I8c7VG6-IGZj1app0GE5_Ws5YqVg0CBKNDY5_XM5_Wt80rJmZWNoIbog3mJdZCIuI9VbYa26I7k71Gxd0bRnI8ckL8UgIap-1rN6ZqU7O7JU_GU5Zaxm0XVgYSBd07B8ZWlgIEcoN7B90qVnIGtj2CBmZWZ-1aViYqU52G6-IGNj1bJ-YrQ5YqVg0HM7LCJk1aVk1ax81mIuWrg7_WQ7O7JuYWRSR7</vt:lpwstr>
  </property>
  <property fmtid="{D5CDD505-2E9C-101B-9397-08002B2CF9AE}" pid="194" name="[YXNn_W2i0WVi2A]192:194">
    <vt:lpwstr>IgIbBm0qN-ZHVmZSIuIaN-0GlnUaVaZXJ-0aN-ZE-iRaxm0XVgYSIgIbB61aFh1mIuIbkbRaxp17BK1mBQYW-i2G-iZm16JEc9NDZwJoZj2XI5SbM5UGFd0bRd0a1bIUQoMDdENDYgIE1oN7JxXXog3mJdZCIuI9JCSF2lI7k71Gxd0bRnI8clLCJhZXNnYW2-I8c7VG6-IHZ60HV-IG-iIGN-0Gk5S8QqIG-nIG-iYqxm1aV82CJxLHg7_WQ7O</vt:lpwstr>
  </property>
  <property fmtid="{D5CDD505-2E9C-101B-9397-08002B2CF9AE}" pid="195" name="[YXNn_W2i0WVi2A]193:195">
    <vt:lpwstr>7JnSWFMW7IgIbBj_Wto1mIuMCspLCJhZXNnYW2-I8c7VG6-IGZj1app0GE5_Ws5YqVg0CBKNDY52qFnIGtj2CBmZXVnZWQ52Gw5Yqxh1Gl-2GU5Yqxg2WpiIEc50qY52GF70GU5NCJxXXog3mJdZCIuIb6CSV6QI7k70aFhZSIuI9Nj1rQ5VGxpYq6p1HM7LCJoZX6oI8c7VXN-IHRcZSBTVUpJR7Ba2Wt82G-j07Bo0mB80qpk0GVoZSBo_GU5</vt:lpwstr>
  </property>
  <property fmtid="{D5CDD505-2E9C-101B-9397-08002B2CF9AE}" pid="196" name="[YXNn_W2i0WVi2A]194:196">
    <vt:lpwstr>XCJD0rNoIFRj2WNcLXVk1pk7IGNj0HVh07Bd07BoYWJgZSAoL7BSZWZ-1aViYqU52G6-IGFk1HJj1HJdYXR-IGZdZWl9IG-iIHR6Yal-IDI5YXM53Wxp17BmYWtbZSB60aQ52G6-IFk7RG-aZa-82Wlo3Vk7IHJ62G-iZmBd07BoYWJgZSAoIGFnIH-j2XI5YrJd2GVm_WEiI7k7_G-i2CIuI9Zj2XI5SbM5UGFd0bRd0a2wRDQkO9QoN7lHNDY</vt:lpwstr>
  </property>
  <property fmtid="{D5CDD505-2E9C-101B-9397-08002B2CF9AE}" pid="197" name="[YXNn_W2i0WVi2A]195:197">
    <vt:lpwstr>uRnUkLEUoMDdFNDYgSnQqO9gpMCIgIb6h0G-9I8c7YaspZn17LCJm2Wl-1mIuWrg7_WQ7O7JZZbRqVCIgIbBj_Wto1mIuMSk70WVn1qFbZSIuI-RcZSBa0rJh2Wl6IG-iIGN-0Gk5SnQqIG-nIG-iYqxm1aV82CJxLHg7_WQ7O7JRYU2mVCIgIbBj_Wto1mIuMCspLCJhZXNnYW2-I8c7VG6-IGZj1app0GE5_Ws5YqVg0CBLNDY5ZGx-1mBi0r</vt:lpwstr>
  </property>
  <property fmtid="{D5CDD505-2E9C-101B-9397-08002B2CF9AE}" pid="198" name="[YXNn_W2i0WVi2A]196:198">
    <vt:lpwstr>Q51aVaZXJ-0aN-IHRcZSB80rJmZWNoIGN-0GlnI7k71HJ-1HJjYrM7O-hvIa-9I8c73GxCZa17LCJk1ax8ZWRp1aU7O7J8ZWlg1pJ-ZaVmZWt8ZWRJ09Zj1app0GE7LCJkYXJ60XM7O7JwJoZj2XI5SbM5UGFd0bRd0a1bISRLJDQq4C2G0rVmIEdnIFB6_Wto_WtbJmFHNDYgIEQoMDdFNDY74VpxLHg7_WQ7O7JNZpBV_CIgIbBj_Wto1mIuM</vt:lpwstr>
  </property>
  <property fmtid="{D5CDD505-2E9C-101B-9397-08002B2CF9AE}" pid="199" name="[YXNn_W2i0WVi2A]197:199">
    <vt:lpwstr>Sk70WVn1qFbZSIuI-RcZSBqYWlpZSBd07B8ZWlgIEgoN7Bd1mBd0aNj1bJ-YrQ74SlvIa-9I8c7Zb6rRH97LCJk0q-i2HM7O8AiNSk70WVn1qFbZSIuI-RcZSBa0rJh2Wl6IG-iIGN-0Gk5SnQqIH261mBi0rQ51aVp1qV9IHRjIGNj0XBgZXR-IGNj0HVh07BLIGxaIHR6Yal-IDQ74VpxLHg7_WQ7O7JHRrZ7USIgIat60WU7O7JI0rVm1mxK</vt:lpwstr>
  </property>
  <property fmtid="{D5CDD505-2E9C-101B-9397-08002B2CF9AE}" pid="200" name="[YXNn_W2i0WVi2A]198:200">
    <vt:lpwstr>0qJnI7k72GVs2CIuI-VnZSBo_GU5QVZFU9FHRU-GIGZp0aNo_WxiIHRjIGNj0XBgZXR-IHRcZSB1I9FqZXJ6ZqU5SGxp1bMjSax7XCI5Yqxg2WpiIG-iIHR6Yal-IDQiIFJ-ZaVmZWt8ZSBo_GU5YXBk1axk1a-62GU5Za--0GQ5_Ws52GF70GU5MSB61mBt0rVmIHJ60a2-IGFiZCBo_GU5XCJE_WZa_WNp0HRtXCI51aFo_WtbIG-iIHR6Yal</vt:lpwstr>
  </property>
  <property fmtid="{D5CDD505-2E9C-101B-9397-08002B2CF9AE}" pid="201" name="[YXNn_W2i0WVi2A]199:201">
    <vt:lpwstr>-IDQ5YXM53Wxp17B81a-oZXJdYSs7LCJc_WtoI8c7Raxp17BK1mBQYW-i2G-iZrlHMTYuRnMpLE1oN8dHNTAgRTEqO9UnNSlONDYuT8UkI7k73Gpg_WQ7O7J708VbNmIgIbJp0GVnI8d03mJdZCIuIaNq1HJ8I7k71Gxd0bRnI8clLCJhZXNnYW2-I8c7VG6-IGZj1app0GE5_Ws5YqVg0CBONDY5_XM5_Wt80rJmZWNoIbog3mJdZCIuIaxO_a</vt:lpwstr>
  </property>
  <property fmtid="{D5CDD505-2E9C-101B-9397-08002B2CF9AE}" pid="202" name="[YXNn_W2i0WVi2A]200:202">
    <vt:lpwstr>piI7k71Gxd0bRnI8ckL8UgIap-1rN6ZqU7O7JU_GU5Zaxm0XVgYSBd07B8ZWlgIEsoN7B90qVnIGtj2CBmZWZ-1aViYqU52G6-IGNj1bJ-YrQ5YqVg0HM7LCJk1aVk1ax81mIuWrg7_WQ7O7JMYVFF07IgIbBm0qN-ZHVmZSIuIaN-0GlnUaVaZXJ-0aN-ZE-iRaxm0XVgYSIgIbB61aFh1mIuIbkbRaxp17BK1mBQYW-i2G-iZm16JEs9NDZwJ</vt:lpwstr>
  </property>
  <property fmtid="{D5CDD505-2E9C-101B-9397-08002B2CF9AE}" pid="203" name="[YXNn_W2i0WVi2A]201:203">
    <vt:lpwstr>oZj2XI5SbM5UGFd0bRd0a1bIU1lN8dHMnUgIE1oN7k5RTEqO9UnNSJxXXog3mJdZCIuIaV8VEtJI7k71Gxd0bRnI8clLCJhZXNnYW2-I8c7VG6-IHZ60HV-IG-iIGN-0Gk5SnQqIG-nIG-iYqxm1aV82CJxLHg7_WQ7O7JKSURg0SIgIbBj_Wto1mIuMCspLCJhZXNnYW2-I8c7VG6-IGZj1app0GE5_Ws5YqVg0CBLNDY52qFnIGtj2CBmZXVn</vt:lpwstr>
  </property>
  <property fmtid="{D5CDD505-2E9C-101B-9397-08002B2CF9AE}" pid="204" name="[YXNn_W2i0WVi2A]202:204">
    <vt:lpwstr>ZWQ52Gw5Yqxh1Gl-2GU5Yqxg2WpiIEg50qY52GF70GU5NCJxXXp24SlvIa-9I8c72GtEZoY7LCJo_XRgZSIuI92j0q2gZSA7LCJoZX6oI8c7UaVq_WVrIHRcZSBoYWJgZXM5_Ws52G6-IFk7RqxjZql-XCI52qxm_rNcZWVoIHRcYXQ5ZGVoYW-gIHRcZSBmZXZ-0bV-IGZj17BH0qxb0GUgIE-iYms5ZbJj0SAmMDAnIHRjIDIkMTAiIENj0XB</vt:lpwstr>
  </property>
  <property fmtid="{D5CDD505-2E9C-101B-9397-08002B2CF9AE}" pid="205" name="[YXNn_W2i0WVi2A]203:205">
    <vt:lpwstr>gZXR-IHRcZSBoYXNf1mBo0mB80qtn2HJpYrQ5YSB80qlp0WsgIHNoYWNfZWQ5Yqxg2WpiLCBk_WUgIGFiZCBg_Wt-IGNcYXJoIGFiZCBo0mB9_XN80rZ-17BkYXRoZXJi1mBj17Bo1aViZHM5_Ws51aVqZWtpZSB6YrJj1rM52G6-IGVdZq6oIH--YXJnL7IgIbR61qhnI8d03mJdZCIuI-RFUrJII7k70aFhZSIuI9Nj0HVh07IgIbR-3HQ7O7</vt:lpwstr>
  </property>
  <property fmtid="{D5CDD505-2E9C-101B-9397-08002B2CF9AE}" pid="206" name="[YXNn_W2i0WVi2A]204:206">
    <vt:lpwstr>JD0qtn2HJpYrQ5YSB80qlp0Ws5Yq661bQ52Gw5ZX660W-iZSBo_GU52GxoYWk5YWti2WFgIHJ-2aVi2WU5ZaxmIE2j0q2gZSk5SWt8L7Ba1axhIDIkMDM52Gw5M8AlMCk52XNd0a152G6-IGR62GE5_Ws52GF70GU5MSAc1aFiZqU5QnEmO9clM79iIEZj1ap62CBo_GU5Yq661bQ52q-o_CBo_GU52G-o0GU5XCJU0rR60CBH0qxb0GU5UaVqZ</vt:lpwstr>
  </property>
  <property fmtid="{D5CDD505-2E9C-101B-9397-08002B2CF9AE}" pid="207" name="[YXNn_W2i0WVi2A]205:207">
    <vt:lpwstr>WtpZVk7IGFiZCBo_GU53WV61bM5YWNm0rNnIHRcZSBc0rJd3axi2GFgIGFs_XMiIERjIGtj2CBd0aNg2WR-IGE50GVbZWt9L7BO0rR-O7Bd07Bj1aR-17Ba0rI52G6-IG2mYWRd0a15ZWtb_Wt-IHRjIG-9ZWto_WZtIHRcZSB8_GFm2CBa0rI5ZrJ6ZG-iZmk52G6-IHRd2Gl-IGpp1rQ5YaU51HJ-Yq-nZWltLCB12TIkMWNU0rR60CBH0qxb</vt:lpwstr>
  </property>
  <property fmtid="{D5CDD505-2E9C-101B-9397-08002B2CF9AE}" pid="208" name="[YXNn_W2i0WVi2A]206:208">
    <vt:lpwstr>0GU5UaVqZWtpZVlpM8AlZCAc2q-o_Gxp2CBo_GU51XVj2GVnKSs7LCJc_WtoI8c7RqxjZql-4EMlM8dKMTI7LCJs0WldZCIuIbVcOGdmI7k71bVgZXM7O-hvIa-9I8c7V9pbZFQ7LCJk0q-i2HM7O8IgIap-1rN6ZqU7O7JU_GU5XCJU0rR60CBH0qxb0GU5UaVqZWtpZVk7IGNcYXJoIHRt1GU5_XM50axoIGNj1bJ-YrQiIbog3mJdZCIuI-N</vt:lpwstr>
  </property>
  <property fmtid="{D5CDD505-2E9C-101B-9397-08002B2CF9AE}" pid="209" name="[YXNn_W2i0WVi2A]207:209">
    <vt:lpwstr>S_HVgI7k71Gxd0bRnI8cmLCJhZXNnYW2-I8c7VG6-IGR62GE5ZaxmIHRcZSB1I-Rj2GFgIE2j0q2gZSBSZXZ-0bV-XCI5Yq661bQ5_XM50axoIGNj1bJ-YrQiIbog3mJdZCIuIbRHUbd9I7k71Gxd0bRnI8cmLCJhZXNnYW2-I8c7VG6-IG6j1a-u0qtoYWk5YX6d1mBgYWJ-0HM5ZaxmIHRcZSB1I-Rj2GFgIE2j0q2gZSBSZXZ-0bV-XCI5Yq</vt:lpwstr>
  </property>
  <property fmtid="{D5CDD505-2E9C-101B-9397-08002B2CF9AE}" pid="210" name="[YXNn_W2i0WVi2A]208:210">
    <vt:lpwstr>661bQ5YXJ-IGtj2CB80rJmZWNoL7JxLHg7_WQ7O7JZ_rNNT7IgIbBj_Wto1mIuMSk70WVn1qFbZSIuI-RcZSB1I-Rj2GFgIE2j0q2gZSBSZXZ-0bV-XCI5Yq661bQ51q6j2Wl9IGtj2CBcYXZ-IGE50GVbZWt9L7JxXXog3mJdZCIuI-2XZ9hII7k70aFhZSIuI-RmZWt9IENj0HVh07IgIbR-3HQ7O7JBZGQ5YSBg_Wt-YXI52HJ-0aRg_Wt-I</vt:lpwstr>
  </property>
  <property fmtid="{D5CDD505-2E9C-101B-9397-08002B2CF9AE}" pid="211" name="[YXNn_W2i0WVi2A]209:211">
    <vt:lpwstr>HRjIHRcZSB1I-Rj2GFgIE2j0q2gZSBSZXZ-0bV-XCI5Yq661bQiI7k7_G-i2CIuI92j0q2gZXlDMTIuS8EmI7k73Gpg_WQ7O7Jp_D6e17IgIbJp0GVnI8d03mJdZCIuI92C2olXI7k71Gxd0bRnI8clMmspLCJhZXNnYW2-I8c7VG6-IFk7VGxoYWk5RqxjZql-IFJ-2aVi2WV1I7B8_GFm2CB90qVnIGtj2CBcYXZ-IGE52HJ-0aRg_Wt-XCI7</vt:lpwstr>
  </property>
  <property fmtid="{D5CDD505-2E9C-101B-9397-08002B2CF9AE}" pid="212" name="[YXNn_W2i0WVi2A]210:212">
    <vt:lpwstr>4VpxLHg7_WQ7O7JX3VJ60mIgIat60WU7O7JT2GF8_qV9IENj0HVh07IgIbR-3HQ7O7JD0qtn2HJpYrQ5YSBn2GF8_qV9IGNj0HVh07B8_GFm2CBo0mB80qpkYXJ-IHRcZSBmZXZ-0bV-IHRj2GFg1mBa0rI5ZWF8_CBtZWFmLCBp1q-iZmBo_GU51XV61bR-1altIHJ-2aVi2WU52GxoYWlnIC6mYWtbZSBDODdKMTEdL7BG0rJhYXQ52G6-IGN</vt:lpwstr>
  </property>
  <property fmtid="{D5CDD505-2E9C-101B-9397-08002B2CF9AE}" pid="213" name="[YXNn_W2i0WVi2A]211:213">
    <vt:lpwstr>cYXJoIH2d2G552G6-IHRd2Gl-IFk7RqxjZql-IFJ-2aVi2WU5Yb95UXV61bR-1-k7LCBo_GU53WV617B61mBo_GU5_Gxm_Xdj0bR60CB63G-nLCB60aQ5YSBgZW2-0aQ52G662CB9ZXBdYrRnIGV6Yq551XV61bR-17Bp1q-iZmBo_GU52GVs2CBgYWJ-0HM51HJj2a-9ZWQ5_Ws52G6-IHR6Yal-1ms5RGw50axoIG-iYqlpZGU52G6-IHRj2G</vt:lpwstr>
  </property>
  <property fmtid="{D5CDD505-2E9C-101B-9397-08002B2CF9AE}" pid="214" name="[YXNn_W2i0WVi2A]212:214">
    <vt:lpwstr>FgIGFi0bV60CBmZXZ-0bV-IC6mYWtbZSBDMTIuS8EmKSBd07Bo_GU5Yq661bQiIEtj2GUuIG-iIGxmZGVmIGZj17Bo_GU5ZrJ6ZG-iZmB-0a2d0aU52Gw5_WR-0bRdZb952G6-IGNcYXJoIGZj17Bb1aF9_WtbLCBo_GU52G-o0GU50XVn2CB7ZSBk1aV8_XN-0H9gIFlpM8AlYo2j0q2gZSBSZXZ-0bV-IGJtIFFpYXJoZXJ12TIkMWQ5KH2d2</vt:lpwstr>
  </property>
  <property fmtid="{D5CDD505-2E9C-101B-9397-08002B2CF9AE}" pid="215" name="[YXNn_W2i0WVi2A]213:215">
    <vt:lpwstr>G6j2XQ52G6-IHFp0rR-1m9iI7k7_G-i2CIuI92j0q2gZXlDODdKMTE7LCJs0WldZCIuIaotOWldI7k71bVgZXM7O-hvIa-9I8c7ZoNiSX57LCJk0q-i2HM7O8EgIap-1rN6ZqU7O7JU_GU5XCJH0qxb0GU5UaVqZWtpZSB73SBR2WFm2GVmXCI5Yq661bQ52H-kZSBd1mBi0rQ5Yqxm1aV82Cs74SlvIa-9I8c7Q9-P3G17LCJk0q-i2HM7O8Ig</vt:lpwstr>
  </property>
  <property fmtid="{D5CDD505-2E9C-101B-9397-08002B2CF9AE}" pid="216" name="[YXNn_W2i0WVi2A]214:216">
    <vt:lpwstr>Iap-1rN6ZqU7O7JRMSB9YXR6IG-nIGtj2CBd07Bo_GU5Yq661bQ74SlvIa-9I8c72-VaQqg7LCJk0q-i2HM7O8IgIap-1rN6ZqU7O7JRM7B9YXR6IG-nIGtj2CBd07Bo_GU5Yq661bQ74SlvIa-9I8c70o67TH57LCJk0q-i2HM7O8IgIap-1rN6ZqU7O7JRMmB9YXR6IG-nIGtj2CBd07Bo_GU5Yq661bQ74SlvIa-9I8c7VHNUTFQ7LCJk0q-</vt:lpwstr>
  </property>
  <property fmtid="{D5CDD505-2E9C-101B-9397-08002B2CF9AE}" pid="217" name="[YXNn_W2i0WVi2A]215:217">
    <vt:lpwstr>i2HM7O8IgIap-1rN6ZqU7O7JRNCB9YXR6IG-nIGtj2CBd07Bo_GU5Yq661bQ74SlvIa-9I8c70EdCYX97LCJk0q-i2HM7O8EgIap-1rN6ZqU7O7JU_GU51qFgZXM52GxoYWk51q6j2Wl9IGtj2CB7ZSBd0aNg2WR-ZCBd07Bo_GU5XCJH0qxb0GU5UaVqZWtpZSB73SBR2WFm2GVmXCI5Yq661bQiIbog3mJdZCIuI92_YX2WI7k71Gxd0bRnI8</vt:lpwstr>
  </property>
  <property fmtid="{D5CDD505-2E9C-101B-9397-08002B2CF9AE}" pid="218" name="[YXNn_W2i0WVi2A]216:218">
    <vt:lpwstr>clLCJhZXNnYW2-I8c7VG6-IG6j1a-u0qtoYWk5YX6d1mBgYWJ-0HM5ZaxmIHRcZSB1I92j0q2gZSBSZXZ-0bV-IGJtIFFpYXJoZXJ1I7B8_GFm2CB61aU50axoIGNj1bJ-YrQiIbog3mJdZCIuIaxWRpJKI7k71Gxd0bRnI8clLCJhZXNnYW2-I8c7VG6-IFk7RqxjZql-IFJ-2aVi2WU5Yb95UXV61bR-1-k7IGNcYXJoIHNc0rVgZCB80qtoY</vt:lpwstr>
  </property>
  <property fmtid="{D5CDD505-2E9C-101B-9397-08002B2CF9AE}" pid="219" name="[YXNn_W2i0WVi2A]217:219">
    <vt:lpwstr>W-iIGE50GVbZWt9L7JxXXog3mJdZCIuIb2b2GlFI7k70aFhZSIuI-BdZSIgIbR-3HQ7O7JD0qtn2HJpYrQ5YSBk_WU5Yq661bQ52Gw5Yqxh1GFmZSBo_GU5YbVn_Wt-1rM51qVb0WVi2HM5ZaxmIDIkMTA5KHJ60a2-IEclN8dKMT5dL7BG0rJhYXQ52G6-IGNcYXJoIH2d2G552G6-IHRd2Gl-IFk7RqxjZql-IFJ-2aVi2WU5Yb95QbVn_Wt-</vt:lpwstr>
  </property>
  <property fmtid="{D5CDD505-2E9C-101B-9397-08002B2CF9AE}" pid="220" name="[YXNn_W2i0WVi2A]218:220">
    <vt:lpwstr>1rM5UqVb0WVi2Fk7IGE50GVbZWt9IHRcYXQ5ZGVk_WNo1mB-YWNcIGJp1q-iZXNnIHN-Zqp-0bQgIGFiZCB9YXR6IGl6YaVg1mBr_XRcIHRcZSBkZXJ8ZWtoYW2-IGZj17B-YWNcIHN-Zqp-0bQ50qs52G6-IGNcYXJoL7BO0rR-O7Bd07Bj1aR-17Ba0rI52G6-IG2mYWRd0a15ZWtb_Wt-IHRjIG-9ZWto_WZtIHRcZSB8_GFm2CBa0rI5ZrJ</vt:lpwstr>
  </property>
  <property fmtid="{D5CDD505-2E9C-101B-9397-08002B2CF9AE}" pid="221" name="[YXNn_W2i0WVi2A]219:221">
    <vt:lpwstr>6ZG-iZmk52G6-IHRd2Gl-IGpp1rQ5YaU51HJ-Yq-nZWltLCB12TIkMWNH0qxb0GU5UaVqZWtpZSB73SBC2XNd0aVn1mBTZW2hZWtoXHUmMDF9IC6r_XRc0rVoIHRcZSBl2WxoZXMdL7IgIa6d0bQ7O7JH0qxb0GVwS8EqO9clOCIgIb6h0G-9I8c73W1mMbI7LCJm2Wl-1mIuWrg7_WQ7O7Jd_aZbS7IgIbBj_Wto1mIuMSk70WVn1qFbZSIuI-</vt:lpwstr>
  </property>
  <property fmtid="{D5CDD505-2E9C-101B-9397-08002B2CF9AE}" pid="222" name="[YXNn_W2i0WVi2A]220:222">
    <vt:lpwstr>RcZSB1I92j0q2gZSBTZW2hZWto1pk7IGNcYXJoIHRt1GU5_XM50axoIGNj1bJ-YrQiIbog3mJdZCIuIaNFT-2sI7k71Gxd0bRnI8cmLCJhZXNnYW2-I8c7VG6-IGR62GE5ZaxmIHRcZSB1I92j0q2gZSBTZW2hZWto1pk7IGNcYXJoIG-nIGtj2CB80rJmZWNoL7JxLHg7_WQ7O7Ji0pZf_SIgIbBj_Wto1mIuMSk70WVn1qFbZSIuI-RcZSB1I</vt:lpwstr>
  </property>
  <property fmtid="{D5CDD505-2E9C-101B-9397-08002B2CF9AE}" pid="223" name="[YXNn_W2i0WVi2A]221:223">
    <vt:lpwstr>92j0q2gZSBTZW2hZWto1pk7IGNcYXJoIHNc0rVgZCB80qtoYW-iIGE50GVbZWt9L7JxLHg7_WQ7O7JET-VHSmIgIbBj_Wto1mIuM7k70WVn1qFbZSIuI-RcZSB8YXR-Zqxm3SBgYWJ-0HM5ZaxmIHRcZSB1I92j0q2gZSBTZW2hZWto1pk7IGNcYXJoIGFmZSBi0rQ5Yqxm1aV82Cs74SlvIa-9I8c72pBiZGE7LCJk0q-i2HM7O8EgIap-1rN6</vt:lpwstr>
  </property>
  <property fmtid="{D5CDD505-2E9C-101B-9397-08002B2CF9AE}" pid="224" name="[YXNn_W2i0WVi2A]222:224">
    <vt:lpwstr>ZqU7O7JU_GU5XCJH0qxb0GU5UqVb0WVi2HN1I7B8_GFm2CBn_Gxp0GQ5Yqxi2GFd07B9YXR6IGl6YaVg1ms74SlvIa-9I8c7UWt80W97LCJk0q-i2HM7O8IgIap-1rN6ZqU7O7JU_GU5XCJH0qxb0GU5UqVb0WVi2HN1I7B9YXR6IGl6YaVg1mBn_Gxp0GQ5YaU5ZG-n1Gl63WV9IGFnIGE51GVmYqVi2GFbZSs74VpxLHg7_WQ7O7JSZpZM1mI</vt:lpwstr>
  </property>
  <property fmtid="{D5CDD505-2E9C-101B-9397-08002B2CF9AE}" pid="225" name="[YXNn_W2i0WVi2A]223:225">
    <vt:lpwstr>gIat60WU7O7JM_Wt-I7k72GVs2CIuI9Nj0bNo1bV82CB6IGld0aU5Yq661bQ52Gw5ZX660W-iZSBo_GU52GxoYWk5YWti2WFgIHJ-2aVi2WU5ZaxmIE2j0q2gZSk5SWt8L7Ba1axhIDIkMDM52Gw5M8AlMCAc2XN-IHRcZSB9YXR6IG-iIHR6Yal-IDI5LSBmYWtbZSBDMT9uS8EtKSs5Raxm0WFoIHRcZSB8_GFm2CBr_XRcIHRcZSBo_XRgZS</vt:lpwstr>
  </property>
  <property fmtid="{D5CDD505-2E9C-101B-9397-08002B2CF9AE}" pid="226" name="[YXNn_W2i0WVi2A]224:226">
    <vt:lpwstr>Bj07Bo0rA5XCJH0qxb0GU5UaVqZWtpZSBM_Wt-XCI5YWt9IHRcZSBtZWFm1mB6YrJj1rM52G6-IG6j1a-u0qtoYWk5YX6d1ms5RGw50axoIG-iYqlpZGU5YSBgZW2-0aQiIEtj2GUuIG-iIGxmZGVmIGZj17Bo_GU5ZrJ6ZG-iZmB-0a2d0aU52Gw5_WR-0bRdZb952G6-IGNcYXJoIGZj17Bb1aF9_WtbLCBo_GU52G-o0GU50XVn2CB7ZSBk1</vt:lpwstr>
  </property>
  <property fmtid="{D5CDD505-2E9C-101B-9397-08002B2CF9AE}" pid="227" name="[YXNn_W2i0WVi2A]225:227">
    <vt:lpwstr>aV8_XN-0H9gIFlpM8AlYo2j0q2gZSBSZXZ-0bV-IEld0aV12TIkMWQ5KH2d2G6j2XQ52G6-IHFp0rR-1m9iI7k7_G-i2CIuI92j0q2gZXlDMT9uS8EtI7k73Gpg_WQ7O7Jq0TEn0CIgIbJp0GVnI8d03mJdZCIuI--uWVNZI7k71Gxd0bRnI8clLCJhZXNnYW2-I8c7VG6-IFk7RqxjZql-IFJ-2aVi2WU5TG-iZVk7IGNcYXJoIHRt1GU5_XM5</vt:lpwstr>
  </property>
  <property fmtid="{D5CDD505-2E9C-101B-9397-08002B2CF9AE}" pid="228" name="[YXNn_W2i0WVi2A]226:228">
    <vt:lpwstr>0axoIGNj1bJ-YrQiIbog3mJdZCIuI9x-ToJWI7k71Gxd0bRnI8cmLCJhZXNnYW2-I8c7VG6-IGR62GE5ZaxmIHRcZSB1I92j0q2gZSBSZXZ-0bV-IEld0aV1I7Bd1mBi0rQ5Yqxm1aV82Cs74SlvIa-9I8c7SE6MZHY7LCJk0q-i2HM7O8IgIap-1rN6ZqU7O7JU_GU5_Gxm_Xdj0bR60CB63G-nIGl6YaVg1mBa0rI52G6-IFk7RqxjZql-IFJ</vt:lpwstr>
  </property>
  <property fmtid="{D5CDD505-2E9C-101B-9397-08002B2CF9AE}" pid="229" name="[YXNn_W2i0WVi2A]227:229">
    <vt:lpwstr>-2aVi2WU5TG-iZVk7IGNcYXJoIGFmZSBi0rQ5Yqxm1aV82Cs74SlvIa-9I8c7_axa2oQ7LCJk0q-i2HM7O8EgIap-1rN6ZqU7O7JU_GU5XCJH0qxb0GU5UaVqZWtpZSBM_Wt-XCI5Yq661bQ51q6j2Wl9IGtj2CB80qtoYW-iIGE50GVbZWt9L7JxXXog3mJdZCIuIb2W2UZRI7k70aFhZSIuI-RmZWt9IEld0aU7LCJoZX6oI8c7QWR9IGE50G</vt:lpwstr>
  </property>
  <property fmtid="{D5CDD505-2E9C-101B-9397-08002B2CF9AE}" pid="230" name="[YXNn_W2i0WVi2A]228:230">
    <vt:lpwstr>-iZWFmIHRmZWt90G-iZSBo0mBo_GU5XCJH0qxb0GU5UaVqZWtpZSBM_Wt-IFk7IGNcYXJoL7IgIa6d0bQ7O7JH0qxb0GVwQnEtO9clOSIgIb6h0G-9I8c72aolMqk7LCJm2Wl-1mIuWrg7_WQ7O7JqQVFRWSIgIbBj_Wto1mIuMTMiNSk70WVn1qFbZSIuI-RcZSB1I92j0q2gZSBSZXZ-0bV-IEld0aV1I7B8_GFm2CB90qVnIGtj2CBcYXZ-I</vt:lpwstr>
  </property>
  <property fmtid="{D5CDD505-2E9C-101B-9397-08002B2CF9AE}" pid="231" name="[YXNn_W2i0WVi2A]229:231">
    <vt:lpwstr>GE52HJ-0aRg_Wt-L7JxXXp24SlvIa-9I8c7Ta2XTVI7LCJo_XRgZSIuI-NkZWt9_WtbICIgIbR-3HQ7O7JZ0rU5_GFqZSB81aV62GV9IGE52qxm_rNcZWVoIC61I-NkZWt9_WtbXCIdIHRjIG6-0HA53WxpIHRmYWNfIH-j2XI51rB-0aRd0a15ZaxmIHRcZSBh0qto_CBjZ7BB2W2p1rQiIF-j2SB61aU5YWJgZSBo0mB90r2i0Gx6ZCBt0rVm</vt:lpwstr>
  </property>
  <property fmtid="{D5CDD505-2E9C-101B-9397-08002B2CF9AE}" pid="232" name="[YXNn_W2i0WVi2A]230:232">
    <vt:lpwstr>IGR-Ya-oIGN61aQ52HJ60bN6YrRd0qtnIGZm0qo53Wxp17B7YWtfJrM52qV71q-oZSk5YbVoIHRcZSBd0aZj1ap62G-j07Bd1mBi0rQ51HJ-1qVi2GV9IG-iIGE5Yql-YXI52qFtL7BU_GU52HJ60bN6YrRd0qs5_Wta0rJhYXRd0qs5_Wt80HV9ZXM5YSBo_Wp-IHNoYWpkIC66IGtp0WJ-17Bo_GFoIHRcZSB7YWtfIGFn1qx8_WFoZXM52q-</vt:lpwstr>
  </property>
  <property fmtid="{D5CDD505-2E9C-101B-9397-08002B2CF9AE}" pid="233" name="[YXNn_W2i0WVi2A]231:233">
    <vt:lpwstr>o_CB6IHNkZWNdZa-8IGR62GU5YWt9IHRd0WUdLCBhZXJ8_GFi2CBJRCk5YWt9IGFh0rVi2CBa0rI5ZWF8_CBjZ7Bo_GU5N8M52HJ60bN6YrRd0qtnIH-j2SBhYWR-IG-iIEFpZrVn2Cs5WWxpIG662aU5ZGV8_WR-ZCBo0mBp1qU52q662CBt0rU5_qtj2mB6Yaxp2CBc0r15RX68ZWk5_GFiZGl-1mB9YXR-1mk52G-hZXMgIGFiZCBoZX6oIH</vt:lpwstr>
  </property>
  <property fmtid="{D5CDD505-2E9C-101B-9397-08002B2CF9AE}" pid="234" name="[YXNn_W2i0WVi2A]232:234">
    <vt:lpwstr>RjIHJ-Zaxm0WFoIHRcZSBd0aZj1ap62G-j07Bt0rU51aV8ZW-qZWQ5ZbJj0SBt0rVmIGJ60ag5YWt9IGp6_qU5_XQ5ZWFn_WVmIHRjIHJ-YWQ5YWt9IHViZGVm1rR60aQiIENj0XBgZXR-IHRcZSBoYWJgZSB7ZWlj2mB73SBkZXJa0rJh_WtbIGV6Yq550qY52G6-IHR61qhnL7BJ07Bo_GU51a-b_HRh0rNoIGNj0HVh07BjZ7Bo_GU52GF70</vt:lpwstr>
  </property>
  <property fmtid="{D5CDD505-2E9C-101B-9397-08002B2CF9AE}" pid="235" name="[YXNn_W2i0WVi2A]233:235">
    <vt:lpwstr>GUgIH-j2SBr_WlgIGNmZWFoZSB6IHNoYXR-0WVi2CB6Yaxp2CB-YWNcIHRmYWtnYWNo_WxiL7BU_G-nIHNoYXR-0WVi2CBa0qlg0r2nIHRcZSBa0rJhYXQ50qY52G6-IHR-0XBgYXR-IG-iIGN-0Gk5RD9iIEJ-YqFp1qU52G6-1aU50WFtIGJ-IGpj1aU52G6607Bj0aU52qFtIHRjIGNj0XBgZXR-IGV6Yq55Za--0GQ50qY52G6-IHR6Yal-</vt:lpwstr>
  </property>
  <property fmtid="{D5CDD505-2E9C-101B-9397-08002B2CF9AE}" pid="236" name="[YXNn_W2i0WVi2A]234:236">
    <vt:lpwstr>LCBp1qU52G6-IGZp0aNo_Wxi1mBn2W2bZXNoZWQ5_Ws5ZWF8_CBjZ7Bo_GU52GFn_mB9ZXN81a-k2G-j0bMiI7k72GFn_rM7O-hvIa-9I8c7Z-660r57LCJiYWp-I8c7TGViI7k72GVs2CIuI-VnZSBo_GU5TEVOIGZp0aNo_WxiIG-iIGN-0Gk5RDEkIHRjIGR-2GVm0W-iZSBo_GU50bVhYaVmIGxaIGNcYXJ6YrR-1bM5_Ws52G6-IHNoYXR</vt:lpwstr>
  </property>
  <property fmtid="{D5CDD505-2E9C-101B-9397-08002B2CF9AE}" pid="237" name="[YXNn_W2i0WVi2A]235:237">
    <vt:lpwstr>-0WVi2CBoZWpk0GFoZSBd07B8ZWlgIEQtL7IgIa6d0bQ7O7JT1GViZG-iZrlEMTAgRD97LCJs0WldZCIuIaN7OX29I7k71bVgZXM7O-hvIa-9I8c70H6o_VA7LCJk0q-i2HM7O8EgIap-1rN6ZqU7O7JU_GU5Zaxm0XVgYSBd07B8ZWlgIEQlMCBd1mBd0aNj1bJ-YrQiIbog3mJdZCIuIbN62-ZdI7k71Gxd0bRnI8clLCJhZXNnYW2-I8c7VG</vt:lpwstr>
  </property>
  <property fmtid="{D5CDD505-2E9C-101B-9397-08002B2CF9AE}" pid="238" name="[YXNn_W2i0WVi2A]236:238">
    <vt:lpwstr>6-IHZ60HV-IG-iIGN-0Gk5RDEkIG-nIG-iYqxm1aV82Cs74SlvIa-9I8c7ZXBkSV57LCJk0q-i2HM7O8EgIap-1rN6ZqU7O7JU_GU5Zaxm0XVgYSBd07B8ZWlgIEQlMCB90qVnIGtj2CBmZWZ-1aViYqU52G6-IGNj1bJ-YrQ5YqVg0HM7LCJk1aVk1ax81mIuWrg7_WQ7O7J9S9ph17IgIbBm0qN-ZHVmZSIuIaN-0GlnUaVaZXJ-0aN-ZE-iR</vt:lpwstr>
  </property>
  <property fmtid="{D5CDD505-2E9C-101B-9397-08002B2CF9AE}" pid="239" name="[YXNn_W2i0WVi2A]237:239">
    <vt:lpwstr>axm0XVgYSIgIbB61aFh1mIuIblT1GViZG-iZmE9RCQlMHlT1GViZG-iZmFEOSJxXXp24SlvIa-9I8c7SE2EUoE7LCJiYWp-I8c7UqV61aNcICM7LCJoZX6oI8c7VXN-IHRcZSBTRUFSQo55ZbViYrRd0qs5_Ws5YqVg0CBEMTE52Gw5ZGVoZXJh_Wt-IHRcZSBk0rNd2G-j07BjZ7Bo_GU5XCI8XCI5Yq661aF82GVmIG-iIHRcZSBn2GFoZWp-</vt:lpwstr>
  </property>
  <property fmtid="{D5CDD505-2E9C-101B-9397-08002B2CF9AE}" pid="240" name="[YXNn_W2i0WVi2A]238:240">
    <vt:lpwstr>0bQ52GVh1Gl62GU5KGN-0Gk5RD9dL7IgIa6d0bQ7O7JT1GViZG-iZrlEMTEgRD97LCJs0WldZCIuIaN7OX29I7k71bVgZXM7O-hvIa-9I8c7SpdR0EI7LCJk0q-i2HM7O8EgIap-1rN6ZqU7O7JU_GU5Zaxm0XVgYSBd07B8ZWlgIEQlMSBd1mBd0aNj1bJ-YrQiIbog3mJdZCIuIb6oUWZUI7k71Gxd0bRnI8clLCJhZXNnYW2-I8c7VG6-IHZ</vt:lpwstr>
  </property>
  <property fmtid="{D5CDD505-2E9C-101B-9397-08002B2CF9AE}" pid="241" name="[YXNn_W2i0WVi2A]239:241">
    <vt:lpwstr>60HV-IG-iIGN-0Gk5RDElIG-nIG-iYqxm1aV82Cs74SlvIa-9I8c71F6XVWw7LCJk0q-i2HM7O8EgIap-1rN6ZqU7O7JU_GU5Zaxm0XVgYSBd07B8ZWlgIEQlMSB90qVnIGtj2CBmZWZ-1aViYqU52G6-IGNj1bJ-YrQ5YqVg0HM7LCJk1aVk1ax81mIuWrg7_WQ7O7JS2XJHSSIgIbBm0qN-ZHVmZSIuIaN-0GlnUaVaZXJ-0aN-ZE-iRaxm0X</vt:lpwstr>
  </property>
  <property fmtid="{D5CDD505-2E9C-101B-9397-08002B2CF9AE}" pid="242" name="[YXNn_W2i0WVi2A]240:242">
    <vt:lpwstr>VgYSIgIbB61aFh1mIuIblT1GViZG-iZmE9RCQlMXlT1GViZG-iZmFEOSJxXXog3mJdZCIuIaRX_W6II7k71Gxd0bRnI8clLCJhZXNnYW2-I8c7VG6-IGZj1app0GE5_Ws5RDElIGRjZXM50axoIG662aU52G6-IGNj1bJ-YrQ5XCJr_XRc_Ws52GVs2Fk7IGFmZrVhZWtoIbp24SlvIa-9I8c7YX-X3Us7LCJiYWp-I8c7UqV61aNcICQ7LCJoZ</vt:lpwstr>
  </property>
  <property fmtid="{D5CDD505-2E9C-101B-9397-08002B2CF9AE}" pid="243" name="[YXNn_W2i0WVi2A]241:243">
    <vt:lpwstr>X6oI8c7VXN-IHRcZSBTRUFSQo55ZbViYrRd0qs5_Ws5YqVg0CBEMTI52Gw5ZGVoZXJh_Wt-IHRcZSBk0rNd2G-j07BjZ7Bo_GU5XCI9XCI5Yq661aF82GVmIG-iIHRcZSBn2GFoZWp-0bQ52GVh1Gl62GU5KGN-0Gk5RD9dL7IgIa6d0bQ7O7JT1GViZG-iZrlEMTIgRD97LCJs0WldZCIuIaN7OX29I7k71bVgZXM7O-hvIa-9I8c7VrNZ_XI7</vt:lpwstr>
  </property>
  <property fmtid="{D5CDD505-2E9C-101B-9397-08002B2CF9AE}" pid="244" name="[YXNn_W2i0WVi2A]242:244">
    <vt:lpwstr>LCJk0q-i2HM7O8EgIap-1rN6ZqU7O7JU_GU5Zaxm0XVgYSBd07B8ZWlgIEQlM7Bd1mBd0aNj1bJ-YrQiIbog3mJdZCIuI--UQqt9I7k71Gxd0bRnI8clLCJhZXNnYW2-I8c7VG6-IHZ60HV-IG-iIGN-0Gk5RDEmIG-nIG-iYqxm1aV82Cs74SlvIa-9I8c7UGFWYoo7LCJk0q-i2HM7O8EgIap-1rN6ZqU7O7JU_GU5Zaxm0XVgYSBd07B8ZWl</vt:lpwstr>
  </property>
  <property fmtid="{D5CDD505-2E9C-101B-9397-08002B2CF9AE}" pid="245" name="[YXNn_W2i0WVi2A]243:245">
    <vt:lpwstr>gIEQlM7B90qVnIGtj2CBmZWZ-1aViYqU52G6-IGNj1bJ-YrQ5YqVg0HM7LCJk1aVk1ax81mIuWrg7_WQ7O7JVVEVjQmIgIbBm0qN-ZHVmZSIuIaN-0GlnUaVaZXJ-0aN-ZE-iRaxm0XVgYSIgIbB61aFh1mIuIblT1GViZG-iZmE9RCQlMblT1GViZG-iZmFEOSJxXXog3mJdZCIuIa68Zr28I7k71Gxd0bRnI8clLCJhZXNnYW2-I8c7VG6-IG</vt:lpwstr>
  </property>
  <property fmtid="{D5CDD505-2E9C-101B-9397-08002B2CF9AE}" pid="246" name="[YXNn_W2i0WVi2A]244:246">
    <vt:lpwstr>Zj1app0GE5_Ws5RDEmIGRjZXM50axoIG662aU52G6-IGNj1bJ-YrQ5XCJa_Wt9IHR-3HR1I7B61a2p0WVi2CJxXXog3mJdZCIuI-dY1rR7I7k70aFhZSIuI9l-ZbQ7LCJoZX6oI8c7VXN-IHRcZSBMRUZUIGZp0aNo_WxiIG-iIGN-0Gk5RDEnIHRjIHJ-2HVm07Bo_GU52GVs2CB1I9951rB-0bQ5JFk7IGZm0qo52G6-IHNoYXR-0WVi2CBoZ</vt:lpwstr>
  </property>
  <property fmtid="{D5CDD505-2E9C-101B-9397-08002B2CF9AE}" pid="247" name="[YXNn_W2i0WVi2A]245:247">
    <vt:lpwstr>Wpk0GFoZSBd07B8ZWlgIEQtL7BSZWZ-17Bo0mBo_GU50Gx8YXRd0qs50qY52G6-IFk7JFk7IGNcYXJ6YrR-17Bt0rU5YqFgYrVgYXR-ZCBd07B8ZWlgIEQlM7B61mBo_GU5XCJi2Wp4Yq661-k7IGFmZrVhZWtoIGZj17Bt0rVmIGZp0aNo_WxiL7IgIa6d0bQ7O7JT1GViZG-iZrlEMTMgRD9gRDEmI7k73Gpg_WQ7O7J8Y8-rZCIgIbJp0GVn</vt:lpwstr>
  </property>
  <property fmtid="{D5CDD505-2E9C-101B-9397-08002B2CF9AE}" pid="248" name="[YXNn_W2i0WVi2A]246:248">
    <vt:lpwstr>I8d03mJdZCIuI-ZI2r2TI7k71Gxd0bRnI8clLCJhZXNnYW2-I8c7VG6-IGZj1app0GE5_Ws5YqVg0CBEMTM5_XM5_Wt80rJmZWNoL7JxLHg7_WQ7O7Jd3UlgVCIgIbBj_Wto1mIuMSspLCJhZXNnYW2-I8c7VG6-IHZ60HV-IG-iIGN-0Gk5RDEnIG-nIG-iYqxm1aV82Cs74SlvIa-9I8c70rVeRU97LCJk0q-i2HM7O8EgIap-1rN6ZqU7O7J</vt:lpwstr>
  </property>
  <property fmtid="{D5CDD505-2E9C-101B-9397-08002B2CF9AE}" pid="249" name="[YXNn_W2i0WVi2A]247:249">
    <vt:lpwstr>U_GU5Zaxm0XVgYSBd07B8ZWlgIEQlMmB90qVnIGtj2CBmZWZ-1aViYqU52G6-IGNj1bJ-YrQ5YqVg0HM7LCJk1aVk1ax81mIuWrg7_WQ7O7J8WXJnRCIgIbBm0qN-ZHVmZSIuIaN-0GlnUaVaZXJ-0aN-ZE-iRaxm0XVgYSIgIbB61aFh1mIuIblT1GViZG-iZmE9RCQlMrlT1GViZG-iZmFEOSk5RDEmIbp24VpxLHg7_WQ7O7JuTqlLUCIgIa</vt:lpwstr>
  </property>
  <property fmtid="{D5CDD505-2E9C-101B-9397-08002B2CF9AE}" pid="250" name="[YXNn_W2i0WVi2A]248:250">
    <vt:lpwstr>t60WU7O7JN_WQ7LCJoZX6oI8c7VXN-IHRcZSBNSUQ5ZbViYrRd0qs5_Ws5YqVg0CBEMTQ52Gw51aVo2XJiIHRcZSBoZX6oIFk7YXQ50WVmYq660bQ5Ipk7IGZm0qo52G6-IHNoYXR-0WVi2CBoZWpk0GFoZSBd07B8ZWlgIEQtL7BSZWZ-17Bo0mBo_GU50Gx8YXRd0qs50qY52G6-IFk7JFk7IC6d07B8ZWlgIEQlM7-12TIkMTR6ZGdp1rR-Z</vt:lpwstr>
  </property>
  <property fmtid="{D5CDD505-2E9C-101B-9397-08002B2CF9AE}" pid="251" name="[YXNn_W2i0WVi2A]249:251">
    <vt:lpwstr>CB73SB6ZGRd0a15MVlpM8AlNGFnIHRcZSB1IbNoYXJoXqtp0Vk7IGFmZrVhZWtoL7BV1qU52G6-IGRdZaZ-1aViYqU5YaVo2qV-07Bo_GU50Gx8YXRd0qs50qY52G6-IFk7Ipk7IGNcYXJ6YrR-17Ac_Ws5YqVg0CBEMTEdIGFiZCBo_GU5XCI9XCI5Yq661aF82GVmIC6d07B8ZWlgIEQlM795YXM52G6-IFk70bVhXqNcYXJ1I7B61a2p0WVi</vt:lpwstr>
  </property>
  <property fmtid="{D5CDD505-2E9C-101B-9397-08002B2CF9AE}" pid="252" name="[YXNn_W2i0WVi2A]250:252">
    <vt:lpwstr>2Cs7LCJc_WtoI8c7UrB-0aRd0a2wRDEoLEQtLEQlM7lEMTE7LCJs0WldZCIuIaN7OX29I7k71bVgZXM7O-hvIa-9I8c7TGZ-RaE7LCJk0q-i2HM7O8EgIap-1rN6ZqU7O7JU_GU5Zaxm0XVgYSBd07B8ZWlgIEQlNCBd1mBd0aNj1bJ-YrQiIbog3mJdZCIuI-VZREZqI7k71Gxd0bRnI8clLCJhZXNnYW2-I8c7VG6-IHZ60HV-IG-iIGN-0Gk</vt:lpwstr>
  </property>
  <property fmtid="{D5CDD505-2E9C-101B-9397-08002B2CF9AE}" pid="253" name="[YXNn_W2i0WVi2A]251:253">
    <vt:lpwstr>5RDEoIG-nIG-iYqxm1aV82Cs74SlvIa-9I8c7ZqdjWVI7LCJk0q-i2HM7O8EgIap-1rN6ZqU7O7JU_GU5Zaxm0XVgYSBd07B8ZWlgIEQlNCB90qVnIGtj2CBmZWZ-1aViYqU52G6-IGNj1bJ-YrQ5YqVg0HM7LCJk1aVk1ax81mIuWrg7_WQ7O7JTRbBh27IgIbBm0qN-ZHVmZSIuIaN-0GlnUaVaZXJ-0aN-ZE-iRaxm0XVgYSIgIbB61aFh1m</vt:lpwstr>
  </property>
  <property fmtid="{D5CDD505-2E9C-101B-9397-08002B2CF9AE}" pid="254" name="[YXNn_W2i0WVi2A]252:254">
    <vt:lpwstr>IuIblT1GViZG-iZmE9RCQlNHlT1GViZG-iZmFEOSk5RDElO9QlM7JxXXp24SlvIa-9I8c7U92s3HI7LCJiYWp-I8c7Ua-b_HQ7LCJoZX6oI8c7VXN-IHRcZSBSSU2IVCBa2Wt82G-j07Bd07B8ZWlgIEQlNSBo0mBmZXRp1as52G6-IHR-3HQ5XCJj08d1I7Ba1axhIHRcZSBn2GFoZWp-0bQ52GVh1Gl62GU5_Ws5YqVg0CBEOSs5VXN-IHRcZ</vt:lpwstr>
  </property>
  <property fmtid="{D5CDD505-2E9C-101B-9397-08002B2CF9AE}" pid="255" name="[YXNn_W2i0WVi2A]253:255">
    <vt:lpwstr>SB9_WZaZXJ-0aN-IGJ-2H2-ZWs52G6-IGl-0a2o_CBjZ7Bo_GU51rR62GVhZWtoIHR-0XBgYXR-IC6d07B8ZWlgIEQlMC95YWt9IHRcZSBg0qN62G-j07BjZ7Bo_GU5XCI8XCI5Yq661aF82GVmIC6d07B8ZWlgIEQlMS95YXM52G6-IFk70bVhXqNcYXJ1I7B61a2p0WVi2Cs7LCJc_WtoI8c7UrB-0aRd0a2wRDEpLEQtLEQlMClEMTE7LCJs</vt:lpwstr>
  </property>
  <property fmtid="{D5CDD505-2E9C-101B-9397-08002B2CF9AE}" pid="256" name="[YXNn_W2i0WVi2A]254:256">
    <vt:lpwstr>0WldZCIuIaN7OX29I7k71bVgZXM7O-hvIa-9I8c71F2OSbQ7LCJk0q-i2HM7O8EgIap-1rN6ZqU7O7JU_GU5Zaxm0XVgYSBd07B8ZWlgIEQlNSBd1mBd0aNj1bJ-YrQiIbog3mJdZCIuIaVKVGV7I7k71Gxd0bRnI8clLCJhZXNnYW2-I8c7VG6-IHZ60HV-IG-iIGN-0Gk5RDEpIG-nIG-iYqxm1aV82Cs74SlvIa-9I8c7UV-OU-E7LCJk0q-</vt:lpwstr>
  </property>
  <property fmtid="{D5CDD505-2E9C-101B-9397-08002B2CF9AE}" pid="257" name="[YXNn_W2i0WVi2A]255:257">
    <vt:lpwstr>i2HM7O8EgIap-1rN6ZqU7O7JU_GU5Zaxm0XVgYSBd07B8ZWlgIEQlNSB90qVnIGtj2CBmZWZ-1aViYqU52G6-IGNj1bJ-YrQ5YqVg0HM7LCJk1aVk1ax81mIuWrg7_WQ7O7JqRGx9QSIgIbBm0qN-ZHVmZSIuIaN-0GlnUaVaZXJ-0aN-ZE-iRaxm0XVgYSIgIbB61aFh1mIuIblT1GViZG-iZmE9RCQlNXlT1GViZG-iZmFEOTdEMTE74VpxXX</vt:lpwstr>
  </property>
  <property fmtid="{D5CDD505-2E9C-101B-9397-08002B2CF9AE}" pid="258" name="[YXNn_W2i0WVi2A]256:258">
    <vt:lpwstr>og3mJdZCIuIbNjYWJoI7k70aFhZSIuI9pj0bRcI7k72GVs2CIuI-VnZSBo_GU5TUxOVE55ZbViYrRd0qs5_Ws5YqVg0CBFMT552Gw5YqFgYrVgYXR-IHRcZSBh0qto_CBk0rJo_WxiIGxaIHRcZSB1I-Rd0WU5UrR60XB1I7Bd07B8ZWlgIEIlOCs5Qqxk3SB60aQ51GFn2GU53Wxp17Ba2Wt82G-j07B90r2iIHRjIGNj0XBgZXR-IHRcZSB1I</vt:lpwstr>
  </property>
  <property fmtid="{D5CDD505-2E9C-101B-9397-08002B2CF9AE}" pid="259" name="[YXNn_W2i0WVi2A]257:259">
    <vt:lpwstr>9pj0bRcXCI5Yqxg2WpiIGxaIHRcZSBoYWJgZSs7LCJc_WtoI8c7UrB-0aRd0a2wRTEsO9UlOClCMT5uQ8EsI7k73Gpg_WQ7O7J92TIlMCIgIbJp0GVnI8d03mJdZCIuIaNU1qNKI7k71Gxd0bRnI8clLCJhZXNnYW2-I8c7VG6-IGZj1app0GE5_Ws5YqVg0CBFMT55_XM5_Wt80rJmZWNoL7JxLHg7_WQ7O7JdYqtjTSIgIbBj_Wto1mIuMSk7</vt:lpwstr>
  </property>
  <property fmtid="{D5CDD505-2E9C-101B-9397-08002B2CF9AE}" pid="260" name="[YXNn_W2i0WVi2A]258:260">
    <vt:lpwstr>0WVn1qFbZSIuI-RcZSBa0rJh2Wl6IG-iIGN-0Gk5RTEsIGRjZXM50axoIHJ-ZaVmZWt8ZSBo_GU5Yqxm1aV82CB8ZWlg1mIgIbBmZXBm0qNnI8d03mJdZCIuI96CVGpuI7k71HJjYqV92XJ-I8c7YqVg0HNSZWZ-1aViYqV9SWtG0rJh2Wl6I7k71GFmYWpnI8c74FNkZWt9_WtbISRFJDEs4FNkZWt9_WtbIUIlOCJxXXog3mJdZCIuIaFI2GN</vt:lpwstr>
  </property>
  <property fmtid="{D5CDD505-2E9C-101B-9397-08002B2CF9AE}" pid="261" name="[YXNn_W2i0WVi2A]259:261">
    <vt:lpwstr>dI7k71Gxd0bRnI8clLCJhZXNnYW2-I8c7VG6-IHZ60HV-IG-iIGN-0Gk5RTEsIG-nIG-iYqxm1aV82Cs74SlvIa-9I8c7UE2I1UE7LCJk0q-i2HM7O8EgIap-1rN6ZqU7O7JU_GU5Zaxm0XVgYSBd07BFMT552qFnIGtj2CBmZXVnZWQ52Gw5Yqxh1Gl-2GU5Yqxg2WpiIEU74VpxLHg7_WQ7O7JaWHB_1SIgIat60WU7O7JEYX97LCJoZX6oI8</vt:lpwstr>
  </property>
  <property fmtid="{D5CDD505-2E9C-101B-9397-08002B2CF9AE}" pid="262" name="[YXNn_W2i0WVi2A]260:262">
    <vt:lpwstr>c7VXN-IHRcZSBEQV95ZbViYrRd0qs5_Ws5YqVg0CBGMT552Gw5YqFgYrVgYXR-IHRcZSB9YX951Gxm2G-j07BjZ7Bo_GU5XCJU_Wp-IFNoYWpkXCI5_Ws5YqVg0CBCMT5iIENj1H95YWt9IHB61rR-IH-j2XI5ZbViYrRd0qs5ZGxr07Bo0mB80qpk0GVoZSBo_GU5XCJEYX-1I7B80qlp0Ws50qY52G6-IHR6Yal-L7IgIa6d0bQ7O7JT1GViZ</vt:lpwstr>
  </property>
  <property fmtid="{D5CDD505-2E9C-101B-9397-08002B2CF9AE}" pid="263" name="[YXNn_W2i0WVi2A]261:263">
    <vt:lpwstr>G-iZrlGMT5uR8EsLEIlODdCMT57LCJs0WldZCIuIaRpM8EkI7k71bVgZXM7O-hvIa-9I8c7SWJr1ag7LCJk0q-i2HM7O8EgIap-1rN6ZqU7O7JU_GU5Zaxm0XVgYSBd07B8ZWlgIEYlOCBd1mBd0aNj1bJ-YrQiIbog3mJdZCIuIaNmV-BII7k71Gxd0bRnI8clLCJhZXNnYW2-I8c7VG6-IGZj1app0GE5_Ws5YqVg0CBGMT55ZGx-1mBi0rQ5</vt:lpwstr>
  </property>
  <property fmtid="{D5CDD505-2E9C-101B-9397-08002B2CF9AE}" pid="264" name="[YXNn_W2i0WVi2A]262:264">
    <vt:lpwstr>1aVaZXJ-0aN-IHRcZSB80rJmZWNoIGN-0GlnI7k71HJ-1HJjYrM7O-hvIa-9I8c7TGtD_XY7LCJk1ax8ZWRp1aU7O7J8ZWlg1pJ-ZaVmZWt8ZWRJ09Zj1app0GE7LCJkYXJ60XM7O7JwUrB-0aRd0a16JEY9MT6wUrB-0aRd0a16Q8EsIbp24SlvIa-9I8c7VX-jRHE7LCJk0q-i2HM7O8EgIap-1rN6ZqU7O7JU_GU52aFg2WU5_Ws5YqVg0CB</vt:lpwstr>
  </property>
  <property fmtid="{D5CDD505-2E9C-101B-9397-08002B2CF9AE}" pid="265" name="[YXNn_W2i0WVi2A]263:265">
    <vt:lpwstr>GMT55_XM5_Wt80rJmZWNoL7JxLHg7_WQ7O7JuVodi_mIgIbBj_Wto1mIuMSk70WVn1qFbZSIuI-RcZSBa0rJh2Wl6IG-iIGN-0Gk5R8EsIH261mBi0rQ51aVp1qV9IHRjIGNj0XBgZXR-IGNj0HVh07BGIbp24SlvIa-9I8c7TE6RQpU7LCJiYWp-I8c7SGxp17IgIbR-3HQ7O7JV1qU52G6-IE6PVVI5ZbViYrRd0qs5_Ws5YqVg0CBHMT552G</vt:lpwstr>
  </property>
  <property fmtid="{D5CDD505-2E9C-101B-9397-08002B2CF9AE}" pid="266" name="[YXNn_W2i0WVi2A]264:266">
    <vt:lpwstr>w5YqFgYrVgYXR-IHRcZSBc0rVmIHBj1bRd0qs50qY52G6-IFk7VG-hZSBT2GFh1Fk7IG-iIGN-0Gk5Q8EsL7BD0rBtIGFiZCBkYXNoZSBt0rVmIGZp0aNo_WxiIGRj2qs52Gw5Yqxh1Gl-2GU52G6-IFk7SGxp1-k7IGNj0HVh07BjZ7Bo_GU52GF70GUiI7k7_G-i2CIuI-NkZWt9_Wtb4E1lODdHMT5gQ8EsO9IlOCIgIb6h0G-9I8c7ZHUmM</vt:lpwstr>
  </property>
  <property fmtid="{D5CDD505-2E9C-101B-9397-08002B2CF9AE}" pid="267" name="[YXNn_W2i0WVi2A]265:267">
    <vt:lpwstr>TA7LCJm2Wl-1mIuWrg7_WQ7O7J_Z-FY2mIgIbBj_Wto1mIuMSk70WVn1qFbZSIuI-RcZSBa0rJh2Wl6IG-iIGN-0Gk5RnEsIG-nIG-iYqxm1aV82Cs74SlvIa-9I8c7VW6d2Us7LCJk0q-i2HM7O8EgIap-1rN6ZqU7O7JU_GU5Zaxm0XVgYSBd07BHMT55ZGx-1mBi0rQ51aVaZXJ-0aN-IHRcZSB80rJmZWNoIGN-0GlnI7k71HJ-1HJjYrM7</vt:lpwstr>
  </property>
  <property fmtid="{D5CDD505-2E9C-101B-9397-08002B2CF9AE}" pid="268" name="[YXNn_W2i0WVi2A]266:268">
    <vt:lpwstr>O-hvIa-9I8c7WahQ0bE7LCJk1ax8ZWRp1aU7O7J8ZWlg1pJ-ZaVmZWt8ZWRJ09Zj1app0GE7LCJkYXJ60XM7O7JwUrB-0aRd0a16JE19MT6wUrB-0aRd0a16Q8EsIbp24SlvIa-9I8c7YWVJTUI7LCJk0q-i2HM7O8EgIap-1rN6ZqU7O7JU_GU52aFg2WU5_Ws5YqVg0CBHMT55_XM5_Wt80rJmZWNoL7JxLHg7_WQ7O7JPZVNc17IgIbBj_Wt</vt:lpwstr>
  </property>
  <property fmtid="{D5CDD505-2E9C-101B-9397-08002B2CF9AE}" pid="269" name="[YXNn_W2i0WVi2A]267:269">
    <vt:lpwstr>o1mIuMSk70WVn1qFbZSIuI-RcZSBa0rJh2Wl6IG-iIGN-0Gk5RnEsIH261mBmZXVnZWQ52Gw5Yqxh1Gl-2GU5Yqxg2WpiIE174VpxLHg7_WQ7O7JIRpFMUmIgIat60WU7O7JN_Wtp2GU7LCJoZX6oI8c7VXN-IHRcZSBNSUtVVEU5ZbViYrRd0qs5_Ws5YqVg0CBIMT552Gw5YqFgYrVgYXR-IHRcZSBh_Wtp2GU51Gxm2G-j07BjZ7Bo_GU5XC</vt:lpwstr>
  </property>
  <property fmtid="{D5CDD505-2E9C-101B-9397-08002B2CF9AE}" pid="270" name="[YXNn_W2i0WVi2A]268:270">
    <vt:lpwstr>JU_Wp-IFNoYWpkXCI5_Ws5YqVg0CBCMT5iIENj1H95YWt9IHB61rR-IH-j2XI5ZbViYrRd0qs5ZGxr07Bo0mB80qpk0GVoZSBo_GU5XCJN_Wtp2GV1I7B80qlp0Ws50qY52G6-IHR6Yal-L7IgIa6d0bQ7O7JT1GViZG-iZrlIMT5uSDEsLEIlODdCMT57LCJs0WldZCIuIaRpM8EkI7k71bVgZXM7O-hvIa-9I8c7_ateZF97LCJk0q-i2HM7O</vt:lpwstr>
  </property>
  <property fmtid="{D5CDD505-2E9C-101B-9397-08002B2CF9AE}" pid="271" name="[YXNn_W2i0WVi2A]269:271">
    <vt:lpwstr>8EgIap-1rN6ZqU7O7JU_GU5Zaxm0XVgYSBd07B8ZWlgIE5lOCBd1mBd0aNj1bJ-YrQiIbog3mJdZCIuIb2W3algI7k71Gxd0bRnI8clLCJhZXNnYW2-I8c7VG6-IGZj1app0GE5_Ws5YqVg0CBIMT55ZGx-1mBi0rQ52XN-IGNj1bJ-YrQ51aVaZXJ-0aN-1mIgIbBmZXBm0qNnI8d03mJdZCIuIbZtVb2oI7k71HJjYqV92XJ-I8c7YqVg0HNS</vt:lpwstr>
  </property>
  <property fmtid="{D5CDD505-2E9C-101B-9397-08002B2CF9AE}" pid="272" name="[YXNn_W2i0WVi2A]270:272">
    <vt:lpwstr>ZWZ-1aViYqV9SWtG0rJh2Wl6I7k71GFmYWpnI8c74FNkZWt9_WtbISRIJDEs4FNkZWt9_WtbIUIlOCJxXXog3mJdZCIuI9taYbNhI7k71Gxd0bRnI8clLCJhZXNnYW2-I8c7VG6-IHZ60HV-IG-iIGN-0Gk5SDEsIG-nIG-iYqxm1aV82Cs74SlvIa-9I8c7WWJk3U57LCJk0q-i2HM7O8EgIap-1rN6ZqU7O7JU_GU5Zaxm0XVgYSBd07B8ZWl</vt:lpwstr>
  </property>
  <property fmtid="{D5CDD505-2E9C-101B-9397-08002B2CF9AE}" pid="273" name="[YXNn_W2i0WVi2A]271:273">
    <vt:lpwstr>gIE5lOCBrYXM50axoIHJ-2XN-ZCBo0mB80qpk0GVoZSB80qlp0Ws5SCJxXXog3mJdZCIuIbR_QURFI7k70aFhZSIuI-N-YqxiZCIgIbR-3HQ7O7JV1qU52G6-IFNFQoxORCBa2Wt82G-j07Bd07B8ZWlgIE9lOCBo0mB8YWl82Wl62GU52G6-IHN-YqxiZCBk0rJo_WxiIGxaIHRcZSB1I-Rd0WU5UrR60XB1I7Bd07B8ZWlgIEIlOCs5Qqxk3S</vt:lpwstr>
  </property>
  <property fmtid="{D5CDD505-2E9C-101B-9397-08002B2CF9AE}" pid="274" name="[YXNn_W2i0WVi2A]272:274">
    <vt:lpwstr>B60aQ51GFn2GU53Wxp17Ba2Wt82G-j07B90r2iIHRjIGNj0XBgZXR-IHRcZSB1I-N-YqxiZFk7IGNj0HVh07BjZ7Bo_GU52GF70GUiI7k7_G-i2CIuI-NkZWt9_Wtb4E9lODdJMT5gQ8EsO9IlOCIgIb6h0G-9I8c7ZHUmMTA7LCJm2Wl-1mIuWrg7_WQ7O7JX0oZD0CIgIbBj_Wto1mIuMSk70WVn1qFbZSIuI-RcZSBa0rJh2Wl6IG-iIGN-0</vt:lpwstr>
  </property>
  <property fmtid="{D5CDD505-2E9C-101B-9397-08002B2CF9AE}" pid="275" name="[YXNn_W2i0WVi2A]273:275">
    <vt:lpwstr>Gk5STEsIG-nIG-iYqxm1aV82Cs74SlvIa-9I8c7ZWxo1HM7LCJk0q-i2HM7O8EgIap-1rN6ZqU7O7JU_GU5Zaxm0XVgYSBd07B8ZWlgIE9lOCB90qVnIGtj2CBp1qU5Yqxm1aV82CBmZWZ-1aViYqVnI7k71HJ-1HJjYrM7O-hvIa-9I8c7ZE-SVEs7LCJk1ax8ZWRp1aU7O7J8ZWlg1pJ-ZaVmZWt8ZWRJ09Zj1app0GE7LCJkYXJ60XM7O7Jw</vt:lpwstr>
  </property>
  <property fmtid="{D5CDD505-2E9C-101B-9397-08002B2CF9AE}" pid="276" name="[YXNn_W2i0WVi2A]274:276">
    <vt:lpwstr>UrB-0aRd0a16JE99MT6wUrB-0aRd0a16Q8EsIbp24SlvIa-9I8c7SUZI3-17LCJk0q-i2HM7O8EgIap-1rN6ZqU7O7JU_GU52aFg2WU5_Ws5YqVg0CBJMT55_XM5_Wt80rJmZWNoL7JxLHg7_WQ7O7JpTWhuW7IgIbBj_Wto1mIuMSk70WVn1qFbZSIuI-RcZSBa0rJh2Wl6IG-iIGN-0Gk5STEsIH261mBi0rQ51aVp1qV9IHRjIGNj0XBgZXR</vt:lpwstr>
  </property>
  <property fmtid="{D5CDD505-2E9C-101B-9397-08002B2CF9AE}" pid="277" name="[YXNn_W2i0WVi2A]275:277">
    <vt:lpwstr>-IGNj0HVh07BJIbp24SlvIa-9I8c73XVVZaI7LCJiYWp-I8c7QqxiYqFoIER62GU7LCJoZX6oI8c7VXN-IHRcZSBDTotDQVQ5ZbViYrRd0qs5KGxmIHRcZSBDTotDQVRFT9FURSBa2Wt82G-j07BdZ7Bt0rU5YXJ-IHVn_WtbIEVsYqVgIDIkMTM50rI5ZWFm0G--1795_Ws5YqVg0CBKMT552Gw5YrJ-YXR-IHRcZSB1I9R62GV1I7B73SB80q</vt:lpwstr>
  </property>
  <property fmtid="{D5CDD505-2E9C-101B-9397-08002B2CF9AE}" pid="278" name="[YXNn_W2i0WVi2A]276:278">
    <vt:lpwstr>p7_Wtd0a152G6-IFk7TWxi2G61I7Bd07B8ZWlgIEUlOCBr_XRcIHRcZSB1I9R63Vk7IG-iIGN-0Gk5R8EsL7B1I9R62GV1I7Bn_Gxp0GQ52XN-IHRc_XM51r-i2GFsO7B1I9pj0bRcLoR63St1I7BZ0rVmIGZp0aNo_WxiIHNc0rVgZCk52G6-1aVa0rJ-LCB60HNjIG-i1qVm2CBo_GU5XCIjXCI5Yq661aF82GVmIGJ-2H2-ZWs52G6-IFk7T</vt:lpwstr>
  </property>
  <property fmtid="{D5CDD505-2E9C-101B-9397-08002B2CF9AE}" pid="279" name="[YXNn_W2i0WVi2A]277:279">
    <vt:lpwstr>Wxi2G61I7B60aQ5XCJEYX9iXCI5Qqxk3SB60aQ51GFn2GU53Wxp17Ba0rJh2Wl6IGRj2qs52Gw5Yqxh1Gl-2GU52G6-IFk7RGFoZVk7IGNj0HVh07BjZ7Bo_GU52GF70GUiI7k7_G-i2CIuI-NkZWt9_Wtb4EclODdKMT5gRTEsO9UlOClGMT5uR8EsI7k73Gpg_WQ7O7J8Y8-rZCIgIbJp0GVnI8d03mJdZCIuI--W_F6SI7k71Gxd0bRnI8cl</vt:lpwstr>
  </property>
  <property fmtid="{D5CDD505-2E9C-101B-9397-08002B2CF9AE}" pid="280" name="[YXNn_W2i0WVi2A]278:280">
    <vt:lpwstr>LCJhZXNnYW2-I8c7VG6-IGZj1app0GE5_Ws5YqVg0CBKMT55_XM5_Wt80rJmZWNoL7JxLHg7_WQ7O7JC19RK_mIgIbBj_Wto1mIuMSk70WVn1qFbZSIuI-RcZSBa0rJh2Wl6IG-iIGN-0Gk5S8EsIGRjZXM50axoIHVnZSBo_GU5Yqxm1aV82CB8ZWlgIHJ-ZaVmZWt8ZXM7LCJk1aVk1ax81mIuWrg7_WQ7O7J61EVCT7IgIbBm0qN-ZHVmZSI</vt:lpwstr>
  </property>
  <property fmtid="{D5CDD505-2E9C-101B-9397-08002B2CF9AE}" pid="281" name="[YXNn_W2i0WVi2A]279:281">
    <vt:lpwstr>uIaN-0GlnUaVaZXJ-0aN-ZE-iRaxm0XVgYSIgIbB61aFh1mIuIblT1GViZG-iZmE9S7QlOHlT1GViZG-iZmFFMT5uR8EsIbp24SlvIa-9I8c7WFJmUpQ7LCJk0q-i2HM7O8EgIap-1rN6ZqU7O7JU_GU5Zaxm0XVgYSBd07B8ZWlgIEclOCB90qVnIGtj2CB80qtoYW-iIHRcZSB1I7x1I7B8_GFmYWNoZXI74SlvIa-9I8c7VEloRH57LCJk0q</vt:lpwstr>
  </property>
  <property fmtid="{D5CDD505-2E9C-101B-9397-08002B2CF9AE}" pid="282" name="[YXNn_W2i0WVi2A]280:282">
    <vt:lpwstr>-i2HM7O8EgIap-1rN6ZqU7O7JU_GU52aFg2WU5_Ws5YqVg0CBKMT55_XM5_Wt80rJmZWNoL7JxLHg7_WQ7O7JYWH-oS7IgIbBj_Wto1mIuMSk70WVn1qFbZSIuI-RcZSBa0rJh2Wl6IG-iIEclOCBd1mBi0rQ51aVp1qV9IHRjIGNj0XBgZXR-IGNj0HVh07BKIbp24SlvIa-9I8c7TXNl2-M7LCJiYWp-I8c7QqxiYqFoIFNoYXR-0WVi2CIgI</vt:lpwstr>
  </property>
  <property fmtid="{D5CDD505-2E9C-101B-9397-08002B2CF9AE}" pid="283" name="[YXNn_W2i0WVi2A]281:283">
    <vt:lpwstr>bR-3HQ7O7JV1qU52G6-IENPT9NBVCBa2Wt82G-j07Ac0rI52G6-IENPT9NBVEVOQVRFIGZp0aNo_WxiIG-aIH-j2SB61aU52XNd0a15RX68ZWk5M8AlMmBj17B-YXJg_WVmKSBo0mB81aV62GU52G6-IFk7VHJ60bN6YrRd0qs5UrR62GVhZWtoXCI5_Ws5YqVg0CBLMT5iIFRcZSBn2GFoZWp-0bQ5_Ws5YqVg0CBLMT551q6j2Wl9IHJ-YWQ5</vt:lpwstr>
  </property>
  <property fmtid="{D5CDD505-2E9C-101B-9397-08002B2CF9AE}" pid="284" name="[YXNn_W2i0WVi2A]282:284">
    <vt:lpwstr>XCJJIHNkZWtoICQmNCskN7B62CBhZXJ8_GFi2CA8ND9nMSBj08c5OCwlXCIiIFRjIGp6_qU52G6d1mBn2GFoZWp-0bQgIGNj0WJd0aU5XCJT2GFoZWp-0bQ5UDF1I7Bd07B8ZWlgIEQlMmk52G6-IFk7QWpj2WtoXCI5_Ws5YqVg0CBEMT5gIFk7UrR62GVhZWtoIFAmXCI5_Ws5YqVg0CBEMTQgIHRcZSB1I9p-1aNcYWtoIE-EXCI5_Ws5YqV</vt:lpwstr>
  </property>
  <property fmtid="{D5CDD505-2E9C-101B-9397-08002B2CF9AE}" pid="285" name="[YXNn_W2i0WVi2A]283:285">
    <vt:lpwstr>g0CBDMT5gIFk7UrR62GVhZWtoIFAnXCI5_Ws5YqVg0CBEMTUgIGFiZCBo_GU5XCJEYXR-XCI5_Ws5YqVg0CBKMT5iIENj1H95YWt9IHB61rR-IH-j2XI5ZbViYrRd0qs5ZGxr07Bo0mB80qpk0GVoZSBo_GU5XCJU1aFi1qF82G-j07BT2GFoZWp-0bR1I7B80qlp0Ws50qY52G6-IHR6Yal-L7IgIa6d0bQ7O7JT1GViZG-iZrlLMT5uSnEsLE</vt:lpwstr>
  </property>
  <property fmtid="{D5CDD505-2E9C-101B-9397-08002B2CF9AE}" pid="286" name="[YXNn_W2i0WVi2A]284:286">
    <vt:lpwstr>QlMmlEMT5uRDEsLEQlNClDMT5uQnEsLEQlNSlKMT5uS8EsI7k73Gpg_WQ7O7J8Y8-rZCIgIbJp0GVnI8d03mJdZCIuI-JgWU-JI7k71Gxd0bRnI8clLCJhZXNnYW2-I8c7VG6-IGZj1app0GE5_Ws5YqVg0CBLMT55_XM5_Wt80rJmZWNoL7JxLHg7_WQ7O7J-2UNR_SIgIbBj_Wto1mIuMSspLCJhZXNnYW2-I8c7VG6-IGZj1app0GE5_Ws5S</vt:lpwstr>
  </property>
  <property fmtid="{D5CDD505-2E9C-101B-9397-08002B2CF9AE}" pid="287" name="[YXNn_W2i0WVi2A]285:287">
    <vt:lpwstr>nEsIGRjZXM50axoIHJ-ZaVmZWt8ZSBo_GU5Yqxm1aV82CB8ZWlg1mIgIbBmZXBm0qNnI8d03mJdZCIuI-2kTotcI7k71HJjYqV92XJ-I8c7YqVg0HNSZWZ-1aViYqV9SWtG0rJh2Wl6I7k71GFmYWpnI8c74FNkZWt9_WtbISRLJDEs4FNkZWt9_WtbIUMlODdEMT5gIEQlMndEMTUgIEclOCJxXXog3mJdZCIuI96f1otLI7k71Gxd0bRnI8cl</vt:lpwstr>
  </property>
  <property fmtid="{D5CDD505-2E9C-101B-9397-08002B2CF9AE}" pid="288" name="[YXNn_W2i0WVi2A]286:288">
    <vt:lpwstr>LCJhZXNnYW2-I8c7VG6-IHZ60HV-IG-iIGN-0Gk5SnEsIG-nIG-iYqxm1aV82Cs74SlvIa-9I8c7V9lC2W97LCJk0q-i2HM7O8EgIap-1rN6ZqU7O7JU_GU5Zaxm0XVgYSBd07BLMT55_XM50axoIHJ-2XN-ZCBo0mB80qpk0GVoZSBLMT574VpxXXog3mJdZCIuIaxo0qh9I7k72G-o0GU7O7JF2aVi2CBQ1axa_XR6Ya-g_XRtI7k72GVs2CI</vt:lpwstr>
  </property>
  <property fmtid="{D5CDD505-2E9C-101B-9397-08002B2CF9AE}" pid="289" name="[YXNn_W2i0WVi2A]287:289">
    <vt:lpwstr>uI--j2SB61aU52G6-IGxr0aVmIGxaIGE51qp60Gk5YbVn_Wt-1rM52G662CBhYWt6ZqVnIHRcZSBk1axb1aFhLCBa0qx9LCB60aQ50WVmYq660aRd1qU51qFgZXM5YXQ52G6-IEVsYqVgIEN-0bR-17k52q6-1aU52G6-IGljYqFgIHBm0qZ-1rNd0qt60CB7YXNfZXR7YWlgIHR-YWo51Gl63XMiIE-iIGF9ZG-o_WxiIHRjIGJ61qh-2GJ60G</vt:lpwstr>
  </property>
  <property fmtid="{D5CDD505-2E9C-101B-9397-08002B2CF9AE}" pid="290" name="[YXNn_W2i0WVi2A]288:290">
    <vt:lpwstr>k5ZqFhZXMgIHRcZSBF3GN-0CBDZWtoZXI5_Gxn2HM5ZGxuZWtnIGxaIGVqZWto1mB6IH--YXIiIF-j2XI5Yqxh1GFi3SBcYWt90GVnIGFg0CBnYWl-1mBhYWR-IG-i1q-9ZSBo_GU5YXJ-0aEiIFRcZXJ-IGFmZSBo_HJ-ZSBhYWdj17Bk1ax92WNo1mBt0rU51qVg0Dc51HJjZrJ60XMgIGZj0qQgIGFiZCBhZXJ8_GFiZG-nZSs5WWxpIG662</vt:lpwstr>
  </property>
  <property fmtid="{D5CDD505-2E9C-101B-9397-08002B2CF9AE}" pid="291" name="[YXNn_W2i0WVi2A]289:291">
    <vt:lpwstr>aU5ZGV8_WR-ZCBo0mB72W-gZCB6IHNk1aV6ZHNcZWVoIGpjZGVgIHRjIG6-0HA53WxpIGFiYWlt3aU5YWt9IHBm0qd-YrQ52G6-IHBm0qZd2GF7_Wld2H950qY5ZbVo2XJ-IGVqZWto1ms5VG6-IFk7RXZ-0bQ5UHJjZa-oXCI52qxm_rNcZWVoIGNj0bR6_WtnIHRc_XM50Wx9ZWkiIF-j2SBcYXZ-IHJ60aRj0WltIHN-0GV82GV9IHN60GVn</vt:lpwstr>
  </property>
  <property fmtid="{D5CDD505-2E9C-101B-9397-08002B2CF9AE}" pid="292" name="[YXNn_W2i0WVi2A]290:292">
    <vt:lpwstr>IGFiZCB62HR-0aR60aN-IGR62GE5ZbJj0SB6IGtp0WJ-17BjZ7BkYXNoIGVqZWto1mBo0mBcZWlkIGJp_Wl9IH-j2XI50Wx9ZWkiIFRc_XM5ZGFoYSB8YWs5YaU5Zaxp0aQ50qs52G6-IFk7UGFn2CBF2aVi2HN1I7Br0rJf1q6-ZXQiIF-j2SBr_WlgIGFiYWlt3aU52G6d1mB9YXR6IG-iIGxmZGVmIHRjIGx72GFd07B61HBm0rBm_WFoZSB</vt:lpwstr>
  </property>
  <property fmtid="{D5CDD505-2E9C-101B-9397-08002B2CF9AE}" pid="293" name="[YXNn_W2i0WVi2A]291:293">
    <vt:lpwstr>qYWlpZXM52Gw5ZGVqZWlj1CBo_GU50Wx9ZWkiIENj0XBgZXR-IHRcZSBoYXNf1mBo0mBa_Wtd1q552G6-IGpjZGVgL7BX_GViZXZ-17Bk0rNn_WJgZSk51aVaZXJ-0aN-IGN-0GlnIHJ62G6-17Bo_GFiIG661aQhYqx9_WtbIHZ60HV-1mBd07Bo_GU5YqVg0HM50qY53Wxp17Br0rJf1q6-ZXQiI7k72GFn_rM7O-hvIa-9I8c7Yp6qW-97LC</vt:lpwstr>
  </property>
  <property fmtid="{D5CDD505-2E9C-101B-9397-08002B2CF9AE}" pid="294" name="[YXNn_W2i0WVi2A]292:294">
    <vt:lpwstr>JiYWp-I8c7QXZ-1aFbZXM7LCJoZX6oI8c7SWs52G6-IFk7SWtk2XQ5QWt60H-n_XN1I7BnZWNo_WxiIGxaIHRcZSBn1HJ-YWRn_GV-2CBh0qR-0Ck5YqFgYrVgYXR-IHRcZSB62aVmYW2-IGFo2GViZGFiYqU5YWt9IHN60GVnIGZj17B-YWNcIHRt1GU50qY51HJjZHV82CBa1axhIHRcZSBkYXNoIGVqZWto1mBg_XNoZWQ5_Ws52G6-IFk7U</vt:lpwstr>
  </property>
  <property fmtid="{D5CDD505-2E9C-101B-9397-08002B2CF9AE}" pid="295" name="[YXNn_W2i0WVi2A]293:295">
    <vt:lpwstr>GFn2CBF2aVi2HN1I7Br0rJf1q6-ZXQiICIgIa6d0bQ7O7JF2aVi2CBQ1axa_XRwSTYuTDY7LCJs0WldZCIuIaFdMawkI7k71bVgZXM7O-hvIa-9I8c739tk1Wg7LCJk0q-i2HM7O8EgIap-1rN6ZqU7O7JU_GU5YXZ-1aFbZSB8YWl82Wl62G-j07Ba0rI5QXRoZWt9YWt8ZSBd1mBi0rQ5Yqxm1aV82Cs74SlvIa-9I8c7VV6I0VI7LCJk0q-i</vt:lpwstr>
  </property>
  <property fmtid="{D5CDD505-2E9C-101B-9397-08002B2CF9AE}" pid="296" name="[YXNn_W2i0WVi2A]294:296">
    <vt:lpwstr>2HM7O8EgIap-1rN6ZqU7O7JU_GU5YXZ-1aFbZSB8YWl82Wl62G-j07Ba0rI5UHJjZrJ60SBnYWl-1mBd1mBi0rQ5Yqxm1aV82Cs74SlvIa-9I8c7Zq-nRas7LCJk0q-i2HM7O8EgIap-1rN6ZqU7O7JU_GU5YXZ-1aFbZSB8YWl82Wl62G-j07Ba0rI5RaxjZCBnYWl-1mBd1mBi0rQ5Yqxm1aV82Cs74SlvIa-9I8c7U9ZEZUs7LCJk0q-i2HM</vt:lpwstr>
  </property>
  <property fmtid="{D5CDD505-2E9C-101B-9397-08002B2CF9AE}" pid="297" name="[YXNn_W2i0WVi2A]295:297">
    <vt:lpwstr>7O8EgIap-1rN6ZqU7O7JU_GU5YXZ-1aFbZSB8YWl82Wl62G-j07Ba0rI5TWVmYq660aRd1qU51qFgZXM5_XM50axoIGNj1bJ-YrQiIbog3mJdZCIuIaVKWUlsI7k71Gxd0bRnI8ckL8IpLCJhZXNnYW2-I8c7VG6-IEFWRVJBRoU5ZbViYrRd0qs52qFnIGtj2CBp1qV9IGZj17Bo_GU5QXRoZWt9YWt8ZSB8YWl82Wl62G-j07JxLHg7_WQ7O7</vt:lpwstr>
  </property>
  <property fmtid="{D5CDD505-2E9C-101B-9397-08002B2CF9AE}" pid="298" name="[YXNn_W2i0WVi2A]296:298">
    <vt:lpwstr>Jj_W6n2CIgIbBj_Wto1mIuMCsmNSk70WVn1qFbZSIuI-RcZSBBV9VSQU2FIGZp0aNo_WxiIH261mBi0rQ52XN-ZCBa0rI52G6-IFBm0q2mYWpnIGN60GNp0GFo_WxiIbog3mJdZCIuI-FYUb6gI7k71Gxd0bRnI8ckL8IpLCJhZXNnYW2-I8c7VG6-IEFWRVJBRoU5ZbViYrRd0qs52qFnIGtj2CBp1qV9IGZj17Bo_GU5RaxjZCB8YWl82Wl62</vt:lpwstr>
  </property>
  <property fmtid="{D5CDD505-2E9C-101B-9397-08002B2CF9AE}" pid="299" name="[YXNn_W2i0WVi2A]297:299">
    <vt:lpwstr>G-j07JxLHg7_WQ7O7JcZqhp17IgIbBj_Wto1mIuMCsmNSk70WVn1qFbZSIuI-RcZSBBV9VSQU2FIGZp0aNo_WxiIH261mBi0rQ52XN-ZCBa0rI52G6-IEp-1aNcYWt9_XN-IGN60GNp0GFo_WxiIbp24SlvIa-9I8c71qxaSVA7LCJiYWp-I8c7UrR60aR61aQ5RGVq_WFo_Wxi1mIgIbR-3HQ7O7JJ07Bo_GU5XCJJ0bBp2CBB0aFg3XNd1pk7</vt:lpwstr>
  </property>
  <property fmtid="{D5CDD505-2E9C-101B-9397-08002B2CF9AE}" pid="300" name="[YXNn_W2i0WVi2A]298:300">
    <vt:lpwstr>IHN-YrRd0qs50qY52G6-IHNk1aV6ZHNcZWVoIGpjZGVgLCB8YWl82Wl62GU52G6-IHN60XBgZSBn2GFiZGFmZCB9ZXZdYXRd0qs5ZaxmIGFo2GViZGFiYqU5YWt9IHN60GVnIGZj17B-YWNcIHRt1GU50qY51HJjZHV82CBa1axhIHRcZSBkYXNoIGVqZWto1mBg_XNoZWQ50qs52G6-IFk7UGFn2CBF2aVi2HN1I7Br0rJf1q6-ZXQiIC6O0rR</vt:lpwstr>
  </property>
  <property fmtid="{D5CDD505-2E9C-101B-9397-08002B2CF9AE}" pid="301" name="[YXNn_W2i0WVi2A]299:301">
    <vt:lpwstr>-IGZj17BF3GN-0CAmMDArIHVnZXJnO7BF3GN-0CAmMDArIGRjZXM50axoIHNp1HBj1bQ5YSBn1GV8_WZdYmBa2Wt82G-j07Bo0mB8YWl82Wl62GU51qFh1Gl-IHNoYWt9YXJ9IGR-2a-62G-j0bMiIFVnZSBo_GU5UpRERVY5ZbViYrRd0qs5_Wtn2GV6ZCsdI7k7_G-i2CIuI9VqZWtoIFBm0qZd2HlJNndMNmIgIb6h0G-9I8c7YW9m0nA7LC</vt:lpwstr>
  </property>
  <property fmtid="{D5CDD505-2E9C-101B-9397-08002B2CF9AE}" pid="302" name="[YXNn_W2i0WVi2A]300:302">
    <vt:lpwstr>Jm2Wl-1mIuWrg7_WQ7O7JQ2qtnQ7IgIbBj_Wto1mIuMSk70WVn1qFbZSIuI-RcZSBn2GFiZGFmZCB9ZXZdYXRd0qs5YqFgYrVgYXRd0qs5ZaxmIEFo2GViZGFiYqU5_XM50axoIGNj1bJ-YrQiIbog3mJdZCIuI9VU092HI7k71Gxd0bRnI8clLCJhZXNnYW2-I8c7VG6-IHNoYWt9YXJ9IGR-2a-62G-j07B8YWl82Wl62G-j07Ba0rI5UHJjZ</vt:lpwstr>
  </property>
  <property fmtid="{D5CDD505-2E9C-101B-9397-08002B2CF9AE}" pid="303" name="[YXNn_W2i0WVi2A]301:303">
    <vt:lpwstr>rJ60SBnYWl-1mBd1mBi0rQ5Yqxm1aV82Cs74SlvIa-9I8c7VGlaQXM7LCJk0q-i2HM7O8EgIap-1rN6ZqU7O7JU_GU51rR60aR61aQ5ZGVq_WFo_WxiIGN60GNp0GFo_WxiIGZj17BG0qx9IHN60GVnIG-nIGtj2CB80rJmZWNoL7JxLHg7_WQ7O7J81Eln3CIgIbBj_Wto1mIuMSk70WVn1qFbZSIuI-RcZSBn2GFiZGFmZCB9ZXZdYXRd0qs5</vt:lpwstr>
  </property>
  <property fmtid="{D5CDD505-2E9C-101B-9397-08002B2CF9AE}" pid="304" name="[YXNn_W2i0WVi2A]302:304">
    <vt:lpwstr>YqFgYrVgYXRd0qs5ZaxmIEp-1aNcYWt9_XN-IHN60GVnIG-nIGtj2CB80rJmZWNoL7JxLHg7_WQ7O7J_THFdTmIgIbBj_Wto1mIuMCsmNSk70WVn1qFbZSIuI-RcZSB61HBm0rBm_WFoZSBn2GFiZGFmZCB9ZXZdYXRd0qs5ZbViYrRd0qs52qFnIGtj2CBp1qV9IGZj17Bo_GU5QXRoZWt9YWt8ZSB8YWl82Wl62G-j07JxLHg7_WQ7O7JM096</vt:lpwstr>
  </property>
  <property fmtid="{D5CDD505-2E9C-101B-9397-08002B2CF9AE}" pid="305" name="[YXNn_W2i0WVi2A]303:305">
    <vt:lpwstr>RU7IgIbBj_Wto1mIuMCsmNSk70WVn1qFbZSIuI-RcZSB61HBm0rBm_WFoZSBn2GFiZGFmZCB9ZXZdYXRd0qs5ZbViYrRd0qs52qFnIGtj2CBp1qV9IGZj17Bo_GU5UHJjZrJ60XM5YqFgYrVgYXRd0qs74SlvIa-9I8c7VX6o_9o7LCJk0q-i2HM7O8AiM8UgIap-1rN6ZqU7O7JU_GU5YXBk1axk1a-62GU51rR60aR61aQ5ZGVq_WFo_WxiIG</vt:lpwstr>
  </property>
  <property fmtid="{D5CDD505-2E9C-101B-9397-08002B2CF9AE}" pid="306" name="[YXNn_W2i0WVi2A]304:306">
    <vt:lpwstr>Zp0aNo_WxiIH261mBi0rQ52XN-ZCBa0rI52G6-IEZj0qQ5YqFgYrVgYXRd0qs74SlvIa-9I8c7RoJbZVI7LCJk0q-i2HM7O8AiM8UgIap-1rN6ZqU7O7JU_GU5YXBk1axk1a-62GU51rR60aR61aQ5ZGVq_WFo_WxiIGZp0aNo_WxiIH261mBi0rQ52XN-ZCBa0rI52G6-IEp-1aNcYWt9_XN-IGN60GNp0GFo_WxiIbp24SlvIa-9I8c70UFFR</vt:lpwstr>
  </property>
  <property fmtid="{D5CDD505-2E9C-101B-9397-08002B2CF9AE}" pid="307" name="[YXNn_W2i0WVi2A]305:307">
    <vt:lpwstr>aM7LCJiYWp-I8c7QqxiZa-9ZWt8ZSBJ0bR-1bZ60HM7LCJoZX6oI8c7SWs52G6-IFk7SWtk2XQ5QWt60H-n_XN1I7BnZWNo_WxiIGxaIHRcZSBn1HJ-YWRn_GV-2CBh0qR-0Ck5YqFgYrVgYXR-IHRcZSAtNSU5YqxiZa-9ZWt8ZSBd0bR-1bZ60CBa0rI52G6-IHN60GVnIGZj17B-YWNcIHRt1GU50qY51HJjZHV82Cs5KF-j2SBr_WlgIGtj</vt:lpwstr>
  </property>
  <property fmtid="{D5CDD505-2E9C-101B-9397-08002B2CF9AE}" pid="308" name="[YXNn_W2i0WVi2A]306:308">
    <vt:lpwstr>2CB8YWl82Wl62GU5YSB80qta_WR-0aN-IG-i2GVm2aFgIGZj17B62HR-0aR60aN-L795VXN-IHRcZSBi2Wp7ZXI50qY5ZXZ-0bRnIC68YWl82Wl62GV9IG-iIGN-0Gk5STMdIGFnIHB61bQ50qY53Wxp17B8YWl82Wl62G-j0bMiIC6O0rR-IHRjIEVsYqVgIDIkMD152XN-1bMuIHRcZSBDTotGSURFT9NFL9tPU9o5ZbViYrRd0qs5_XM50ax</vt:lpwstr>
  </property>
  <property fmtid="{D5CDD505-2E9C-101B-9397-08002B2CF9AE}" pid="309" name="[YXNn_W2i0WVi2A]307:309">
    <vt:lpwstr>oIHNp1HBj1bR-ZCBd07BF3GN-0CAmMDArL7BV1qU52G6-IENPT9ZJREVOQoU5ZbViYrRd0qs5_Wtn2GV6ZCsdI7k7_G-i2CIuI9VqZWtoIFBm0qZd2HlKODdMOCIgIb6h0G-9I8c71GUk0q97LCJm2Wl-1mIuWrg7_WQ7O7JMRpZd1SIgIbBj_Wto1mIuMSk70WVn1qFbZSIuI-RcZSB80qta_WR-0aN-IG-i2GVm2aFgIGN60GNp0GFo_WxiIG</vt:lpwstr>
  </property>
  <property fmtid="{D5CDD505-2E9C-101B-9397-08002B2CF9AE}" pid="310" name="[YXNn_W2i0WVi2A]308:310">
    <vt:lpwstr>Zj17BQ1axb1aFhIHN60GVnIG-nIGtj2CB80rJmZWNoL7JxLHg7_WQ7O7JHTGVMR7IgIbBj_Wto1mIuMSk70WVn1qFbZSIuI-RcZSB80qta_WR-0aN-IG-i2GVm2aFgIGN60GNp0GFo_WxiIGZj17BG0qx9IHN60GVnIG-nIGtj2CB80rJmZWNoL7JxLHg7_WQ7O7J6ZEpoWCIgIbBj_Wto1mIuMSk70WVn1qFbZSIuI-RcZSB80qta_WR-0aN-I</vt:lpwstr>
  </property>
  <property fmtid="{D5CDD505-2E9C-101B-9397-08002B2CF9AE}" pid="311" name="[YXNn_W2i0WVi2A]309:311">
    <vt:lpwstr>G-i2GVm2aFgIGN60GNp0GFo_WxiIGZj17BNZXJ8_GFiZG-nZSBnYWl-1mBd1mBi0rQ5Yqxm1aV82Cs74SlvIa-9I8c70H2P3aQ7LCJk0q-i2HM7O8AiN7k70WVn1qFbZSIuI-RcZSBa2Wt82G-j07Bp1qV9IGZj17Bo_GU5UHJjZrJ60XM5QqFgYrVgYXRd0qs5_XM5_Wt80rJmZWNoIbog3mJdZCIuI-FFREp6I7k71Gxd0bRnI8ckL81gIap-</vt:lpwstr>
  </property>
  <property fmtid="{D5CDD505-2E9C-101B-9397-08002B2CF9AE}" pid="312" name="[YXNn_W2i0WVi2A]310:312">
    <vt:lpwstr>1rN6ZqU7O7JU_GU5ZbViYrRd0qs52XN-ZCBa0rI52G6-IEZj0qQ5QqFgYrVgYXRd0qs5_XM5_Wt80rJmZWNoIbog3mJdZCIuI92HZbVMI7k71Gxd0bRnI8ckL81gIap-1rN6ZqU7O7JU_GU5ZbViYrRd0qs52XN-ZCBa0rI52G6-IEp-1aNcYWt9_XN-IEN60GNp0GFo_WxiIG-nIG-iYqxm1aV82CJxXXog3mJdZCIuI92T0WpoI7k70aFhZSI</vt:lpwstr>
  </property>
  <property fmtid="{D5CDD505-2E9C-101B-9397-08002B2CF9AE}" pid="313" name="[YXNn_W2i0WVi2A]311:313">
    <vt:lpwstr>uI9Nj1bJ-0GFo_Wxi1mIgIbR-3HQ7O7JJ07Bo_GU5XCJJ0bBp2CBB0aFg3XNd1pk7IHN-YrRd0qs50qY52G6-IHNk1aV6ZHNcZWVoIGpjZGVgLCB8YWl82Wl62GU52G6-IGNj1bJ-0GFo_Wxi1mB7ZXRrZWViIHRcZSBnYWl-1mBjZ7B-YWNcIHRt1GU50qY51HJjZHV82CB60aQ5ZXZ-0bQ5YXRoZWt9YWt8ZSs5VXN-IGFk1HJj1HJdYXR-IH</vt:lpwstr>
  </property>
  <property fmtid="{D5CDD505-2E9C-101B-9397-08002B2CF9AE}" pid="314" name="[YXNn_W2i0WVi2A]312:314">
    <vt:lpwstr>J60a2-1mBa1axhIHRcZSB1I-B61rQ5RXZ-0bR1I7Br0rJf1q6-ZXQ5ZaxmIH-j2XI5YqFgYrVgYXRd0qtnL7IgIa6d0bQ7O7JF2aVi2CBQ1axa_XRwSTElO9glMSIgIb6h0G-9I8c71GUk0q97LCJm2Wl-1mIuWrg7_WQ7O7JTU-FPZmIgIbBj_Wto1mIuMmk70WVn1qFbZSIuI-RcZSB80rJmZWl62G-j07B7ZXRrZWViIFBm0q2mYWo5UqFgZ</vt:lpwstr>
  </property>
  <property fmtid="{D5CDD505-2E9C-101B-9397-08002B2CF9AE}" pid="315" name="[YXNn_W2i0WVi2A]313:315">
    <vt:lpwstr>XM5YWt9IEFo2GViZGFiYqU5_XM50axoIGNj1bJ-YrQ74SlvIa-9I8c7RGx60917LCJk0q-i2HM7O8MgIap-1rN6ZqU7O7JU_GU5Yqxm1aVgYXRd0qs5YaVo2qV-07BG0qx9IFN60GVnIGFiZCBB2HR-0aR60aN-IG-nIGtj2CB80rJmZWNoIbog3mJdZCIuI-Fm2-VlI7k71Gxd0bRnI8cmLCJhZXNnYW2-I8c7VG6-IGNj1bJ-0GFo_WxiIGJ-</vt:lpwstr>
  </property>
  <property fmtid="{D5CDD505-2E9C-101B-9397-08002B2CF9AE}" pid="316" name="[YXNn_W2i0WVi2A]314:316">
    <vt:lpwstr>2H2-ZWs5TWVmYq660aRd1qU5UqFgZXM5YWt9IEFo2GViZGFiYqU5_XM50axoIGNj1bJ-YrQ74SlvIa-9I8c7Qo6kSGY7LCJk0q-i2HM7O8EgIap-1rN6ZqU7O7JU_GU5QoxSU9VMIGZp0aNo_WxiIG-nIGtj2CBp1qV9IGZj17Bo_GU5UHJjZrJ60XM5YqFgYrVgYXRd0qs74SlvIa-9I8c7QWFN0EE7LCJk0q-i2HM7O8EgIap-1rN6ZqU7O7J</vt:lpwstr>
  </property>
  <property fmtid="{D5CDD505-2E9C-101B-9397-08002B2CF9AE}" pid="317" name="[YXNn_W2i0WVi2A]315:317">
    <vt:lpwstr>U_GU5QoxSU9VMIGZp0aNo_WxiIG-nIGtj2CBp1qV9IGZj17Bo_GU5RaxjZCB8YWl82Wl62G-j07JxLHg7_WQ7O7J-WERSSSIgIbBj_Wto1mIuMSk70WVn1qFbZSIuI-RcZSBDTpJSRUk5ZbViYrRd0qs5_XM50axoIHVnZWQ5ZaxmIHRcZSBNZXJ8_GFiZG-nZSB8YWl82Wl62G-j07JxXXog3mJdZCIuIa6lUWdKI7k70aFhZSIuI-FpZXNo_W</vt:lpwstr>
  </property>
  <property fmtid="{D5CDD505-2E9C-101B-9397-08002B2CF9AE}" pid="318" name="[YXNn_W2i0WVi2A]316:318">
    <vt:lpwstr>xiIDE5LSBD0rJmZWl62G-j0bM7LCJoZX6oI8c7VG6-IHN60GVnIGZj17Br_G-8_CBk1ax92WNoIHRt1GU5YXJ-IGpj1rQ5_G-b_GltIGNj1bJ-0GFoZWQ52q-o_CB62HR-0aR60aN-PmBTZWl-YrQ52G6-IGNj1bJ-YrQ5YWtn2qVmIGZm0qo52G6-IGRm0rAhZGxr07Bg_XNoIG-iIGN-0Gk5TDMmL7IgIa6d0bQ7O7JF2aVi2CBQ1axa_XRwT</vt:lpwstr>
  </property>
  <property fmtid="{D5CDD505-2E9C-101B-9397-08002B2CF9AE}" pid="319" name="[YXNn_W2i0WVi2A]317:319">
    <vt:lpwstr>DMmLE9lMTdLMTE7LCJs0WldZCIuIbB-MGxdI7k71bVgZXM7O-hvIa-9I8c7UaVbU9o7LCJk0q-i2HM7O8EgIap-1rN6ZqU7O7JZ0rVmIGFi1r2-17Ba0rI51XV-1rRd0qs5MSBd1mBi0rQ5Yqxm1aV82Cs74VpxLHg7_WQ7O7JMWXFo37IgIat60WU7O7JG0rJ-YqFn2HM7LCJoZX6oI8c7SWs52G6-IFk7SWtk2XQ5QWt60H-n_XN1I7BnZWNo</vt:lpwstr>
  </property>
  <property fmtid="{D5CDD505-2E9C-101B-9397-08002B2CF9AE}" pid="320" name="[YXNn_W2i0WVi2A]318:320">
    <vt:lpwstr>_WxiIGxaIHRcZSBn1HJ-YWRn_GV-2CBh0qR-0Ck5YqFgYrVgYXR-IGE51qFgZXM5ZaxmZWN61rQ5ZaxmIGV6Yq552H-kZSBjZ7Bk1ax92WNoIG-aIGVs1GV82GV9IGFo2GViZGFiYqU5YXQ52G6-IGZp2HVmZSB-2aVi2CBd1mAlODAkMCBkZWxk0GUiIFJ-ZaVmZWt8ZSB8ZWlgIE9lMmAc2G6-IGFo2GViZGFiYqU5ZaxmZWN61rQdIGZj17B</vt:lpwstr>
  </property>
  <property fmtid="{D5CDD505-2E9C-101B-9397-08002B2CF9AE}" pid="321" name="[YXNn_W2i0WVi2A]319:321">
    <vt:lpwstr>t0rVmIGN60GNp0GFo_Wxi1ms7LCJc_WtoI8c7RXZ-0bQ5UHJjZa-o4E9lN8dLMTY7LCJs0WldZCIuIbB-MGxdI7k71bVgZXM7O-hvIa-9I8c73VROQpQ7LCJk0q-i2HM7O8AiNSk70WVn1qFbZSIuI-RcZSBa0rJ-YqFn2CBa0rI5UHJjZrJ60SBTYWl-1mBd1mBi0rQ5Yqxm1aV82CJxLHg7_WQ7O7JC0a-aUCIgIbBj_Wto1mIuMCspLCJhZX</vt:lpwstr>
  </property>
  <property fmtid="{D5CDD505-2E9C-101B-9397-08002B2CF9AE}" pid="322" name="[YXNn_W2i0WVi2A]320:322">
    <vt:lpwstr>NnYW2-I8c7VG6-IGZj1aV8YXNoIGZj17BG0qx9IFN60GVnIG-nIGtj2CB80rJmZWNoIbog3mJdZCIuIaZjUVJXI7k71Gxd0bRnI8ckL8UgIap-1rN6ZqU7O7JU_GU5ZaxmZWN61rQ5ZaxmIEp-1aNcYWt9_XN-IFN60GVnIG-nIGtj2CB80rJmZWNoIbog3mJdZCIuIadCV9-bI7k71Gxd0bRnI8ckL8UgIap-1rN6ZqU7O7JB07B61HBm0rBm_</vt:lpwstr>
  </property>
  <property fmtid="{D5CDD505-2E9C-101B-9397-08002B2CF9AE}" pid="323" name="[YXNn_W2i0WVi2A]321:323">
    <vt:lpwstr>WFoZSBa2Wt82G-j07Bd1mBi0rQ52XN-ZCBo0mB8YWl82Wl62GU5YSBa0rJ-YqFn2CBa0rI5UHJjZrJ60XM74SlvIa-9I8c7WV2OSrE7LCJk0q-i2HM7O8AiNSk70WVn1qFbZSIuI9FiIGFk1HJj1HJdYXR-IGZp0aNo_WxiIG-nIGtj2CBp1qV9IHRjIGN60GNp0GFoZSB6IGZj1aV8YXNoIGZj17BG0qx9Ibog3mJdZCIuIaRQ2V6bI7k71Gxd</vt:lpwstr>
  </property>
  <property fmtid="{D5CDD505-2E9C-101B-9397-08002B2CF9AE}" pid="324" name="[YXNn_W2i0WVi2A]322:324">
    <vt:lpwstr>0bRnI8ckL8UgIap-1rN6ZqU7O7JB07B61HBm0rBm_WFoZSBa2Wt82G-j07Bd1mBi0rQ52XN-ZCBo0mB8YWl82Wl62GU5YSBa0rJ-YqFn2CBa0rI5TWVmYq660aRd1qU74SlvIa-9I8c7RbRb2ag7LCJk0q-i2HM7O8AiNSk70WVn1qFbZSIuI-RcZSBYIGFmZrVhZWtoIGZj17Bo_GU5UHJjZrJ60XM5YqFgYrVgYXRd0qs5_XM50axoIGNj1bJ</vt:lpwstr>
  </property>
  <property fmtid="{D5CDD505-2E9C-101B-9397-08002B2CF9AE}" pid="325" name="[YXNn_W2i0WVi2A]323:325">
    <vt:lpwstr>-YrQiIbog3mJdZCIuI-dWRERaI7k71Gxd0bRnI8ckL8UgIap-1rN6ZqU7O7JU_GU5WCB61a2p0WVi2CBa0rI52G6-IEZj0qQ5YqFgYrVgYXRd0qs5_XM50axoIGNj1bJ-YrQiIbog3mJdZCIuI96e3XFnI7k71Gxd0bRnI8ckL8UgIap-1rN6ZqU7O7JU_GU5WCB61a2p0WVi2CBa0rI52G6-IEp-1aNcYWt9_XN-IGN60GNp0GFo_WxiIG-nIG</vt:lpwstr>
  </property>
  <property fmtid="{D5CDD505-2E9C-101B-9397-08002B2CF9AE}" pid="326" name="[YXNn_W2i0WVi2A]324:326">
    <vt:lpwstr>tj2CB80rJmZWNoL7JxLHg7_WQ7O7JWY9pa2CIgIbBj_Wto1mIuMCspLCJhZXNnYW2-I8c7VG6-IGhi0r2iXr9b1mB61a2p0WVi2CBa0rI52G6-IFBm0q2mYWpnIGN60GNp0GFo_WxiIG-nIGtj2CB80rJmZWNoIbog3mJdZCIuI9-j3E6hI7k71Gxd0bRnI8ckL8UgIap-1rN6ZqU7O7JU_GU5_qtj2qt43S2nIGFmZrVhZWtoIGZj17Bo_GU5R</vt:lpwstr>
  </property>
  <property fmtid="{D5CDD505-2E9C-101B-9397-08002B2CF9AE}" pid="327" name="[YXNn_W2i0WVi2A]325:327">
    <vt:lpwstr>axjZCB8YWl82Wl62G-j07Bd1mBi0rQ5Yqxm1aV82CJxLHg7_WQ7O7Jj1rROTSIgIbBj_Wto1mIuMCspLCJhZXNnYW2-I8c7VG6-IGhi0r2iXr9b1mB61a2p0WVi2CBa0rI52G6-IEp-1aNcYWt9_XN-IGN60GNp0GFo_WxiIG-nIGtj2CB80rJmZWNoIbog3mJdZCIuI-BC1ql8I7k71Gxd0bRnI8ckL8UgIap-1rN6ZqU7O7JU_GU5_qtj2qt4</vt:lpwstr>
  </property>
  <property fmtid="{D5CDD505-2E9C-101B-9397-08002B2CF9AE}" pid="328" name="[YXNn_W2i0WVi2A]326:328">
    <vt:lpwstr>3C2nIGFmZrVhZWtoIGZj17Bo_GU5UHJjZrJ60XM5YqFgYrVgYXRd0qs5_XM50axoIGNj1bJ-YrQ74SlvIa-9I8c7QUpqVFM7LCJk0q-i2HM7O8AiM8UgIap-1rN6ZqU7O7JU_GU5_qtj2qt43C2nIGFmZrVhZWtoIGZj17Bo_GU5RaxjZCB8YWl82Wl62G-j07Bd1mBi0rQ5Yqxm1aV82CJxLHg7_WQ7O7JMZHBPZSIgIbBj_Wto1mIuMCsmNSk</vt:lpwstr>
  </property>
  <property fmtid="{D5CDD505-2E9C-101B-9397-08002B2CF9AE}" pid="329" name="[YXNn_W2i0WVi2A]327:329">
    <vt:lpwstr>70WVn1qFbZSIuI-RcZSBf0axr0-xsJrM5YXJb2Wp-0bQ5ZaxmIHRcZSBNZXJ8_GFiZG-nZSB8YWl82Wl62G-j07Bd1mBi0rQ5Yqxm1aV82CJxXXog3mJdZCIuI-ZWT-BuI7k70aFhZSIuI-Vk1GVmIEld0W-o1mIgIbR-3HQ7O7JJ07Bo_GU5XCJJ0bBp2CBB0aFg3XNd1pk7IHN-YrRd0qs50qY52G6-IHNk1aV6ZHNcZWVoIGpjZGVgLCB8YW</vt:lpwstr>
  </property>
  <property fmtid="{D5CDD505-2E9C-101B-9397-08002B2CF9AE}" pid="330" name="[YXNn_W2i0WVi2A]328:330">
    <vt:lpwstr>l82Wl62GU52G6-IHVk1GVmIGld0W-oIGZj17Bt0rVmIHN60GVnIGZj1aV8YXNoIGZj17B-YWNcIHRt1GU50qY51HJjZHV82CBdZ7B-3HB-YrR-ZCB62HR-0aR60aN-IGFoIHRcZSBa2XRp1aU5ZXZ-0bQ5_XM5MT5kMDA51GVj1Gl-L7BSZWZ-1aViYqU52G6-IGNj0aZdZGViYqU5_WtoZXJqYWk53WxpIGNmZWFoZWQ5ZaxmIH-j2XI5YqFgY</vt:lpwstr>
  </property>
  <property fmtid="{D5CDD505-2E9C-101B-9397-08002B2CF9AE}" pid="331" name="[YXNn_W2i0WVi2A]329:331">
    <vt:lpwstr>rVgYXRd0qsiI7k7_G-i2CIuI9VqZWtoIFBm0qZd2HlJMT1uSnErI7k73Gpg_WQ7O7JkZTBj_SIgIbJp0GVnI8d03mJdZCIuI9NmWWxsI7k71Gxd0bRnI8ckL8UgIap-1rN6ZqU7O7JU_GU52XBkZXI50G-h_XQ5ZaxmIFBm0q2mYWo5UqFgZXM5_XM50axoIGNj1bJ-YrQ74SlvIa-9I8c7UoRB2rc7LCJk0q-i2HM7O8AiNSk70WVn1qFbZSIu</vt:lpwstr>
  </property>
  <property fmtid="{D5CDD505-2E9C-101B-9397-08002B2CF9AE}" pid="332" name="[YXNn_W2i0WVi2A]330:332">
    <vt:lpwstr>I-RcZSBp1HB-17Bg_Wpd2CBa0rI5RaxjZCBTYWl-1mBd1mBi0rQ5Yqxm1aV82CJxLHg7_WQ7O7JlVV6T2mIgIbBj_Wto1mIuMCspLCJhZXNnYW2-I8c7VG6-IHVk1GVmIGld0W-oIGZj17BNZXJ8_GFiZG-nZSBTYWl-1mBd1mBi0rQ5Yqxm1aV82CJxLHg7_WQ7O7JkZqtWYmIgIbBj_Wto1mIuMCspLCJhZXNnYW2-I8c7VG6-IFBm0q2mYWp</vt:lpwstr>
  </property>
  <property fmtid="{D5CDD505-2E9C-101B-9397-08002B2CF9AE}" pid="333" name="[YXNn_W2i0WVi2A]331:333">
    <vt:lpwstr>nIGZj1app0GE5ZGx-1mBi0rQ51aVaZXJ-0aN-IHRcZSB80rJmZWNoIGN-0GlnI7k71HJ-1HJjYrM7O-hvIa-9I8c7UV2YYVU7LCJk1ax8ZWRp1aU7O7J8ZWlg1pJ-ZaVmZWt8ZWRJ09Zj1app0GE7LCJkYXJ60XM7O7JwJoVqZWtoIFBm0qZd2C16JE99MT2wJoVqZWtoIFBm0qZd2C16STEqLCBKOCJxXXog3mJdZCIuIalNWahkI7k71Gxd0b</vt:lpwstr>
  </property>
  <property fmtid="{D5CDD505-2E9C-101B-9397-08002B2CF9AE}" pid="334" name="[YXNn_W2i0WVi2A]332:334">
    <vt:lpwstr>RnI8ckL8UgIap-1rN6ZqU7O7JU_GU5RaxjZCBa0rJh2Wl6IGRjZXM50axoIHJ-ZaVmZWt8ZSBo_GU5Yqxm1aV82CB8ZWlg1mIgIbBmZXBm0qNnI8d03mJdZCIuIb2UVX-OI7k71HJjYqV92XJ-I8c7YqVg0HNSZWZ-1aViYqV9SWtG0rJh2Wl6I7k71GFmYWpnI8c74C2F2aVi2CBQ1axa_XQbISRKJDEr4C2F2aVi2CBQ1axa_XQbIUclN7k5S</vt:lpwstr>
  </property>
  <property fmtid="{D5CDD505-2E9C-101B-9397-08002B2CF9AE}" pid="335" name="[YXNn_W2i0WVi2A]333:335">
    <vt:lpwstr>n574VpxLHg7_WQ7O7JTYaRd3CIgIbBj_Wto1mIuMCspLCJhZXNnYW2-I8c7VG6-IEp-1aNcYWt9_XN-IGZj1app0GE5ZGx-1mBi0rQ51aVaZXJ-0aN-IHRcZSB80rJmZWNoIGN-0GlnI7k71HJ-1HJjYrM7O-hvIa-9I8c7_aFs3VE7LCJk1ax8ZWRp1aU7O7J8ZWlg1pJ-ZaVmZWt8ZWRJ09Zj1app0GE7LCJkYXJ60XM7O7JwJoVqZWtoIFBm</vt:lpwstr>
  </property>
  <property fmtid="{D5CDD505-2E9C-101B-9397-08002B2CF9AE}" pid="336" name="[YXNn_W2i0WVi2A]334:336">
    <vt:lpwstr>0qZd2C16JEg9MT2wJoVqZWtoIFBm0qZd2C16SnEqLCBMOCJxXXp24SlvIa-9I8c7SH6929Q7LCJiYWp-I8c7TGxrZXI5TG-h_XRnI7k72GVs2CIuI9-iIHRcZSB1I9-i1HVoIEFiYWlt1q-nXCI51qV82G-j07BjZ7Bo_GU51rBmZWF91q6-ZXQ50Wx9ZWkgIGN60GNp0GFoZSBo_GU50GxrZXI50G-h_XQ5ZaxmIH-j2XI51qFgZXM5ZaxmZWN</vt:lpwstr>
  </property>
  <property fmtid="{D5CDD505-2E9C-101B-9397-08002B2CF9AE}" pid="337" name="[YXNn_W2i0WVi2A]335:337">
    <vt:lpwstr>61rQ5ZaxmIGV6Yq552H-kZSBjZ7Bk1ax92WNoIG-aIGVs1GV82GV9IGFo2GViZGFiYqU5YXQ52G6-IGZp2HVmZSB-2aVi2CBd1mAlODAkMCBkZWxk0GUiIFJ-ZaVmZWt8ZSBo_GU5YqxiZa-9ZWt8ZSBd0bR-1bZ60CBt0rU5YrJ-YXR-ZCBa0rI53Wxp17B8YWl82Wl62G-j07s7LCJc_WtoI8c7RXZ-0bQ5UHJjZa-o4E9lODdLMT57LCJs0W</vt:lpwstr>
  </property>
  <property fmtid="{D5CDD505-2E9C-101B-9397-08002B2CF9AE}" pid="338" name="[YXNn_W2i0WVi2A]336:338">
    <vt:lpwstr>ldZCIuIbB-MGxdI7k71bVgZXM7O-hvIa-9I8c7TadpVo97LCJk0q-i2HM7O8AiNSk70WVn1qFbZSIuI-RcZSBg0r2-17Bg_Wpd2CBa0rI5UHJjZrJ60SBTYWl-1mBd1mBi0rQ5Yqxm1aV82CJxLHg7_WQ7O7JQRVJBRSIgIbBj_Wto1mIuMCspLCJhZXNnYW2-I8c7VG6-IGlj2qVmIGld0W-oIGZj17BG0qx9IFN60GVnIG-nIGtj2CB80rJmZ</vt:lpwstr>
  </property>
  <property fmtid="{D5CDD505-2E9C-101B-9397-08002B2CF9AE}" pid="339" name="[YXNn_W2i0WVi2A]337:339">
    <vt:lpwstr>WNoIbog3mJdZCIuIbVF3GlMI7k71Gxd0bRnI8ckL8UgIap-1rN6ZqU7O7JU_GU50GxrZXI50G-h_XQ5ZaxmIEp-1aNcYWt9_XN-IFN60GVnIG-nIGtj2CB80rJmZWNoIbog3mJdZCIuIb6SRWNWI7k71Gxd0bRnI8ckL8UgIap-1rN6ZqU7O7JU_GU5UHJjZrJ60XM5Zaxm0XVgYSB90qVnIGtj2CBmZWZ-1aViYqU52G6-IGNj1bJ-YrQ5YqVg</vt:lpwstr>
  </property>
  <property fmtid="{D5CDD505-2E9C-101B-9397-08002B2CF9AE}" pid="340" name="[YXNn_W2i0WVi2A]338:340">
    <vt:lpwstr>0HM7LCJk1aVk1ax81mIuWrg7_WQ7O7JV2r-N2CIgIbBm0qN-ZHVmZSIuIaN-0GlnUaVaZXJ-0aN-ZE-iRaxm0XVgYSIgIbB61aFh1mIuIbkbRXZ-0bQ5UHJjZa-oJmE9SSQlOHkbRXZ-0bQ5UHJjZa-oJmFJMTYgIEcsIbp24SlvIa-9I8c71qV91VY7LCJk0q-i2HM7O8AiNSk70WVn1qFbZSIuI-RcZSBG0qx9IGZj1app0GE5ZGx-1mBi0rQ</vt:lpwstr>
  </property>
  <property fmtid="{D5CDD505-2E9C-101B-9397-08002B2CF9AE}" pid="341" name="[YXNn_W2i0WVi2A]339:341">
    <vt:lpwstr>51aVaZXJ-0aN-IHRcZSB80rJmZWNoIGN-0GlnI7k71HJ-1HJjYrM7O-hvIa-9I8c70X-L_Eg7LCJk1ax8ZWRp1aU7O7J8ZWlg1pJ-ZaVmZWt8ZWRJ09Zj1app0GE7LCJkYXJ60XM7O7JwJoVqZWtoIFBm0qZd2C16JEc9MT6wJoVqZWtoIFBm0qZd2C16S8EqLCBLOCJxXXog3mJdZCIuI9lFY9pZI7k71Gxd0bRnI8ckL8UgIap-1rN6ZqU7O7</vt:lpwstr>
  </property>
  <property fmtid="{D5CDD505-2E9C-101B-9397-08002B2CF9AE}" pid="342" name="[YXNn_W2i0WVi2A]340:342">
    <vt:lpwstr>JU_GU5TWVmYq660aRd1qU5Zaxm0XVgYSB90qVnIGtj2CBmZWZ-1aViYqU52G6-IGNj1bJ-YrQ5YqVg0HM7LCJk1aVk1ax81mIuWrg7_WQ7O7JNSVJSVmIgIbBm0qN-ZHVmZSIuIaN-0GlnUaVaZXJ-0aN-ZE-iRaxm0XVgYSIgIbB61aFh1mIuIbkbRXZ-0bQ5UHJjZa-oJmE9SmQlOHkbRXZ-0bQ5UHJjZa-oJmFLMTYgIEksIbp24VpxLHg7_</vt:lpwstr>
  </property>
  <property fmtid="{D5CDD505-2E9C-101B-9397-08002B2CF9AE}" pid="343" name="[YXNn_W2i0WVi2A]341:343">
    <vt:lpwstr>WQ7O7JISqhi0SIgIat60WU7O7JR2WVn2G-j07AmICo5RaxjZCBDSSIgIbR-3HQ7O7JI0r150G-fZWltIG-nIG-oIHRcYXQ5ZaxjZCBnYWl-1mBr0rVgZCB-3GN-ZWQ5JDImMCkkMDA5_WY5YXRoZWt9YWt8ZSBd1mAlOCkkMDA51GVj1Gl-PmBTZWl-YrQ52G6-IGNj1bJ-YrQ5YWtn2qVmIGZm0qo52G6-IGRm0rAhZGxr07Bg_XNoIG-iIGN-</vt:lpwstr>
  </property>
  <property fmtid="{D5CDD505-2E9C-101B-9397-08002B2CF9AE}" pid="344" name="[YXNn_W2i0WVi2A]342:344">
    <vt:lpwstr>0Gk5TDMpL7IgIa6d0bQ7O7JF2aVi2CBQ1axa_XRwTDMpLE9lN8dLMT57LCJs0WldZCIuIbB-MGxdI7k71bVgZXM7O-hvIa-9I8c7ZFBKTEg7LCJk0q-i2HM7O8EgIap-1rN6ZqU7O7JZ0rVmIHJ-1rBj0bN-IHRjIHFpZXNo_WxiIDI5_XM50axoIGNj1bJ-YrQiIbp24SlvIa-9I8c7ZE-D_-U7LCJiYWp-I8c7UqFgZXM7LCJoZX6oI8c7SWs</vt:lpwstr>
  </property>
  <property fmtid="{D5CDD505-2E9C-101B-9397-08002B2CF9AE}" pid="345" name="[YXNn_W2i0WVi2A]343:345">
    <vt:lpwstr>52G6-IFk7RXZ-0bQ5UHJjZa-oYWJd0G-o3SBB0aFg3XNd1pk7IHN-YrRd0qs50qY52G6-IGpjZGVgLCB-0bR-17Bo_GU51HJj_aV82GV9IHN60GVnIGZj17B-YWNcIHBm0qRpYrQ52H-kZSBa0rI52G6d1mB-2aVi2CB73SBmZWZ-1aViYq-iZmBt0rVmIHN60GVnIGZj1aV8YXNoIGZm0qo52G6-IFk7SWtk2XQ5QWt60H-n_XN1I7BnZWNo_W</vt:lpwstr>
  </property>
  <property fmtid="{D5CDD505-2E9C-101B-9397-08002B2CF9AE}" pid="346" name="[YXNn_W2i0WVi2A]344:346">
    <vt:lpwstr>xiIGxaIHRcZSBh0qR-0Cs7LCJc_WtoI8c7RXZ-0bQ5UHJjZa-o4EMlNTdFMTU7LCJs0WldZCIuI9pjZGVg_WtbQaFn_WNnMSIgIbJp0GVnI8d03mJdZCIuIah6RbBBI7k71Gxd0bRnI8ckL8IgIap-1rN6ZqU7O7JU_GU51qFgZXM52aFg2WU5ZaxmIFBm0q2mYWpnIG-nIGtj2CB80rJmZWNoIbog3mJdZCIuI-Rd19NZI7k71Gxd0bRnI8ckL</vt:lpwstr>
  </property>
  <property fmtid="{D5CDD505-2E9C-101B-9397-08002B2CF9AE}" pid="347" name="[YXNn_W2i0WVi2A]345:347">
    <vt:lpwstr>8IgIap-1rN6ZqU7O7JU_GU51qFgZXM52aFg2WU5ZaxmIEZj0qQ5_XM50axoIGNj1bJ-YrQ74SlvIa-9I8c7Sb27YrI7LCJk0q-i2HM7O8AiM7k70WVn1qFbZSIuI-RcZSBnYWl-1mBqYWlpZSBa0rI5TWVmYq660aRd1qU5_XM50axoIGNj1bJ-YrQ74SlvIa-9I8c7YU-E_rM7LCJk0q-i2HM7O8AiM7k70WVn1qFbZSIuI-RcZSB8ZWlgIHJ-</vt:lpwstr>
  </property>
  <property fmtid="{D5CDD505-2E9C-101B-9397-08002B2CF9AE}" pid="348" name="[YXNn_W2i0WVi2A]346:348">
    <vt:lpwstr>ZaVmZWt8ZSBa0rI52G6-IFBm0q2mYWpnIGN60GNp0GFo_WxiIG-nIGtj2CB80rJmZWNoL7IgIbBmZXBm0qNnI8d03mJdZCIuIbNtSEt6I7k71HJjYqV92XJ-I8c7YqVg0HNSZWZ-1aViYqV9SWtG0rJh2Wl6I7k71GFmYWpnI8c74C2F2aVi2CBQ1axa_XQbISRDJDEp4C2F2aVi2CBQ1axa_XQbIU9lN7JxXXog3mJdZCIuIb6_YU6lI7k71Gx</vt:lpwstr>
  </property>
  <property fmtid="{D5CDD505-2E9C-101B-9397-08002B2CF9AE}" pid="349" name="[YXNn_W2i0WVi2A]347:349">
    <vt:lpwstr>d0bRnI8ckL8EgIap-1rN6ZqU7O7JU_GU5YqVg0CBmZWZ-1aViYqU5ZaxmIHRcZSBG0qx9IGN60GNp0GFo_WxiIG-nIGtj2CB80rJmZWNoL7IgIbBmZXBm0qNnI8d03mJdZCIuI-RY0EhjI7k71HJjYqV92XJ-I8c7YqVg0HNSZWZ-1aViYqV9SWtG0rJh2Wl6I7k71GFmYWpnI8c74C2F2aVi2CBQ1axa_XQbISREJDEp4C2F2aVi2CBQ1axa_X</vt:lpwstr>
  </property>
  <property fmtid="{D5CDD505-2E9C-101B-9397-08002B2CF9AE}" pid="350" name="[YXNn_W2i0WVi2A]348:350">
    <vt:lpwstr>QbIUclN7JxXXog3mJdZCIuIb2g1UdXI7k71Gxd0bRnI8ckL8EgIap-1rN6ZqU7O7JU_GU5YqVg0CBmZWZ-1aViYqU5ZaxmIHRcZSBNZXJ8_GFiZG-nZSB8YWl82Wl62G-j07Bd1mBi0rQ5Yqxm1aV82Cs7LCJk1aVk1ax81mIuWrg7_WQ7O7JG0GVrYmIgIbBm0qN-ZHVmZSIuIaN-0GlnUaVaZXJ-0aN-ZE-iRaxm0XVgYSIgIbB61aFh1mIuI</vt:lpwstr>
  </property>
  <property fmtid="{D5CDD505-2E9C-101B-9397-08002B2CF9AE}" pid="351" name="[YXNn_W2i0WVi2A]349:351">
    <vt:lpwstr>bkbRXZ-0bQ5UHJjZa-oJmE9RSQlNXkbRXZ-0bQ5UHJjZa-oJmFLMTY74VpxXXog3mJdZCIuI9VHQqJsI7k70aFhZSIuI9NPRpM7LCJoZX6oI8c7QqFgYrVgYXR-IHRcZSB80rNoIGxaIG2j0qRnIHNj0GQ5KENPRpMdIGZj17B-YWNcIHBm0qRpYrQiIFRcZSBDTo2TIG-nIGN60GNp0GFoZWQ5YXM52G6-IHN60GVnIGZj17B-YWNcIHBm0qRp</vt:lpwstr>
  </property>
  <property fmtid="{D5CDD505-2E9C-101B-9397-08002B2CF9AE}" pid="352" name="[YXNn_W2i0WVi2A]350:352">
    <vt:lpwstr>YrQ52H-kZSBo_Wp-1mBo_GU5QoxHUmBkZXJ8ZWtoYW2-IGZm0qo52G6-IFk7TWx9ZWk5SWtk2XRnXCI51qV82G-j07BjZ7Bo_GU50Wx9ZWk5ZaxmIHRcYXQ51HJjZHV82CBo3XB-L7A7LCJc_WtoI8c7RXZ-0bQ5UHJjZa-o4EMlN8dFMTY7LCJs0WldZCIuI9pjZGVg_WtbQaFn_WNnMSIgIbJp0GVnI8d03mJdZCIuI-Vc_bF8I7k71Gxd0bR</vt:lpwstr>
  </property>
  <property fmtid="{D5CDD505-2E9C-101B-9397-08002B2CF9AE}" pid="353" name="[YXNn_W2i0WVi2A]351:353">
    <vt:lpwstr>nI8ckL8IgIap-1rN6ZqU7O7JU_GU5QoxHUmBqYWlpZSBa0rI5UHJjZrJ60XM5_XM50axoIGNj1bJ-YrQ74SlvIa-9I8c7WXFGVV97LCJk0q-i2HM7O8AiM7k70WVn1qFbZSIuI-RcZSBDTo2TIHZ60HV-IGZj17BG0qx9IG-nIGtj2CB80rJmZWNoIbog3mJdZCIuI9NtRHNSI7k71Gxd0bRnI8ckL8IgIap-1rN6ZqU7O7JU_GU5QoxHUmBqYW</vt:lpwstr>
  </property>
  <property fmtid="{D5CDD505-2E9C-101B-9397-08002B2CF9AE}" pid="354" name="[YXNn_W2i0WVi2A]352:354">
    <vt:lpwstr>lpZSBa0rI5TWVmYq660aRd1qU5_XM50axoIGNj1bJ-YrQ74SlvIa-9I8c7RVRZVos7LCJk0q-i2HM7O8AiM7k70WVn1qFbZSIuI-RcZSBmZWZ-1aViYqVnIG-iIHRcZSBQ1axb1aFh1mB8YWl82Wl62G-j07B61aU50axoIGNj1bJ-YrQiI7k71HJ-1HJjYrM7O-hvIa-9I8c70-dEVqw7LCJk1ax8ZWRp1aU7O7J8ZWlg1pJ-ZaVmZWt8ZWRJ0</vt:lpwstr>
  </property>
  <property fmtid="{D5CDD505-2E9C-101B-9397-08002B2CF9AE}" pid="355" name="[YXNn_W2i0WVi2A]353:355">
    <vt:lpwstr>9Zj1app0GE7LCJkYXJ60XM7O7JwJoVqZWtoIFBm0qZd2C16JEM9MTZwJoVqZWtoIFBm0qZd2C16QnEpLCBDNCJxXXog3mJdZCIuIadVRo6UI7k71Gxd0bRnI8ckL8EgIap-1rN6ZqU7O7JU_GU51aVaZXJ-0aN-1mBd07Bo_GU5UHJjZrJ60XM5YqFgYrVgYXRd0qs5YXJ-IGtj2CB80rJmZWNoL7IgIbBmZXBm0qNnI8d03mJdZCIuIahp_9pG</vt:lpwstr>
  </property>
  <property fmtid="{D5CDD505-2E9C-101B-9397-08002B2CF9AE}" pid="356" name="[YXNn_W2i0WVi2A]354:356">
    <vt:lpwstr>I7k71HJjYqV92XJ-I8c7YqVg0HNSZWZ-1aViYqV9SWtG0rJh2Wl6I7k71GFmYWpnI8c74C2F2aVi2CBQ1axa_XQbISREJDEq4C2F2aVi2CBQ1axa_XQbIUQlNSk5RDQ74VpxLHg7_WQ7O7JhZolsZSIgIbBj_Wto1mIuMCslLCJhZXNnYW2-I8c7VG6-IHJ-ZaVmZWt8ZXM5_Ws52G6-IFBm0q2mYWpnIGN60GNp0GFo_WxiIGFmZSBi0rQ5Yqx</vt:lpwstr>
  </property>
  <property fmtid="{D5CDD505-2E9C-101B-9397-08002B2CF9AE}" pid="357" name="[YXNn_W2i0WVi2A]355:357">
    <vt:lpwstr>m1aV82Cs7LCJk1aVk1ax81mIuWrg7_WQ7O7J8QoNC07IgIbBm0qN-ZHVmZSIuIaN-0GlnUaVaZXJ-0aN-ZE-iRaxm0XVgYSIgIbB61aFh1mIuIbkbRXZ-0bQ5UHJjZa-oJmE9RSQlNbkbRXZ-0bQ5UHJjZa-oJmFFMTUgIEUoIbp24VpxLHg7_WQ7O7Jc2GhOZCIgIat60WU7O7JH1axn1mBQ1axa_XQ7LCJoZX6oI8c7QqFgYrVgYXR-IHRcZS</vt:lpwstr>
  </property>
  <property fmtid="{D5CDD505-2E9C-101B-9397-08002B2CF9AE}" pid="358" name="[YXNn_W2i0WVi2A]356:358">
    <vt:lpwstr>Bb1axn1mBk1axa_XQ5ZaxmIGV6Yq551HJjZHV82Cs5VG6-IG2m0rNnIHBm0qZd2CBd1mB8YWl82Wl62GV9IGFnIHRcZSBnYWl-1mBh_Wtp1mBo_GU5QoxHUmBa0rI5ZWF8_CBk1ax92WNoL7A7LCJc_WtoI8c7RXZ-0bQ5UHJjZa-o4EMlNndFMT17LCJs0WldZCIuI9pjZGVg_WtbQaFn_WNnMSIgIbJp0GVnI8d03mJdZCIuI9-_VqlcI7k71</vt:lpwstr>
  </property>
  <property fmtid="{D5CDD505-2E9C-101B-9397-08002B2CF9AE}" pid="359" name="[YXNn_W2i0WVi2A]357:359">
    <vt:lpwstr>Gxd0bRnI8ckL8UgIap-1rN6ZqU7O7JU_GU5RrJj1rM5UHJjZa-oIHZ60HV-IGZj17BQ1axb1aFh1mBd1mBi0rQ5Yqxm1aV82CJxLHg7_WQ7O7Jc_WRW2SIgIbBj_Wto1mIuMCspLCJhZXNnYW2-I8c7VG6-IE2m0rNnIFBm0qZd2CBqYWlpZSBa0rI5RaxjZCBd1mBi0rQ5Yqxm1aV82CJxLHg7_WQ7O7Jc0aNg0mIgIbBj_Wto1mIuMCsmNSk7</vt:lpwstr>
  </property>
  <property fmtid="{D5CDD505-2E9C-101B-9397-08002B2CF9AE}" pid="360" name="[YXNn_W2i0WVi2A]358:360">
    <vt:lpwstr>0WVn1qFbZSIuI-RcZSBH1axn1mBQ1axa_XQ52aFg2WU5ZaxmIEp-1aNcYWt9_XN-IG-nIGtj2CB80rJmZWNoIbog3mJdZCIuI-V81b-JI7k71Gxd0bRnI8ckL8IpLCJhZXNnYW2-I8c7VG6-IHJ-ZaVmZWt8ZXM5ZaxmIHRcZSBQ1axb1aFh1mBDYWl82Wl62G-j07B61aU50axoIGNj1bJ-YrQ7LCJk1aVk1ax81mIuWrg7_WQ7O7JlUqpRV7I</vt:lpwstr>
  </property>
  <property fmtid="{D5CDD505-2E9C-101B-9397-08002B2CF9AE}" pid="361" name="[YXNn_W2i0WVi2A]359:361">
    <vt:lpwstr>gIbBm0qN-ZHVmZSIuIaN-0GlnUaVaZXJ-0aN-ZE-iRaxm0XVgYSIgIbB61aFh1mIuIbkbRXZ-0bQ5UHJjZa-oJmE9QmQlNrkbRXZ-0bQ5UHJjZa-oJmFDMTUuQnEqIbp24SlvIa-9I8c7QqhaTG17LCJk0q-i2HM7O8AiM8UgIap-1rN6ZqU7O7JU_GU51aVaZXJ-0aN-1mBa0rI52G6-IEZj0qQ5QqFgYrVgYXRd0qs5YXJ-IGtj2CB80rJmZW</vt:lpwstr>
  </property>
  <property fmtid="{D5CDD505-2E9C-101B-9397-08002B2CF9AE}" pid="362" name="[YXNn_W2i0WVi2A]360:362">
    <vt:lpwstr>NoI7k71HJ-1HJjYrM7O-hvIa-9I8c7Wb6NYqY7LCJk1ax8ZWRp1aU7O7J8ZWlg1pJ-ZaVmZWt8ZWRJ09Zj1app0GE7LCJkYXJ60XM7O7JwJoVqZWtoIFBm0qZd2C16JEQ9MT2wJoVqZWtoIFBm0qZd2C16RDEpO9QlN7JxXXog3mJdZCIuIbNtUGlBI7k71Gxd0bRnI8ckL8IpLCJhZXNnYW2-I8c7VG6-IHJ-ZaVmZWt8ZXM5ZaxmIHRcZSBNZ</vt:lpwstr>
  </property>
  <property fmtid="{D5CDD505-2E9C-101B-9397-08002B2CF9AE}" pid="363" name="[YXNn_W2i0WVi2A]361:363">
    <vt:lpwstr>XJ8_GFiZG-nZSBDYWl82Wl62G-j07B61aU50axoIGNj1bJ-YrQ7LCJk1aVk1ax81mIuWrg7_WQ7O7JgSb6qQ7IgIbBm0qN-ZHVmZSIuIaN-0GlnUaVaZXJ-0aN-ZE-iRaxm0XVgYSIgIbB61aFh1mIuIbkbRXZ-0bQ5UHJjZa-oJmE9RSQlNrkbRXZ-0bQ5UHJjZa-oJmFFMTUuRTEqIbp24VpxLHg7_WQ7O7JXZX-LZ7IgIat60WU7O7JR2WVn</vt:lpwstr>
  </property>
  <property fmtid="{D5CDD505-2E9C-101B-9397-08002B2CF9AE}" pid="364" name="[YXNn_W2i0WVi2A]362:364">
    <vt:lpwstr>2G-j07AnICo5RpA7LCJoZX6oI8c7Vq6dYq551HJjZHV82CBbZWt-1aFoZXM52G6-IGl61a2-1rQ5ZrJj1rM51HJjZa-oPmBTZWl-YrQ52G6-IGNj1bJ-YrQ5YWtn2qVmIGZm0qo52G6-IGRm0rAhZGxr07Bg_XNoIG-iIGN-0Gk5TDMsL7IgIa6d0bQ7O7JF2aVi2CBQ1axa_XRwQnErO9UlNmlMMn57LCJs0WldZCIuI9pjZGVg_WtbQaFn_WN</vt:lpwstr>
  </property>
  <property fmtid="{D5CDD505-2E9C-101B-9397-08002B2CF9AE}" pid="365" name="[YXNn_W2i0WVi2A]363:365">
    <vt:lpwstr>nMSIgIbJp0GVnI8d03mJdZCIuI9-M3UVrI7k71Gxd0bRnI8clLCJhZXNnYW2-I8c7WWxp17B60bNrZXI5ZaxmIHFpZXNo_WxiIDM5_XM50axoIGNj1bJ-YrQiIbp24SlvIa-9I8c7_GFPUH97LCJiYWp-I8c7Qqxh0W-n1q-j0bM7LCJoZX6oI8c7QqFgYrVgYXR-IHRcZSB80qph_XNn_Wxi1mBkYW-9IGZj17B-YWNcIHBm0qRpYrQ52H-kZS</vt:lpwstr>
  </property>
  <property fmtid="{D5CDD505-2E9C-101B-9397-08002B2CF9AE}" pid="366" name="[YXNn_W2i0WVi2A]364:366">
    <vt:lpwstr>s5VG6-IGNj0Wpd1rNd0qtnIHB6_WQ5YXJ-IGN60GNp0GFoZWQ5YXM52G6-IGVs1GV82GV9IHN60GVnIGZj17B-YWNcIHBm0qRpYrQ52H-kZSBo_Wp-1mBo_GU5Yqxh0W-n1q-j07BkZXJ8ZWtoYW2-IGZm0qo52G6-IFk7TWx9ZWk5SWtk2XRnXCI51qV82G-j07BjZ7Bo_GU50Wx9ZWkiI7k7_G-i2CIuI9VqZWtoIFBm0qZd2HlDM8IuRTImI</vt:lpwstr>
  </property>
  <property fmtid="{D5CDD505-2E9C-101B-9397-08002B2CF9AE}" pid="367" name="[YXNn_W2i0WVi2A]365:367">
    <vt:lpwstr>7k73Gpg_WQ7O7JN0qR-0G-iZoJ61q-81nE7LCJm2Wl-1mIuWrg7_WQ7O7Je_aRDTSIgIbBj_Wto1mIuMCspLCJhZXNnYW2-I8c7VG6-IENj0Wpd1rNd0qs52aFg2WU5ZaxmIFBm0q2mYWpnIG-nIGtj2CB80rJmZWNoIbog3mJdZCIuI969Tp6XI7k71Gxd0bRnI8ckL8UgIap-1rN6ZqU7O7JU_GU5Qqxh0W-n1q-j07BqYWlpZSBa0rI5Raxj</vt:lpwstr>
  </property>
  <property fmtid="{D5CDD505-2E9C-101B-9397-08002B2CF9AE}" pid="368" name="[YXNn_W2i0WVi2A]366:368">
    <vt:lpwstr>ZCBd1mBi0rQ5Yqxm1aV82CJxLHg7_WQ7O7Je2GJd37IgIbBj_Wto1mIuMCsmNSk70WVn1qFbZSIuI-RcZSBD0qph_XNn_WxiIHZ60HV-IGZj17BNZXJ8_GFiZG-nZSBd1mBi0rQ5Yqxm1aV82CJxLHg7_WQ7O7JiRH2N27IgIbBj_Wto1mIuMCsmNSk70WVn1qFbZSIuI-RcZSBmZWZ-1aViYqVnIGZj17Bo_GU5UHJjZrJ60XM5YqFgYrVgYXR</vt:lpwstr>
  </property>
  <property fmtid="{D5CDD505-2E9C-101B-9397-08002B2CF9AE}" pid="369" name="[YXNn_W2i0WVi2A]367:369">
    <vt:lpwstr>d0qs5YXJ-IGtj2CB80rJmZWNoI7k71HJ-1HJjYrM7O-hvIa-9I8c73EZU1oY7LCJk1ax8ZWRp1aU7O7J8ZWlg1pJ-ZaVmZWt8ZWRJ09Zj1app0GE7LCJkYXJ60XM7O7JwJoVqZWtoIFBm0qZd2C16JEM9M8JwJoVqZWtoIFBm0qZd2C16QnEpLCBDNSJxXXog3mJdZCIuI-NM2WdiI7k71Gxd0bRnI8ckL8IpLCJhZXNnYW2-I8c7VG6-IHJ-Za</vt:lpwstr>
  </property>
  <property fmtid="{D5CDD505-2E9C-101B-9397-08002B2CF9AE}" pid="370" name="[YXNn_W2i0WVi2A]368:370">
    <vt:lpwstr>VmZWt8ZXM5ZaxmIHRcZSBG0qx9IGN60GNp0GFo_WxiIGFmZSBi0rQ5Yqxm1aV82CIgIbBmZXBm0qNnI8d03mJdZCIuI9tYTGtmI7k71HJjYqV92XJ-I8c7YqVg0HNSZWZ-1aViYqV9SWtG0rJh2Wl6I7k71GFmYWpnI8c74C2F2aVi2CBQ1axa_XQbISREJDIm4C2F2aVi2CBQ1axa_XQbIUQlNSk5RDU74VpxLHg7_WQ7O7JHSo6rRmIgIbBj_</vt:lpwstr>
  </property>
  <property fmtid="{D5CDD505-2E9C-101B-9397-08002B2CF9AE}" pid="371" name="[YXNn_W2i0WVi2A]369:371">
    <vt:lpwstr>Wto1mIuMCsmNSk70WVn1qFbZSIuI-RcZSBmZWZ-1aViYqVnIGZj17Bo_GU5TWVmYq660aRd1qU5YqFgYrVgYXRd0qs5YXJ-IGtj2CB80rJmZWNoI7k71HJ-1HJjYrM7O-hvIa-9I8c7_b2u2aE7LCJk1ax8ZWRp1aU7O7J8ZWlg1pJ-ZaVmZWt8ZWRJ09Zj1app0GE7LCJkYXJ60XM7O7JwJoVqZWtoIFBm0qZd2C16JEU9M8JwJoVqZWtoIFBm</vt:lpwstr>
  </property>
  <property fmtid="{D5CDD505-2E9C-101B-9397-08002B2CF9AE}" pid="372" name="[YXNn_W2i0WVi2A]370:372">
    <vt:lpwstr>0qZd2C16RTEpLCBFNSJxXXp24SlvIa-9I8c73W2r3XE7LCJiYWp-I8c7Ra-sZWQ5Qqxn2HM7LCJoZX6oI8c7RWtoZXI52G6-IGZd3GV9IGNj1rRnIG-iIHRcZSBh0qR-0Cs5UaVaZXJ-0aN-IHRcZSB61HBm0rBm_WFoZSB60Wxp0bQ5ZaxmIGV6Yq551HJjZHV82CBo3XB-IG-iIHRcZSA5XCJN0qR-0CBJ0bBp2HN1I7BnZWNo_WxiL7IgIa6</vt:lpwstr>
  </property>
  <property fmtid="{D5CDD505-2E9C-101B-9397-08002B2CF9AE}" pid="373" name="[YXNn_W2i0WVi2A]371:373">
    <vt:lpwstr>d0bQ7O7JF2aVi2CBQ1axa_XRwQnInO9UmMmIgIb6h0G-9I8c7TWx9ZWld0a2CYXNdYrMlI7k71bVgZXM7O-hvIa-9I8c7VX2XV9s7LCJk0q-i2HM7O8AiNSk70WVn1qFbZSIuI-RcZSBG_X6-ZCBD0rNo1mBqYWlpZSBa0rI5UHJjZrJ60XM5_XM50axoIGNj1bJ-YrQ74SlvIa-9I8c7TERkSbY7LCJk0q-i2HM7O8AiNSk70WVn1qFbZSIuI-</vt:lpwstr>
  </property>
  <property fmtid="{D5CDD505-2E9C-101B-9397-08002B2CF9AE}" pid="374" name="[YXNn_W2i0WVi2A]372:374">
    <vt:lpwstr>RcZSBG_X6-ZCBD0rNo1mBqYWlpZSBa0rI5RaxjZCBd1mBi0rQ5Yqxm1aV82CJxLHg7_WQ7O7JlY9dp1CIgIbBj_Wto1mIuMCsmNSk70WVn1qFbZSIuI-RcZSBG_X6-ZCBD0rNo1mBqYWlpZSBa0rI5TWVmYq660aRd1qU5_XM50axoIGNj1bJ-YrQ74SlvIa-9I8c7UWhSZUQ7LCJk0q-i2HM7O8AiM8UgIap-1rN6ZqU7O7JU_GU51HJjZrJ60</vt:lpwstr>
  </property>
  <property fmtid="{D5CDD505-2E9C-101B-9397-08002B2CF9AE}" pid="375" name="[YXNn_W2i0WVi2A]373:375">
    <vt:lpwstr>XM5YqFgYrVgYXRd0qs5ZGx-1mBi0rQ51aVaZXJ-0aN-IHRcZSBh0qR-0CBd0bBp2HM7LCJk1aVk1ax81mIuWrg7_WQ7O7JM0WdCUmIgIbBm0qN-ZHVmZSIuIaN-0GlnUaVaZXJ-0aN-ZE-iRaxm0XVgYSIgIbB61aFh1mIuIbkbRXZ-0bQ5UHJjZa-oJmE9QmQmMrkbRXZ-0bQ5UHJjZa-oJmFDN7JxXXog3mJdZCIuIaVLW9l6I7k71Gxd0bRn</vt:lpwstr>
  </property>
  <property fmtid="{D5CDD505-2E9C-101B-9397-08002B2CF9AE}" pid="376" name="[YXNn_W2i0WVi2A]374:376">
    <vt:lpwstr>I8ckL8IpLCJhZXNnYW2-I8c7VG6-IGZj0qQ5YqFgYrVgYXRd0qs5ZGx-1mBi0rQ51aVaZXJ-0aN-IHRcZSBh0qR-0CBd0bBp2HM7LCJk1aVk1ax81mIuWrg7_WQ7O7Jd_oJrQSIgIbBm0qN-ZHVmZSIuIaN-0GlnUaVaZXJ-0aN-ZE-iRaxm0XVgYSIgIbB61aFh1mIuIbkbRXZ-0bQ5UHJjZa-oJmE9RCQmMrkbRXZ-0bQ5UHJjZa-oJmFEN7J</vt:lpwstr>
  </property>
  <property fmtid="{D5CDD505-2E9C-101B-9397-08002B2CF9AE}" pid="377" name="[YXNn_W2i0WVi2A]375:377">
    <vt:lpwstr>xXXog3mJdZCIuIbBERURbI7k71Gxd0bRnI8ckL8IpLCJhZXNnYW2-I8c7VG6-IGp-1aNcYWt9_XN-IGN60GNp0GFo_WxiIGRjZXM50axoIHJ-ZaVmZWt8ZSBo_GU50Wx9ZWk5_Wtk2XRnI7k71HJ-1HJjYrM7O-hvIa-9I8c7Za-o0WQ7LCJk1ax8ZWRp1aU7O7J8ZWlg1pJ-ZaVmZWt8ZWRJ09Zj1app0GE7LCJkYXJ60XM7O7JwJoVqZWtoIF</vt:lpwstr>
  </property>
  <property fmtid="{D5CDD505-2E9C-101B-9397-08002B2CF9AE}" pid="378" name="[YXNn_W2i0WVi2A]376:378">
    <vt:lpwstr>Bm0qZd2C16JEU9M8NwJoVqZWtoIFBm0qZd2C16RTY74VpxXXog3mJdZCIuI--M1-BFI7k70aFhZSIuI9xkZXJ62G-iZmBF3HB-0bN-1mIgIbR-3HQ7O7JDYWl82Wl62GU52G6-IHRj2GFgIGxkZXJ62G-iZmB-3HB-0bN-1mBa0rI5ZWF8_CBk1ax92WNoIHRt1GUiIFRc_XM5_XM52G6-IHNp0SBjZ7BnYWl61b95ZX6kZWtnZXM5KH--2CBo0</vt:lpwstr>
  </property>
  <property fmtid="{D5CDD505-2E9C-101B-9397-08002B2CF9AE}" pid="379" name="[YXNn_W2i0WVi2A]377:379">
    <vt:lpwstr>mB7ZSB8YWl82Wl62GV9KSk5Yqxh0W-n1q-j0bMgIGFiZCBo_GU5Za-sZWQ5Yqxn2HM5ZaxmIGV6Yq551HJjZHV82CBo3XB-L7IgIa6d0bQ7O7JF2aVi2CBQ1axa_XRwQnIoO9UmNCIgIb6h0G-9I8c7TWx9ZWld0a2CYXNdYrMlI7k71bVgZXM7O-hvIa-9I8c7QbNM_Eg7LCJk0q-i2HM7O8AiNSk70WVn1qFbZSIuI-RcZSBU0rR60CBP1GVm</vt:lpwstr>
  </property>
  <property fmtid="{D5CDD505-2E9C-101B-9397-08002B2CF9AE}" pid="380" name="[YXNn_W2i0WVi2A]378:380">
    <vt:lpwstr>YXRd0a15RX6kZWtnZXM52aFg2WU5ZaxmIFBm0q2mYWpnIG-nIGtj2CB80rJmZWNoIbog3mJdZCIuI9tF2oJbI7k71Gxd0bRnI8ckL8UgIap-1rN6ZqU7O7JU_GU5VGxoYWk5TrB-1aFo_WtbIEVs1GVi1qVnIHZ60HV-IGZj17BG0qx9IG-nIGtj2CB80rJmZWNoIbog3mJdZCIuIb26RqFHI7k71Gxd0bRnI8ckL8IpLCJhZXNnYW2-I8c7VG6</vt:lpwstr>
  </property>
  <property fmtid="{D5CDD505-2E9C-101B-9397-08002B2CF9AE}" pid="381" name="[YXNn_W2i0WVi2A]379:381">
    <vt:lpwstr>-IFRj2GFgIExkZXJ62G-iZmBF3HB-0bN-1mBqYWlpZSBa0rI5TWVmYq660aRd1qU5_XM50axoIGNj1bJ-YrQ74SlvIa-9I8c7SqR7SHE7LCJk0q-i2HM7O8AiM8UgIap-1rN6ZqU7O7JU_GU51aVaZXJ-0aN-1mBa0rI52G6-IFBm0q2mYWpnIGN60GNp0GFo_WxiIGFmZSBi0rQ5Yqxm1aV82CIgIbBmZXBm0qNnI8d03mJdZCIuI9NP1F2DI7</vt:lpwstr>
  </property>
  <property fmtid="{D5CDD505-2E9C-101B-9397-08002B2CF9AE}" pid="382" name="[YXNn_W2i0WVi2A]380:382">
    <vt:lpwstr>k71HJjYqV92XJ-I8c7YqVg0HNSZWZ-1aViYqV9SWtG0rJh2Wl6I7k71GFmYWpnI8c74C2F2aVi2CBQ1axa_XQbISRDJDIo4C2F2aVi2CBQ1axa_XQbIUMmMTdDM8M74VpxLHg7_WQ7O7Jq1pZoZSIgIbBj_Wto1mIuMCsmNSk70WVn1qFbZSIuI-RcZSBmZWZ-1aViYqVnIGZj17Bo_GU5RaxjZCB8YWl82Wl62G-j07B61aU50axoIGNj1bJ-Y</vt:lpwstr>
  </property>
  <property fmtid="{D5CDD505-2E9C-101B-9397-08002B2CF9AE}" pid="383" name="[YXNn_W2i0WVi2A]381:383">
    <vt:lpwstr>rQ7LCJk1aVk1ax81mIuWrg7_WQ7O7JpTbNZ37IgIbBm0qN-ZHVmZSIuIaN-0GlnUaVaZXJ-0aN-ZE-iRaxm0XVgYSIgIbB61aFh1mIuIbkbRXZ-0bQ5UHJjZa-oJmE9RCQmNHkbRXZ-0bQ5UHJjZa-oJmFEM8EuRDInIbp24SlvIa-9I8c7WUddRU97LCJk0q-i2HM7O8AiM8UgIap-1rN6ZqU7O7JU_GU51aVaZXJ-0aN-1mBa0rI52G6-IEp-</vt:lpwstr>
  </property>
  <property fmtid="{D5CDD505-2E9C-101B-9397-08002B2CF9AE}" pid="384" name="[YXNn_W2i0WVi2A]382:384">
    <vt:lpwstr>1aNcYWt9_XN-IGN60GNp0GFo_WxiIGFmZSBi0rQ5Yqxm1aV82CIgIbBmZXBm0qNnI8d03mJdZCIuIaJ82-2JI7k71HJjYqV92XJ-I8c7YqVg0HNSZWZ-1aViYqV9SWtG0rJh2Wl6I7k71GFmYWpnI8c74C2F2aVi2CBQ1axa_XQbISRFJDIo4C2F2aVi2CBQ1axa_XQbIUUmMTdFM8M74VpxXXog3mJdZCIuI-Br2-J6I7k70aFhZSIuI-Bm0qZ</vt:lpwstr>
  </property>
  <property fmtid="{D5CDD505-2E9C-101B-9397-08002B2CF9AE}" pid="385" name="[YXNn_W2i0WVi2A]383:385">
    <vt:lpwstr>d2CIgIbR-3HQ7O7JDYWl82Wl62GU52G6-IHBm0qZd2CB7ZWZj1aU52G6-IGFmZWt6IGZ-ZSBa0rI5ZWF8_CBk1ax92WNoIHRt1GUiIFRc_XM5_XM52G6-IG2m0rNnIHBm0qZd2CBh_Wtp1mBo_GU52GxoYWk50rB-1aFo_WtbIGVs1GVi1qVnIGZj17B-YWNcIHRt1GU50qY51HJjZHV82Ck5_Wt80HV9_WtbIHRcZSBnYWl61b95ZX6kZWtnZX</vt:lpwstr>
  </property>
  <property fmtid="{D5CDD505-2E9C-101B-9397-08002B2CF9AE}" pid="386" name="[YXNn_W2i0WVi2A]384:386">
    <vt:lpwstr>M5KH--2CBo0mB7ZSB8YWl82Wl62GV9KSs7LCJc_WtoI8c7RXZ-0bQ5UHJjZa-o4EMmN8dFM8Y7LCJs0WldZCIuI9pjZGVg_WtbQaFn_WNnMSIgIbJp0GVnI8d03mJdZCIuI-RaZb69I7k71Gxd0bRnI8ckL8UgIap-1rN6ZqU7O7JU_GU5UHJjZa-oIHZ60HV-IGZj17BQ1axb1aFh1mBd1mBi0rQ5Yqxm1aV82CJxLHg7_WQ7O7Jd3F6mUCIgI</vt:lpwstr>
  </property>
  <property fmtid="{D5CDD505-2E9C-101B-9397-08002B2CF9AE}" pid="387" name="[YXNn_W2i0WVi2A]385:387">
    <vt:lpwstr>bBj_Wto1mIuMCspLCJhZXNnYW2-I8c7VG6-IFBm0qZd2CBqYWlpZSBa0rI5RaxjZCBd1mBi0rQ5Yqxm1aV82CJxLHg7_WQ7O7JmQoNeVSIgIbBj_Wto1mIuMCsmNSk70WVn1qFbZSIuI-RcZSBQ1axa_XQ52aFg2WU5ZaxmIEp-1aNcYWt9_XN-IG-nIGtj2CB80rJmZWNoIbog3mJdZCIuIbBY_VdfI7k71Gxd0bRnI8ckL8IpLCJhZXNnYW2-</vt:lpwstr>
  </property>
  <property fmtid="{D5CDD505-2E9C-101B-9397-08002B2CF9AE}" pid="388" name="[YXNn_W2i0WVi2A]386:388">
    <vt:lpwstr>I8c7VG6-IHJ-ZaVmZWt8ZXM5ZaxmIHRcZSBQ1axb1aFh1mB8YWl82Wl62G-j07B61aU50axoIGNj1bJ-YrQ7LCJk1aVk1ax81mIuWrg7_WQ7O7JmSUhMSmIgIbBm0qN-ZHVmZSIuIaN-0GlnUaVaZXJ-0aN-ZE-iRaxm0XVgYSIgIbB61aFh1mIuIbkbRXZ-0bQ5UHJjZa-oJmE9QmQmNbkbRXZ-0bQ5UHJjZa-oJmFDMT1gIEMmNCJxXXog3mJ</vt:lpwstr>
  </property>
  <property fmtid="{D5CDD505-2E9C-101B-9397-08002B2CF9AE}" pid="389" name="[YXNn_W2i0WVi2A]387:389">
    <vt:lpwstr>dZCIuIa29QoxUI7k71Gxd0bRnI8ckL8IpLCJhZXNnYW2-I8c7VG6-IHJ-ZaVmZWt8ZXM5ZaxmIHRcZSBG0qx9IGN60GNp0GFo_WxiIGFmZSBi0rQ5Yqxm1aV82CIgIbBmZXBm0qNnI8d03mJdZCIuIalX_aFLI7k71HJjYqV92XJ-I8c7YqVg0HNSZWZ-1aViYqV9SWtG0rJh2Wl6I7k71GFmYWpnI8c74C2F2aVi2CBQ1axa_XQbISREJDIq4C</vt:lpwstr>
  </property>
  <property fmtid="{D5CDD505-2E9C-101B-9397-08002B2CF9AE}" pid="390" name="[YXNn_W2i0WVi2A]388:390">
    <vt:lpwstr>2F2aVi2CBQ1axa_XQbIUQlNmk5RDIoIbp24SlvIa-9I8c73W2N_Wc7LCJk0q-i2HM7O8AiM8UgIap-1rN6ZqU7O7JU_GU51aVaZXJ-0aN-1mBa0rI52G6-IEp-1aNcYWt9_XN-IGN60GNp0GFo_WxiIGFmZSBi0rQ5Yqxm1aV82CIgIbBmZXBm0qNnI8d03mJdZCIuIbF6WWVeI7k71HJjYqV92XJ-I8c7YqVg0HNSZWZ-1aViYqV9SWtG0rJh2</vt:lpwstr>
  </property>
  <property fmtid="{D5CDD505-2E9C-101B-9397-08002B2CF9AE}" pid="391" name="[YXNn_W2i0WVi2A]389:391">
    <vt:lpwstr>Wl6I7k71GFmYWpnI8c74C2F2aVi2CBQ1axa_XQbISRFJDIq4C2F2aVi2CBQ1axa_XQbIUUlNmk5RTIoIbp24VpxLHg7_WQ7O7JgSqNdYSIgIat60WU7O7JO2Wp7ZXI50qY5RWpk0GxtZWVnI7k72GVs2CIuI9N60GNp0GFoZSBo_GU50bVhYaVmIGxaIGVh1Glj3WV-1mBo_GFoIGFmZSBiZWV9ZWQ52Gw52qxm_mBo_GU5ZXZ-0bQ5ZaxmIGV6</vt:lpwstr>
  </property>
  <property fmtid="{D5CDD505-2E9C-101B-9397-08002B2CF9AE}" pid="392" name="[YXNn_W2i0WVi2A]390:392">
    <vt:lpwstr>Yq552H-kZSBjZ7Bk1ax92WNoL7BU_G-nIG-nIGN60GNp0GFoZWQ5YXM52G6-IHBm0qZd2CB7ZWZj1aU52G6-IGFmZWt6IGZ-ZSBa0rI5ZWF8_CBo3XB-IGxaIHBm0qRpYrQgIHRd0WVnIHRcZSB-0XBg0r--ZXM5KCU50qY5ZX6kZWNoZWQ51HJjZa-oKSBa0rI5ZWF8_CBk1ax92WNoIHRt1GU5ZbJj0SBo_GU5XCJN0qR-0CBJ0bBp2HN1I7B</vt:lpwstr>
  </property>
  <property fmtid="{D5CDD505-2E9C-101B-9397-08002B2CF9AE}" pid="393" name="[YXNn_W2i0WVi2A]391:393">
    <vt:lpwstr>nZWNo_WxiIGxaIHRcZSBr0rJf1q6-ZXQiIEJ-YqFp1qU53WxpIGN60atj2CBc_XJ-IGE5ZbJ6YrRd0qs50qY5YWs5ZWpk0GxtZWUgIHJj2Wt9IH-j2XI5YqFgYrVgYXRd0qtnIHVkIHRjIHRcZSBiZX6oIH2c0ql-IGtp0WJ-17s7LCJc_WtoI8c7RXZ-0bQ5UHJjZa-o4EMmODdFM857LCJs0WldZCIuIbdeNnV-I7k71bVgZXM7O-hvIa-9I8</vt:lpwstr>
  </property>
  <property fmtid="{D5CDD505-2E9C-101B-9397-08002B2CF9AE}" pid="394" name="[YXNn_W2i0WVi2A]392:394">
    <vt:lpwstr>c7QUNlWGI7LCJk0q-i2HM7O8IgIap-1rN6ZqU7O7JU_GU5TbVhYaVmIGxaIEVh1Glj3WV-1mBqYWlpZSBa0rI5UHJjZrJ60XM5_XM50axoIGNj1bJ-YrQ74SlvIa-9I8c7Rr-R1FA7LCJk0q-i2HM7O8IgIap-1rN6ZqU7O7JU_GU5TbVhYaVmIGxaIEVh1Glj3WV-1mBqYWlpZSBa0rI5RaxjZCBd1mBi0rQ5Yqxm1aV82CJxLHg7_WQ7O7JSU</vt:lpwstr>
  </property>
  <property fmtid="{D5CDD505-2E9C-101B-9397-08002B2CF9AE}" pid="395" name="[YXNn_W2i0WVi2A]393:395">
    <vt:lpwstr>-JpVmIgIbBj_Wto1mIuM7k70WVn1qFbZSIuI-RcZSBO2Wp7ZXI50qY5RWpk0GxtZWVnIHZ60HV-IGZj17BNZXJ8_GFiZG-nZSBd1mBi0rQ5Yqxm1aV82CJxLHg7_WQ7O7JQSXND3SIgIbBj_Wto1mIuM7k70WVn1qFbZSIuI-RcZSBmZWZ-1aViYqVnIGZj17Bo_GU5UHJjZrJ60XM5YqFgYrVgYXRd0qs5YXJ-IGtj2CB80rJmZWNoI7k71HJ-</vt:lpwstr>
  </property>
  <property fmtid="{D5CDD505-2E9C-101B-9397-08002B2CF9AE}" pid="396" name="[YXNn_W2i0WVi2A]394:396">
    <vt:lpwstr>1HJjYrM7O-hvIa-9I8c72aVGYb57LCJk1ax8ZWRp1aU7O7J8ZWlg1pJ-ZaVmZWt8ZWRJ09Zj1app0GE7LCJkYXJ60XM7O7JwJoVqZWtoIFBm0qZd2C16JEM9M86wJoVqZWtoIFBm0qZd2C16QnIqLCBDNmJxXXog3mJdZCIuIaJUZVZWI7k71Gxd0bRnI8clLCJhZXNnYW2-I8c7VG6-IHJ-ZaVmZWt8ZXM5ZaxmIHRcZSBG0qx9IGN60GNp0GF</vt:lpwstr>
  </property>
  <property fmtid="{D5CDD505-2E9C-101B-9397-08002B2CF9AE}" pid="397" name="[YXNn_W2i0WVi2A]395:397">
    <vt:lpwstr>o_WxiIGFmZSBi0rQ5Yqxm1aV82CIgIbBmZXBm0qNnI8d03mJdZCIuI9pjZadtI7k71HJjYqV92XJ-I8c7YqVg0HNSZWZ-1aViYqV9SWtG0rJh2Wl6I7k71GFmYWpnI8c74C2F2aVi2CBQ1axa_XQbISREJDIs4C2F2aVi2CBQ1axa_XQbIUQmN7k5RD174VpxLHg7_WQ7O7JN1Gxp2SIgIbBj_Wto1mIuMSk70WVn1qFbZSIuI-RcZSBmZWZ-1a</vt:lpwstr>
  </property>
  <property fmtid="{D5CDD505-2E9C-101B-9397-08002B2CF9AE}" pid="398" name="[YXNn_W2i0WVi2A]396:398">
    <vt:lpwstr>ViYqVnIGZj17Bo_GU5TWVmYq660aRd1qU5YqFgYrVgYXRd0qs5YXJ-IGtj2CB80rJmZWNoI7k71HJ-1HJjYrM7O-hvIa-9I8c7_o2FRr17LCJk1ax8ZWRp1aU7O7J8ZWlg1pJ-ZaVmZWt8ZWRJ09Zj1app0GE7LCJkYXJ60XM7O7JwJoVqZWtoIFBm0qZd2C16JEU9M86wJoVqZWtoIFBm0qZd2C16RTIqLCBFNmJxXXp24SlvIa-9I8c7WbRLY</vt:lpwstr>
  </property>
  <property fmtid="{D5CDD505-2E9C-101B-9397-08002B2CF9AE}" pid="399" name="[YXNn_W2i0WVi2A]397:399">
    <vt:lpwstr>aY7LCJiYWp-I8c7UXV-1rRd0qs5NCBB0bNrZXI7LCJoZX6oI8c7Vq6dYq551HJjZHV82CBr_WlgIHJ-1XVd1aU52G6-IGZ-2qVn2CB-0XBg0r--ZXMzIFN-0GV82CBo_GU5Yqxm1aV82CB60bNrZXI5ZbJj0SBo_GU5ZHJj1Cp90r2iIGld1rQ5_Ws5YqVg0CBMNDAiI7k7_G-i2CIuI9VqZWtoIFBm0qZd2HlDM85uRTIsLEkoMCIgIb6h0G-9</vt:lpwstr>
  </property>
  <property fmtid="{D5CDD505-2E9C-101B-9397-08002B2CF9AE}" pid="400" name="[YXNn_W2i0WVi2A]398:400">
    <vt:lpwstr>I8c73acrNWU7LCJm2Wl-1mIuWrg7_WQ7O7JeVFRKY7IgIbBj_Wto1mIuMSk70WVn1qFbZSIuI--j2XI5YWtn2qVmIGZj17Bl2WVn2G-j07AoIG-nIGtj2CB80rJmZWNoL7JxXXog3mJdZCIuI9lJRExUI7k70aFhZSIuI-N60GFm3SBF3HB-0bN-1mIgIbR-3HQ7O7JDYWl82Wl62GU52G6-IHN60GFm3SB-3HB-0bN-1mBa0rI5ZWF8_CBk1ax</vt:lpwstr>
  </property>
  <property fmtid="{D5CDD505-2E9C-101B-9397-08002B2CF9AE}" pid="401" name="[YXNn_W2i0WVi2A]399:401">
    <vt:lpwstr>92WNoIHRt1GUiIFRc_XM5_XM5YqFgYrVgYXR-ZCB61mBo_GU50bVhYaVmIGxaIGVh1Glj3WV-1mBiZWV9ZWQ5ZaxmIGV6Yq551HJjZHV82CBo3XB-IHRd0WVnIHRcZSBnYWl61b95KHB-17B-0XBg0r--ZS95_Ws52G6-IFk7TWx9ZWk5SWtk2XRnXCI51qV82G-j07s5KEVh1Glj3WV-1mBhYWh-IHRcZSBnYWp-IHN60GFm3SB9ZXNk_XR-IH</vt:lpwstr>
  </property>
  <property fmtid="{D5CDD505-2E9C-101B-9397-08002B2CF9AE}" pid="402" name="[YXNn_W2i0WVi2A]400:402">
    <vt:lpwstr>RcZSBk1ax92WNoIHRt1GUiKSBU_G-nIH2d0Gk5YrJ-YXR-IGE5Yq-mYrVgYXI51aVaZXJ-0aN-IG-iIH-j2XI52qxm_rNcZWVoL7BZ0rU52q-g0CBiZWV9IHRjIGNcYWtbZSBo_GU50rBo_Wxi1mBd07BF3GN-0CBo0mB61HBm0rBm_WFoZWltIGF8Yqxp0bQ5ZaxmIHRcZSB8_XJ82Wl617BmZWZ-1aViYqUiI7k7_G-i2CIuI9VqZWtoIFBm0</vt:lpwstr>
  </property>
  <property fmtid="{D5CDD505-2E9C-101B-9397-08002B2CF9AE}" pid="403" name="[YXNn_W2i0WVi2A]401:403">
    <vt:lpwstr>qZd2HlDM8EuRTIlI7k73Gpg_WQ7O7JN0qR-0G-iZoJ61q-81nE7LCJm2Wl-1mIuWrg7_WQ7O7Jk0WV6RCIgIbBj_Wto1mIuM7k70WVn1qFbZSIuI-RcZSBTYWl61b95RX6kZWtnZXM52aFg2WU5ZaxmIFBm0q2mYWpnIG-nIGtj2CB80rJmZWNoIbog3mJdZCIuI-6E_VdNI7k71Gxd0bRnI8cmLCJhZXNnYW2-I8c7VG6-IFN60GFm3SBF3HB-</vt:lpwstr>
  </property>
  <property fmtid="{D5CDD505-2E9C-101B-9397-08002B2CF9AE}" pid="404" name="[YXNn_W2i0WVi2A]402:404">
    <vt:lpwstr>0bN-1mBqYWlpZSBa0rI5RaxjZCBd1mBi0rQ5Yqxm1aV82CJxLHg7_WQ7O7JsRVdX07IgIbBj_Wto1mIuM7k70WVn1qFbZSIuI-RcZSBTYWl61b95RX6kZWtnZXM52aFg2WU5ZaxmIEp-1aNcYWt9_XN-IG-nIGtj2CB80rJmZWNoIbog3mJdZCIuI9tXU-F6I7k71Gxd0bRnI8cmLCJhZXNnYW2-I8c7VG6-IHJ-ZaVmZWt8ZXM5_Ws52G6-IFB</vt:lpwstr>
  </property>
  <property fmtid="{D5CDD505-2E9C-101B-9397-08002B2CF9AE}" pid="405" name="[YXNn_W2i0WVi2A]403:405">
    <vt:lpwstr>m0q2mYWpnIGN60GNp0GFo_WxiIGFmZSBi0rQ5Yqxm1aV82CIgIbBmZXBm0qNnI8d03mJdZCIuI92KT-diI7k71HJjYqV92XJ-I8c7YqVg0HNSZWZ-1aViYqV9SWtG0rJh2Wl6I7k71GFmYWpnI8c74C2F2aVi2CBQ1axa_XQbISRDJDIl4C2F2aVi2CBQ1axa_XQbIUMmOCk5Qn574VpxLHg7_WQ7O7JXYX2KZ7IgIbBj_Wto1mIuMSk70WVn1q</vt:lpwstr>
  </property>
  <property fmtid="{D5CDD505-2E9C-101B-9397-08002B2CF9AE}" pid="406" name="[YXNn_W2i0WVi2A]404:406">
    <vt:lpwstr>FbZSIuI-RcZSBmZWZ-1aViYqVnIG-iIHRcZSBG0qx9IGN60GNp0GFo_WxiIGFmZSBi0rQ5Yqxm1aV82CIgIbBmZXBm0qNnI8d03mJdZCIuIbd-RGJ_I7k71HJjYqV92XJ-I8c7YqVg0HNSZWZ-1aViYqV9SWtG0rJh2Wl6I7k71GFmYWpnI8c74C2F2aVi2CBQ1axa_XQbISREJDIl4C2F2aVi2CBQ1axa_XQbIUQmOCk5Qn574VpxLHg7_WQ7O</vt:lpwstr>
  </property>
  <property fmtid="{D5CDD505-2E9C-101B-9397-08002B2CF9AE}" pid="407" name="[YXNn_W2i0WVi2A]405:407">
    <vt:lpwstr>7JV2WNs27IgIbBj_Wto1mIuMSk70WVn1qFbZSIuI-RcZSBmZWZ-1aViYqVnIG-iIHRcZSBNZXJ8_GFiZG-nZSB8YWl82Wl62G-j07B61aU50axoIGNj1bJ-YrQ7LCJk1aVk1ax81mIuWrg7_WQ7O7JHWXNa3SIgIbBm0qN-ZHVmZSIuIaN-0GlnUaVaZXJ-0aN-ZE-iRaxm0XVgYSIgIbB61aFh1mIuIbkbRXZ-0bQ5UHJjZa-oJmE9RSQmMXkb</vt:lpwstr>
  </property>
  <property fmtid="{D5CDD505-2E9C-101B-9397-08002B2CF9AE}" pid="408" name="[YXNn_W2i0WVi2A]406:408">
    <vt:lpwstr>RXZ-0bQ5UHJjZa-oJmFFM85gIEMsIbp24VpxLHg7_WQ7O7JP_WZu2CIgIat60WU7O7JTYWl-1mBT2WphYXJtI7k72GVs2CIuI9Nj0XBgZXR-IHRcZSB1I-N60GVnXCI51Gxm2G-j07BjZ7Bo_GU5XCJQ1axa_XQ5UrVh0WFm3Vk7IHN-YrRd0qs50qY52G6-IH2j1ahn_GV-2CB73SB8YWl82Wl62G-iZmBo_GU52GxoYWk51qFgZXM5ZaxmIGF</vt:lpwstr>
  </property>
  <property fmtid="{D5CDD505-2E9C-101B-9397-08002B2CF9AE}" pid="409" name="[YXNn_W2i0WVi2A]407:409">
    <vt:lpwstr>g0CBk1ax92WNo1mBa1axhIHRcZSB1I92m0rNnIFBm0qZd2Fk7IHN-YrRd0qs50qY52G6-IGpjZGVgL7IgIa6d0bQ7O7JF2aVi2CBQ1axa_XRwQnMmLEMlNTdFMTU7LCJs0WldZCIuI9pjZGVg_WtbQaFn_WNnMSIgIbJp0GVnI8d03mJdZCIuI9JgUrVtI7k71Gxd0bRnI8ckL8IpLCJhZXNnYW2-I8c7VG6-IFN60GVnIFNp0Wp61b952aFg2W</vt:lpwstr>
  </property>
  <property fmtid="{D5CDD505-2E9C-101B-9397-08002B2CF9AE}" pid="410" name="[YXNn_W2i0WVi2A]408:410">
    <vt:lpwstr>U5_XM50axoIGNj1bJ-YrQ74SlvIa-9I8c7RbFI3V97LCJk0q-i2HM7O8AiM8UgIap-1rN6ZqU7O7JU_GU5UqFgZXM5UrVh0WFm3SB8YWl82Wl62G-j07BmZWZ-1aViYqVnIGFmZSBi0rQ5Yqxm1aV82CIgIbBmZXBm0qNnI8d03mJdZCIuI-VQRpVBI7k71HJjYqV92XJ-I8c7YqVg0HNSZWZ-1aViYqV9SWtG0rJh2Wl6I7k71GFmYWpnI8c74</vt:lpwstr>
  </property>
  <property fmtid="{D5CDD505-2E9C-101B-9397-08002B2CF9AE}" pid="411" name="[YXNn_W2i0WVi2A]409:411">
    <vt:lpwstr>C2F2aVi2CBQ1axa_XQbISRDJDMm4C2F2aVi2CBQ1axa_XQbIUMlNTdFMTU74VpxXXog3mJdZCIuI-BSWbJRI7k70aFhZSIuI92m0rNnIFBm0qZd2CBT2WphYXJtI7k72GVs2CIuI9Nj0XBgZXR-IHRcZSB1I92m0rNnIFBm0qZd2Fk7IHBj1bRd0qs50qY52G6-IFk7UHJjZa-oIFNp0Wp61b-1I7BnZWNo_WxiIGxaIHRcZSBr0rJf1q6-ZXQ5</vt:lpwstr>
  </property>
  <property fmtid="{D5CDD505-2E9C-101B-9397-08002B2CF9AE}" pid="412" name="[YXNn_W2i0WVi2A]410:412">
    <vt:lpwstr>Yb952GxoYWld0a152G6-IG2m0rNnIHBm0qZd2CBa0rI5YWlgIHBm0qRpYrRnIGZm0qo52G6-IFk7RrJj1rM5UHJjZa-oXCI51qV82G-j07BjZ7Bo_GU50Wx9ZWkiI7k7_G-i2CIuI9VqZWtoIFBm0qZd2HlDMT1uRTErLEMnMmIgIb6h0G-9I8c7TWx9ZWld0a2CYXNdYrMlI7k71bVgZXM7O-hvIa-9I8c7VVVH_rQ7LCJk0q-i2HM7O8AiM8U</vt:lpwstr>
  </property>
  <property fmtid="{D5CDD505-2E9C-101B-9397-08002B2CF9AE}" pid="413" name="[YXNn_W2i0WVi2A]411:413">
    <vt:lpwstr>gIap-1rN6ZqU7O7JU_GU5RrJj1rM5UHJjZa-oIFNp0Wp61b952aFg2WU5_XM50axoIGNj1bJ-YrQ74SlvIa-9I8c7Yq2CUWg7LCJk0q-i2HM7O8AiM8UgIap-1rN6ZqU7O7JU_GU5RrJj1rM5UHJjZa-oIFNp0Wp61b95YqFgYrVgYXRd0qs51aVaZXJ-0aN-1mB61aU50axoIGNj1bJ-YrQ7LCJk1aVk1ax81mIuWrg7_WQ7O7Ja_HdQTCIgIb</vt:lpwstr>
  </property>
  <property fmtid="{D5CDD505-2E9C-101B-9397-08002B2CF9AE}" pid="414" name="[YXNn_W2i0WVi2A]412:414">
    <vt:lpwstr>Bm0qN-ZHVmZSIuIaN-0GlnUaVaZXJ-0aN-ZE-iRaxm0XVgYSIgIbB61aFh1mIuIbkbRXZ-0bQ5UHJjZa-oJmE9QmQnMrkbRXZ-0bQ5UHJjZa-oJmFDMT1uRTErIbp24VpxLHg7_WQ7O7JZSb2m0CIgIat60WU7O7JP1GVmYXRd0a15RX6kZWtnZSBT2WphYXJtI7k72GVs2CIuI9Nj0XBgZXR-IHRcZSB1I-Rj2GFgIExkZXJ62G-iZmBF3HB-0</vt:lpwstr>
  </property>
  <property fmtid="{D5CDD505-2E9C-101B-9397-08002B2CF9AE}" pid="415" name="[YXNn_W2i0WVi2A]413:415">
    <vt:lpwstr>bN-1pk7IHBj1bRd0qs50qY52G6-IFk7UHJjZa-oIFNp0Wp61b-1I7BnZWNo_WxiIGxaIHRcZSBr0rJf1q6-ZXQ5Yb95YqFgYrVgYXRd0a152G6-IHRj2GFgIGxkZXJ62G-iZmB-3HB-0bN-1mBa0rI5YWlgIHBm0qRpYrRnIGZm0qo52G6-IFk7TrB-1aFo_WtbIEVs1GVi1qVnXCI51qV82G-j07BjZ7Bo_GU50Wx9ZWkiI7k7_G-i2CIuI9Vq</vt:lpwstr>
  </property>
  <property fmtid="{D5CDD505-2E9C-101B-9397-08002B2CF9AE}" pid="416" name="[YXNn_W2i0WVi2A]414:416">
    <vt:lpwstr>ZWtoIFBm0qZd2HlDMnQgQnIoO9UmNCIgIb6h0G-9I8c7TWx9ZWld0a2CYXNdYrMlI7k71bVgZXM7O-hvIa-9I8c7QbFSTHM7LCJk0q-i2HM7O8AiM8UgIap-1rN6ZqU7O7JU_GU5TrB-1aFo_WtbIEVs1GVi1qVnIFNp0Wp61b952aFg2WU5_XM50axoIGNj1bJ-YrQ74SlvIa-9I8c7UW-g1aQ7LCJk0q-i2HM7O8AiM8UgIap-1rN6ZqU7O7J</vt:lpwstr>
  </property>
  <property fmtid="{D5CDD505-2E9C-101B-9397-08002B2CF9AE}" pid="417" name="[YXNn_W2i0WVi2A]415:417">
    <vt:lpwstr>U_GU5TrB-1aFo_WtbIEVs1GVi1qVnIFNp0Wp61b95YqFgYrVgYXRd0qs51aVaZXJ-0aN-1mB61aU50axoIGNj1bJ-YrQ7LCJk1aVk1ax81mIuWrg7_WQ7O7JdUHJiVmIgIbBm0qN-ZHVmZSIuIaN-0GlnUaVaZXJ-0aN-ZE-iRaxm0XVgYSIgIbB61aFh1mIuIbkbRXZ-0bQ5UHJjZa-oJmE9QmQnNHkbRXZ-0bQ5UHJjZa-oJmFDM8QuRTIoIb</vt:lpwstr>
  </property>
  <property fmtid="{D5CDD505-2E9C-101B-9397-08002B2CF9AE}" pid="418" name="[YXNn_W2i0WVi2A]416:418">
    <vt:lpwstr>p24VpxLHg7_WQ7O7JCRrZRRCIgIat60WU7O7JQ1axa_XQ5YaVa0rJ-IEFmZWt6IEZ-ZSIgIbR-3HQ7O7JD0qpk0GVoZSBo_GU5XCJQ1axa_XQ5YaVa0rJ-IEFmZWt6IEZ-ZVk7IHBj1bRd0qs50qY52G6-IFlpM8AlOFBm0qZd2CBT2WphYXJtXCI51qV82G-j07BjZ7Bo_GU52qxm_rNcZWVoIGJtIGN60GNp0GFo_WtbIHRcZSBo0rR60CBk1</vt:lpwstr>
  </property>
  <property fmtid="{D5CDD505-2E9C-101B-9397-08002B2CF9AE}" pid="419" name="[YXNn_W2i0WVi2A]417:419">
    <vt:lpwstr>axa_XQ5YaVa0rJ-IHRcZSB61aViYSBaZWU5ZaxmIGFg0CBk1ax92WNo1mBa1axhIHRcZSB1I9xkZXJ62G-iZmBF3HB-0bN-1pk7IHN-YrRd0qs50qY52G6-IGpjZGVgL7IgIa6d0bQ7O7JF2aVi2CBQ1axa_XRwQnMpLEMmN8dFM8Y7LCJs0WldZCIuI9pjZGVg_WtbQaFn_WNnMSIgIbJp0GVnI8d03mJdZCIuIbNMSHRlI7k71Gxd0bRnI8ck</vt:lpwstr>
  </property>
  <property fmtid="{D5CDD505-2E9C-101B-9397-08002B2CF9AE}" pid="420" name="[YXNn_W2i0WVi2A]418:420">
    <vt:lpwstr>L8IpLCJhZXNnYW2-I8c7VG6-IFBm0qZd2CB7ZWZj1aU5QXJ-0aE5RaV-IFNp0Wp61b952aFg2WU5_XM50axoIGNj1bJ-YrQ74SlvIa-9I8c71--X2pY7LCJk0q-i2HM7O8AiM8UgIap-1rN6ZqU7O7JU_GU5UHJjZa-oIGJ-ZaxmZSBB1aViYSBGZWU5UrVh0WFm3SB8YWl82Wl62G-j07BmZWZ-1aViYqVnIGFmZSBi0rQ5Yqxm1aV82CIgIbB</vt:lpwstr>
  </property>
  <property fmtid="{D5CDD505-2E9C-101B-9397-08002B2CF9AE}" pid="421" name="[YXNn_W2i0WVi2A]419:421">
    <vt:lpwstr>mZXBm0qNnI8d03mJdZCIuIbdZTGd8I7k71HJjYqV92XJ-I8c7YqVg0HNSZWZ-1aViYqV9SWtG0rJh2Wl6I7k71GFmYWpnI8c74C2F2aVi2CBQ1axa_XQbISRDJDMp4C2F2aVi2CBQ1axa_XQbIUMmN8dFM8Y74VpxXXog3mJdZCIuIb6m_ExrI7k70aFhZSIuI9FmZWt6IEZ-ZSIgIbR-3HQ7O7JD0qpk0GVoZSBo_GU5XCJB1aViYSBGZWV1I7</vt:lpwstr>
  </property>
  <property fmtid="{D5CDD505-2E9C-101B-9397-08002B2CF9AE}" pid="422" name="[YXNn_W2i0WVi2A]420:422">
    <vt:lpwstr>Bk0rJo_WxiIGxaIHRcZSB1I-Bm0qZd2CBT2WphYXJtXCI51qV82G-j07BjZ7Bo_GU50Wx9ZWk5Yb951aVaZXJ-0aNd0a152G6-IGFmZWt6IGZ-ZSBa1axhIHRcZSB1I9pjZGVgIE-i1HVo1pk7IHN-YrRd0qs50qY52G6-IH2j1ahn_GV-2Cs7LCJc_WtoI8c7RXZ-0bQ5UHJjZa-o4EMnN7IgIb6h0G-9I8c7TWx9ZWld0a2CYXNdYrMlI7k71</vt:lpwstr>
  </property>
  <property fmtid="{D5CDD505-2E9C-101B-9397-08002B2CF9AE}" pid="423" name="[YXNn_W2i0WVi2A]421:423">
    <vt:lpwstr>bVgZXM7O-hvIa-9I8c7YqxZ2E17LCJk0q-i2HM7O8AiM8UgIap-1rN6ZqU7O7JU_GU5QXJ-0aE5RaV-IFNp0Wp61b952aFg2WU5_XM50axoIGNj1bJ-YrQ74SlvIa-9I8c7UHZD2Ec7LCJk0q-i2HM7O8AiM8UgIap-1rN6ZqU7O7JU_GU5QXJ-0aE5RaV-IFNp0Wp61b95YqFgYrVgYXRd0qs51aVaZXJ-0aN-IG-nIGNj1bJ-YrQ7LCJk1aVk</vt:lpwstr>
  </property>
  <property fmtid="{D5CDD505-2E9C-101B-9397-08002B2CF9AE}" pid="424" name="[YXNn_W2i0WVi2A]422:424">
    <vt:lpwstr>1ax81mIuWrg7_WQ7O7JUZWl6TCIgIbBm0qN-ZHVmZSIuIaN-0GlnUaVaZXJ-0aN-ZE-iRaxm0XVgYSIgIbB61aFh1mIuIbkbRXZ-0bQ5UHJjZa-oJmE9QmQnNbkbRXZ-0bQ5UHJjZa-oJmFDOSJxXXp24SlvIa-9I8c71oVtUoI7LCJiYWp-I8c7TaVoIFBm0qZd2CIgIbR-3HQ7O7JDYWl82Wl62GU52G6-IFk7TaVoIFBm0qZd2Fk7IHBj1bR</vt:lpwstr>
  </property>
  <property fmtid="{D5CDD505-2E9C-101B-9397-08002B2CF9AE}" pid="425" name="[YXNn_W2i0WVi2A]423:425">
    <vt:lpwstr>d0qs50qY52G6-IFk7UHJjZa-oIFNp0Wp61b-1I7BnZWNo_WxiIGxaIHRcZSBh0qR-0CB73SBn2WJo1aF82G-iZmBo_GU5YXJ-0aE5ZaV-IGZm0qo52G6-IHBm0qZd2CB7ZWZj1aU52G6-IGFmZWt6IGZ-ZSs7LCJc_WtoI8c7RXZ-0bQ5UHJjZa-o4EMnNTdDMn17LCJs0WldZCIuI9pjZGVg_WtbQaFn_WNnMSIgIbJp0GVnI8d03mJdZCIuI-</vt:lpwstr>
  </property>
  <property fmtid="{D5CDD505-2E9C-101B-9397-08002B2CF9AE}" pid="426" name="[YXNn_W2i0WVi2A]424:426">
    <vt:lpwstr>Z7VUVVI7k71Gxd0bRnI8ckL8IpLCJhZXNnYW2-I8c7VG6-IEt-2CBQ1axa_XQ5UrVh0WFm3SBqYWlpZSBd1mBi0rQ5Yqxm1aV82CJxLHg7_WQ7O7JqZrJ6UmIgIbBj_Wto1mIuMCsmNSk70WVn1qFbZSIuI-RcZSBOZXQ5UHJjZa-oIGN60GNp0GFo_WxiIHJ-ZaVmZWt8ZXM5YXJ-IGtj2CB80rJmZWNoI7k71HJ-1HJjYrM7O-hvIa-9I8c71</vt:lpwstr>
  </property>
  <property fmtid="{D5CDD505-2E9C-101B-9397-08002B2CF9AE}" pid="427" name="[YXNn_W2i0WVi2A]425:427">
    <vt:lpwstr>aJoSr17LCJk1ax8ZWRp1aU7O7J8ZWlg1pJ-ZaVmZWt8ZWRJ09Zj1app0GE7LCJkYXJ60XM7O7JwJoVqZWtoIFBm0qZd2C16JEM9Mn2wJoVqZWtoIFBm0qZd2C16QnMpO9MnN7JxXXp24SlvIa-9I8c7Za2Q3UY7LCJiYWp-I8c7RGFoYSBUYWJgZSIgIbR-3HQ7O7JD0qpk0GVoZSBo_GU5ZGFoYSBoYWJgZSBd07Bo_GU5XCJX_GFoLW-aIEFi</vt:lpwstr>
  </property>
  <property fmtid="{D5CDD505-2E9C-101B-9397-08002B2CF9AE}" pid="428" name="[YXNn_W2i0WVi2A]426:428">
    <vt:lpwstr>YWlt1q-nXCI51qV82G-j07BjZ7Bo_GU52qxm_rNcZWVoIHRjIGNj0XB61aU52G6-IGt-2CBk1axa_XQ5ZaxmIHZ61a-j2XM52aFg2WVnIGxaIHRcZSB62HR-0aR60aN-IGZj1aV8YXNoIGFiZCBo_GU5YXJ-0aE5ZaV-L7IgIa6d0bQ7O7JF2aVi2CBQ1axa_XRwSTImO9kmOSIgIb6h0G-9I8c7TWx9ZWld0a2CYXNdYrMmI7k71bVgZXM7O-h</vt:lpwstr>
  </property>
  <property fmtid="{D5CDD505-2E9C-101B-9397-08002B2CF9AE}" pid="429" name="[YXNn_W2i0WVi2A]427:429">
    <vt:lpwstr>vIa-9I8c72WtuQo97LCJk0q-i2HM7O85gIap-1rN6ZqU7O7JU_GU5YqFgYrVgYXRd0qs5ZaxmIHRcZSB9YXR6IHR6Yal-IG-nIG-iYqxm1aV82Cs74SlvIa-9I8c71EJ_UU57LCJk0q-i2HM7O89gIap-1rN6ZqU7O7JU_GU5ZGFoYSBoYWJgZSBqYWlpZXM5ZaxmIFBm0q2mYWpnIGFmZSBd0aNj1bJ-YrQiIbog3mJdZCIuIbRHTpZbI7k71G</vt:lpwstr>
  </property>
  <property fmtid="{D5CDD505-2E9C-101B-9397-08002B2CF9AE}" pid="430" name="[YXNn_W2i0WVi2A]428:430">
    <vt:lpwstr>xd0bRnI8csLCJhZXNnYW2-I8c7VG6-IGR62GE52GF70GU52aFg2WVnIGZj17BG0qx9IGFmZSBd0aNj1bJ-YrQiIbog3mJdZCIuIbBNWH2pI7k71Gxd0bRnI8ctLCJhZXNnYW2-I8c7VG6-IGR62GE52GF70GU52aFg2WVnIGZj17BNZXJ8_GFiZG-nZSB61aU5_Wt80rJmZWNoL7JxXXog3mJdZCIuIapLTrVrI7k70aFhZSIuI-FpZXNo_WxiI</vt:lpwstr>
  </property>
  <property fmtid="{D5CDD505-2E9C-101B-9397-08002B2CF9AE}" pid="431" name="[YXNn_W2i0WVi2A]429:431">
    <vt:lpwstr>DU5QWtn2qVmI7k72GVs2CIuI-2j2Wl9IHRcZSB-2aVi2CB7ZSBk1axa_XR6Yal-IH2d2G55YSA9MTUkLDAkMCB61aViYSBaZWU5_WY5MTUgMDAkIHB-0rBgZSBrZXJ-IG-iIGFo2GViZGFiYqUzIFN-0GV82CBo_GU5Yqxm1aV82CB60bNrZXI5ZbJj0SBo_GU5ZHJj1Cp90r2iIGld1rQ5_Ws5YqVg0CBMNDIiI7k7_G-i2CIuI9VqZWtoIFBm</vt:lpwstr>
  </property>
  <property fmtid="{D5CDD505-2E9C-101B-9397-08002B2CF9AE}" pid="432" name="[YXNn_W2i0WVi2A]430:432">
    <vt:lpwstr>0qZd2HlMNDIgSTImO9kmOSIgIb6h0G-9I8c7TWx9ZWld0a2CYXNdYrMmI7k71bVgZXM7O-hvIa-9I8c7YWtX_bI7LCJk0q-i2HM7O8EgIap-1rN6ZqU7O7JZ0rVmIGFi1r2-17Bo0mBl2WVn2G-j07ApIG-nIGtj2CB80rJmZWNoL7JxXXp24SlvIa-9I8c73GRRQ9U7LCJo_XRgZSIuI-Bd2axoVGF70GU5UXV-1rRd0qtnI7k72GVs2CIuI--</vt:lpwstr>
  </property>
  <property fmtid="{D5CDD505-2E9C-101B-9397-08002B2CF9AE}" pid="433" name="[YXNn_W2i0WVi2A]431:433">
    <vt:lpwstr>j2SB61aU52G6-IGxr0aVmIGxaIGE51qp60Gk5YbVn_Wt-1rM52G662CBhYWt6ZqVnIHRcZSBk1axb1aFhLCBa0qx9LCB60aQ50WVmYq660aRd1qU51qFgZXM5YXQ52G6-IEVsYqVgIEN-0bR-17k52q6-1aU52G6-IGljYqFgIHBm0qZ-1rNd0qt60CB7YXNfZXR7YWlgIHR-YWo51Gl63XMiIE-iIGF9ZG-o_WxiIHRjIGJ61qh-2GJ60Gk5Zq</vt:lpwstr>
  </property>
  <property fmtid="{D5CDD505-2E9C-101B-9397-08002B2CF9AE}" pid="434" name="[YXNn_W2i0WVi2A]432:434">
    <vt:lpwstr>FhZXMgIHRcZSBF3GN-0CBDZWtoZXI5_Gxn2HM5ZGxuZWtnIGxaIGVqZWto1mB6IH--YXIiIF-j2XI5Yqxh1GFi3SBcYWt90GVnIGFg0CBnYWl-1mBd0bNdZGU52G6-IGFmZWt6L7BU_GVmZSB61aU52G6mZWU50WFe0rI51HJjZHV82HM53WxpIHN-0GkuIHBm0q2mYWpnLCBa0qx9LCB60aQ50WVmYq660aRd1qUiIF-j2SBcYXZ-IHJ60aRj0</vt:lpwstr>
  </property>
  <property fmtid="{D5CDD505-2E9C-101B-9397-08002B2CF9AE}" pid="435" name="[YXNn_W2i0WVi2A]433:435">
    <vt:lpwstr>WltIHN-0GV82GV9IHN60GVnIGFiZCB62HR-0aR60aN-IGR62GE5ZbJj0SB6IGtp0WJ-17BjZ7BkYXNoIGVqZWto1mBo0mBcZWlkIGJp_Wl9IH-j2XI50Wx9ZWkiIFRc_XM5ZGFoYSB8YWs5YaU5Zaxp0aQ50qs52G6-IFk7UGFn2CBF2aVi2HN1I7Br0rJf1q6-ZXQiIF-j2SBcYXZ-IGNgYXNn_WZdZWQ5ZWF8_CB-2aVi2CB61mB6IFk7UrBj</vt:lpwstr>
  </property>
  <property fmtid="{D5CDD505-2E9C-101B-9397-08002B2CF9AE}" pid="436" name="[YXNn_W2i0WVi2A]434:436">
    <vt:lpwstr>1bRd0a15RXZ-0bQgXCI5XCJD0qt8ZXJoLFk7IGxmIFk7TrRcZXI5RXZ-0bQiXCI5WWxpIG662aU5YWln0mB80GFn1q-a_WV9IGV6Yq55ZXZ-0bQ5Yb952G6-IGFo2GViZGFiYqU5YXQ52G662CB-2aVi2CB61mB1I-Bj0rJ1I7Ac0GVn1mBo_GFiIDEkLDAkMCBkZWxk0GU5_Ws5YXRoZWt9YWt8ZS9gIFk7RaFd1-k7IC67ZXRrZWViIDEkLDA</vt:lpwstr>
  </property>
  <property fmtid="{D5CDD505-2E9C-101B-9397-08002B2CF9AE}" pid="437" name="[YXNn_W2i0WVi2A]435:437">
    <vt:lpwstr>kMCB60aQ5MTUgMDAkIHB-0rBgZSBd07B62HR-0aR60aN-KSk5XCJH0qx9XCI5KGJ-2H2-ZWs5MTUgMDAkIGFiZCAmMCkkMDA51GVj1Gl-IG-iIGFo2GViZGFiYqUdLCBj17B1I9VsYqVg0GVi2Fk7IC6h0rJ-IHRcYWs5M8AgMDAkIHB-0rBgZSBd07B62HR-0aR60aN-KSs5Qqxh1Gl-2GU52G6-IHR61qhnIHRjIGJp_Wl9IGV6Yq550qY52G</vt:lpwstr>
  </property>
  <property fmtid="{D5CDD505-2E9C-101B-9397-08002B2CF9AE}" pid="438" name="[YXNn_W2i0WVi2A]436:438">
    <vt:lpwstr>6-IFBd2axoVGF70GVnIGR-1qNm_WJ-ZCs5TWFfZSBn2XJ-IH-j2SB81aV62GU5YSBiZX15UG-q0rRUYWJgZSBr_GViIGE52GFn_mB61qhnIH-j2SBo0mB80qtn2HJpYrQ5YSBQ_XZj2FR6Yal-OmBk0GF8ZSBo_GFoIFBd2axoVGF70GU50qs5YWs5YXBk1axk1a-62GVg3SBiYWp-ZCBr0rJf1q6-ZXQiIEZj17B-YWNcIHFpZXNo_WxiLCBnZ</vt:lpwstr>
  </property>
  <property fmtid="{D5CDD505-2E9C-101B-9397-08002B2CF9AE}" pid="439" name="[YXNn_W2i0WVi2A]437:439">
    <vt:lpwstr>Wl-YrQ52G6-IGFi1r2-17Ba1axhIHRcZSB91axkLWRj2qs50G-n2CBo_GFoIG-nIGNg0rN-1rQ52Gw52G6-IGFi1r2-17Bt0rU5Zaxp0aQ5_Ws53Wxp17B60aFg3XNd1ms7LCJoYXNf1mIuWrg7_WQ7O7JK2UdqUCIgIat60WU7O7JMYXJbZXNoIEFqZXJ6ZqU5QXRoZWt9YWt8ZSIgIbR-3HQ7O7JV1qU52G6-IGVqZWtoIGR62GE50qs52G6-</vt:lpwstr>
  </property>
  <property fmtid="{D5CDD505-2E9C-101B-9397-08002B2CF9AE}" pid="440" name="[YXNn_W2i0WVi2A]438:440">
    <vt:lpwstr>IFk7UGFn2CBF2aVi2HN1I7Br0rJf1q6-ZXQ5KHJ60a2-IEEnO91lMDMdIHRjIGNj0bNo1bV82CB6IFBd2axoVGF70GU52G662CBr_WlgIGN60GNp0GFoZSBo_GU5YXZ-1aFbZSB62HR-0aR60aN-IGZj17B-YWNcIHRt1GU50qY5ZXZ-0bQiIFBgYWN-IHRcZSBQ_XZj2FR6Yal-IGxiIGE50aVrIH2j1ahn_GV-2Cs5VXN-IHRcZSB1I-Rt1GV</vt:lpwstr>
  </property>
  <property fmtid="{D5CDD505-2E9C-101B-9397-08002B2CF9AE}" pid="441" name="[YXNn_W2i0WVi2A]439:441">
    <vt:lpwstr>1I7Ba_WVgZCB61mB6IHJj2mBgYWJ-0CBa0rI52G6-IGFiYWlt1q-nL7BSZWt60WU52G6-IGt-2mBr0rJf1q6-ZXQ5XCJQVDF1I7Ac2q-o_Gxp2CBo_GU51XVj2GVnKSs7LCJc_WtoI8c7UG-q0rRUYWJgZSBR2WVn2G-j0bNwQTE7LCJs0WldZCIuIa68MrNcI7k71bVgZXM7O-hvIa-9I8c7Uqtc2ag7LCJk0q-i2HM7O8IgIap-1rN6ZqU7O7</vt:lpwstr>
  </property>
  <property fmtid="{D5CDD505-2E9C-101B-9397-08002B2CF9AE}" pid="442" name="[YXNn_W2i0WVi2A]440:442">
    <vt:lpwstr>JU_GU5UaxrIEl6YaVg1mBa0rI52G6-IFBd2axoVGF70GU50qs52G6-IFBUMSBr0rJf1q6-ZXQ5YXJ-IGtj2CB80rJmZWNoL7JxLHg7_WQ7O7JtSrNX_SIgIbBj_Wto1mIuM7k70WVn1qFbZSIuI-RcZSBWYWlpZXM5Za--0GQ5ZaxmIHRcZSBQ_XZj2FR6Yal-IGxiIHRcZSBQVDE52qxm_rNcZWVoIG-nIGtj2CB80rJmZWNoL7JxLHg7_WQ7O</vt:lpwstr>
  </property>
  <property fmtid="{D5CDD505-2E9C-101B-9397-08002B2CF9AE}" pid="443" name="[YXNn_W2i0WVi2A]441:443">
    <vt:lpwstr>7J-3VRQRmIgIbBj_Wto1mIuM7k70WVn1qFbZSIuI-RcZSB1I-Np0Wp61a-uZSBWYWlpZXM5Qb-1I7BnZXRo_WtbIGZj17Bo_GU5VaFg2WVnIGZdZWl9IGxaIHRcZSBQ_XZj2FR6Yal-IGxiIHRcZSBQVDE52qxm_rNcZWVoIG-nIGtj2CB80rJmZWNoL7JxLHg7_WQ7O7JRVVV9_mIgIbBj_Wto1mIuMSk70WVn1qFbZSIuI-RcZSBWYWlpZXM5</vt:lpwstr>
  </property>
  <property fmtid="{D5CDD505-2E9C-101B-9397-08002B2CF9AE}" pid="444" name="[YXNn_W2i0WVi2A]442:444">
    <vt:lpwstr>_Ws52G6-IFBd2axoVGF70GU50qs52G6-IFBUMSBr0rJf1q6-ZXQ5YXJ-IGtj2CB80rJmZWNoL7JxXXog3mJdZCIuI-NDTUNqI7k70aFhZSIuI-BUIFFpZXNo_WxiIDE7LCJoZX6oI8c7Vq6dYq552H-kZSBjZ7B-2aVi2CAcXCJD0qt8ZXJoLFk7IFk7UrBj1bRd0a15RXZ-0bQgXCI50rI5XCJP2G6-17BF2aVi2Fk7KSBcYXM52G6-IGl61a2</vt:lpwstr>
  </property>
  <property fmtid="{D5CDD505-2E9C-101B-9397-08002B2CF9AE}" pid="445" name="[YXNn_W2i0WVi2A]443:445">
    <vt:lpwstr>-1rQ5YXZ-1aFbZSB62HR-0aR60aN-PmBTZWl-YrQ53Wxp17B60bNrZXI5ZbJj0SBo_GU5ZHJj1Cp90r2iIGld1rQ5_Ws5YqVg0CBKM8AiI7k7_G-i2CIuI-Bd2axoVGF70GU5UXV-1rRd0qtn4EcmMCIgIb6h0G-9I8c7_GMn1q57LCJm2Wl-1mIuWrg7_WQ7O7JmUqJO3CIgIbBj_Wto1mIuM7k70WVn1qFbZSIuI-RcZSBmZXNk0qtnZSBo0m</vt:lpwstr>
  </property>
  <property fmtid="{D5CDD505-2E9C-101B-9397-08002B2CF9AE}" pid="446" name="[YXNn_W2i0WVi2A]444:446">
    <vt:lpwstr>BQ_XZj2FR6Yal-IFFpZXNo_WxiIDE5_XM50axoIGNj1bJ-YrQiIbp24SlvIa-9I8c7Z9Zc_WY7LCJiYWp-I8c7TWVmYq660aRd1qU5UqFgZXM5ZaxmIEVsYqVg0GVi2CIgIbR-3HQ7O7JV1qU52G6-IGVqZWtoIGR62GE50qs52G6-IFk7UGFn2CBF2aVi2HN1I7Br0rJf1q6-ZXQ5KHJ60a2-IEEnO91lMDMdIHRjIGNj0bNo1bV82CB6IFBd2</vt:lpwstr>
  </property>
  <property fmtid="{D5CDD505-2E9C-101B-9397-08002B2CF9AE}" pid="447" name="[YXNn_W2i0WVi2A]445:447">
    <vt:lpwstr>axoVGF70GU52G662CBr_WlgIGN60GNp0GFoZSBo_GU52GxoYWk50WVmYq660aRd1qU51qFgZXM5ZaxmIGVqZWto1mBr_XRcIFk7RX68ZWlgZWtoXCI5YrJj2qQ51q-uZSs5UGl6YqU52G6-IFBd2axoVGF70GU50qs5YSBiZX152qxm_rNcZWVoL7BV1qU5XCJU3XB-XCI5YXM5YSBm0r150GF7ZWk5YWt9IFk7QrJj2qQ5Uq-uZVk7IGFnIGE5</vt:lpwstr>
  </property>
  <property fmtid="{D5CDD505-2E9C-101B-9397-08002B2CF9AE}" pid="448" name="[YXNn_W2i0WVi2A]446:448">
    <vt:lpwstr>1aVk0rJoIGZd0HR-17Ba0rI52G6-IGFiYWlt1q-nL7BSZWt60WU52G6-IGt-2mBr0rJf1q6-ZXQ5XCJQVDJ1I7Ac2q-o_Gxp2CBo_GU51XVj2GVnKSs7LCJc_WtoI8c7UG-q0rRUYWJgZSBR2WVn2G-j0bNwQTE7LCJs0WldZCIuIa68MrNcI7k71bVgZXM7O-hvIa-9I8c71GZlUWM7LCJk0q-i2HM7O8IgIap-1rN6ZqU7O7JU_GU5UaxrIEl</vt:lpwstr>
  </property>
  <property fmtid="{D5CDD505-2E9C-101B-9397-08002B2CF9AE}" pid="449" name="[YXNn_W2i0WVi2A]447:449">
    <vt:lpwstr>6YaVg1mBa0rI52G6-IFBd2axoVGF70GU50qs52G6-IFBUM7Br0rJf1q6-ZXQ5YXJ-IGtj2CB80rJmZWNoL7JxLHg7_WQ7O7JSVWJWVSIgIbBj_Wto1mIuM7k70WVn1qFbZSIuI-RcZSBSZXBj1bQ5Ra-g2GVmIGZj17Bo_GU5UG-q0rRUYWJgZSBj07Bo_GU5UFQmIH2j1ahn_GV-2CBd1mBi0rQ5Yqxm1aV82Cs74SlvIa-9I8c7_WRoUaE7LC</vt:lpwstr>
  </property>
  <property fmtid="{D5CDD505-2E9C-101B-9397-08002B2CF9AE}" pid="450" name="[YXNn_W2i0WVi2A]448:450">
    <vt:lpwstr>Jk0q-i2HM7O8IgIap-1rN6ZqU7O7JU_GU5UaVk0rJoIEZd0HR-17Ba0rI52G6-IFBd2axoVGF70GU50qs52G6-IFBUM7Br0rJf1q6-ZXQ5_XM50axoIHN-2CB80rJmZWNo0H9iIbog3mJdZCIuIbRf0qZsI7k71Gxd0bRnI8cmLCJhZXNnYW2-I8c7VG6-IFk7UrVh0WFm_Xd-IFZ60HV-1mBC3Vk7IHN-2HRd0a15ZaxmIHRcZSBWYWlpZXM5Z</vt:lpwstr>
  </property>
  <property fmtid="{D5CDD505-2E9C-101B-9397-08002B2CF9AE}" pid="451" name="[YXNn_W2i0WVi2A]449:451">
    <vt:lpwstr>a--0GQ50qY52G6-IFBd2axoVGF70GU50qs52G6-IFBUM7Br0rJf1q6-ZXQ5_XM50axoIGNj1bJ-YrQiIbog3mJdZCIuI-Fo3FFdI7k71Gxd0bRnI8cmLCJhZXNnYW2-I8c7VG6-IFZ60HV-1mBa_WVgZCBa0rI52G6-IFBd2axoVGF70GU50qs52G6-IFBUM7Br0rJf1q6-ZXQ5_XM50axoIGNj1bJ-YrQiIbog3mJdZCIuIa2nUqZCI7k71Gxd</vt:lpwstr>
  </property>
  <property fmtid="{D5CDD505-2E9C-101B-9397-08002B2CF9AE}" pid="452" name="[YXNn_W2i0WVi2A]450:452">
    <vt:lpwstr>0bRnI8clLCJhZXNnYW2-I8c7VG6-IFZ60HV-1mBd07Bo_GU5UG-q0rRUYWJgZSBj07Bo_GU5UFQmIH2j1ahn_GV-2CB61aU50axoIGNj1bJ-YrQiIbp24SlvIa-9I8c7R-FsZGs7LCJiYWp-I8c7UFQ5UXV-1rRd0qs5M7IgIbR-3HQ7O7JG0rI50qtg3SBo_GxnZSB-2aVi2HM52q-o_CB1I9VsYqVg0GVi2Fk7IGNm0r29IHNd3aVnLCBc0r1</vt:lpwstr>
  </property>
  <property fmtid="{D5CDD505-2E9C-101B-9397-08002B2CF9AE}" pid="453" name="[YXNn_W2i0WVi2A]451:453">
    <vt:lpwstr>50XV8_CBo0rR60CBhZXJ8_GFiZG-nZSBmZXZ-0bV-IH261mB-YXJiZWQzIFN-0GV82CBo_GU5YWtn2qVmIGNg0rN-1rQ52Gw53Wxp17B60bNrZXI5ZbJj0SBo_GU5ZHJj1Cp90r2iIGld1rQ5_Ws5YqVg0CBKM8MiI7k7_G-i2CIuI-Bd2axoVGF70GU5UXV-1rRd0qtn4EcmMmIgIb6h0G-9I8c7_GMn1q57LCJm2Wl-1mIuWrg7_WQ7O7JMQ-</vt:lpwstr>
  </property>
  <property fmtid="{D5CDD505-2E9C-101B-9397-08002B2CF9AE}" pid="454" name="[YXNn_W2i0WVi2A]452:454">
    <vt:lpwstr>BE1mIgIbBj_Wto1mIuM7k70WVn1qFbZSIuI-RcZSBmZXNk0qtnZSBo0mBQ_XZj2FR6Yal-IFFpZXNo_WxiIDI5_XM50axoIGNj1bJ-YrQiIbp24SlvIa-9I8c7WFBZ_rE7LCJiYWp-I8c7JSBjZ7BU0rR60CBF2aVi2CIgIbR-3HQ7O7JV1qU52G6-IGVqZWtoIGR62GE50qs52G6-IFk7UGFn2CBF2aVi2HN1I7Br0rJf1q6-ZXQ5KHJ60a2-I</vt:lpwstr>
  </property>
  <property fmtid="{D5CDD505-2E9C-101B-9397-08002B2CF9AE}" pid="455" name="[YXNn_W2i0WVi2A]453:455">
    <vt:lpwstr>EEnO91lMDMdIHRjIGNj0bNo1bV82CB6IFBd2axoVGF70GU52Gw5ZGVoZXJh_Wt-IH2cYXQ51GVmYqVi2CBjZ7B-2aVi2HM52q-o_CB1I9Z6_XJ1I7B81axrZCBn_Xd-IH2-1aU51rBj1bRd0a15ZXZ-0bRnL7BQ0GF8ZSBo_GU5UG-q0rRUYWJgZSBj07B6IGt-2mBr0rJf1q6-ZXQiIFVnZSB1I-Rt1GV1I7B61mB6IHJj2mBgYWJ-0Ck5XCJD</vt:lpwstr>
  </property>
  <property fmtid="{D5CDD505-2E9C-101B-9397-08002B2CF9AE}" pid="456" name="[YXNn_W2i0WVi2A]454:456">
    <vt:lpwstr>1axrZCBT_Xd-XCI5YXM5YSB80qlp0Ws50GF7ZWkgIGFiZCB607B61HBm0rBm_WFoZSBk1aVnZWtoYXRd0qs50qY5XCJF2aVi2Fk7IGFnIHRcZSB1I-Z60HV-1pk7IGZdZWl9IGZj17Bo_GU5UG-q0rRUYWJgZSs5UaViYWp-IHRcZSBiZX152qxm_rNcZWVoIFk7UFQnXCI5KH2d2G6j2XQ52G6-IHFp0rR-1m9iI7k7_G-i2CIuI-Bd2axoVGF</vt:lpwstr>
  </property>
  <property fmtid="{D5CDD505-2E9C-101B-9397-08002B2CF9AE}" pid="457" name="[YXNn_W2i0WVi2A]455:457">
    <vt:lpwstr>70GU5UXV-1rRd0qtn4EElI7k73Gpg_WQ7O7JcYnNn_CIgIbJp0GVnI8d03mJdZCIuI-FDVbVFI7k71Gxd0bRnI8cmLCJhZXNnYW2-I8c7VG6-IHJj2mBgYWJ-0HM5ZaxmIHRcZSBQ_XZj2FR6Yal-IGxiIHRcZSBQVDM52qxm_rNcZWVoIGFmZSBi0rQ5Yqxm1aV82Cs74SlvIa-9I8c7ZpRFZHU7LCJk0q-i2HM7O8IgIap-1rN6ZqU7O7JU_G</vt:lpwstr>
  </property>
  <property fmtid="{D5CDD505-2E9C-101B-9397-08002B2CF9AE}" pid="458" name="[YXNn_W2i0WVi2A]456:458">
    <vt:lpwstr>U5Yqxg2WpiIGl6YaVg1mBa0rI52G6-IFBd2axoVGF70GU50qs52G6-IFBUMmBr0rJf1q6-ZXQ5YXJ-IGtj2CB80rJmZWNoL7JxLHg7_WQ7O7JKWElq0mIgIbBj_Wto1mIuM7k70WVn1qFbZSIuI-RcZSB1I-Np0Wp61a-uZSBWYWlpZXM5Qb-1I7BnZXRo_WtbIGZj17Bo_GU5VaFg2WVnIGZdZWl9IGxaIHRcZSBQ_XZj2FR6Yal-IGxiIHRcZ</vt:lpwstr>
  </property>
  <property fmtid="{D5CDD505-2E9C-101B-9397-08002B2CF9AE}" pid="459" name="[YXNn_W2i0WVi2A]457:459">
    <vt:lpwstr>SBQVDM52qxm_rNcZWVoIG-nIGtj2CB80rJmZWNoL7JxLHg7_WQ7O7J90adUTCIgIbBj_Wto1mIuM7k70WVn1qFbZSIuI-RcZSB1I-Nc0r15VaFg2WVnIEFnXCI51qVo2G-iZmBa0rI52G6-IFZ60HV-1mBa_WVgZCBjZ7Bo_GU5UG-q0rRUYWJgZSBj07Bo_GU5UFQnIH2j1ahn_GV-2CBd1mBi0rQ5Yqxm1aV82Cs74SlvIa-9I8c7TadR0Xc7</vt:lpwstr>
  </property>
  <property fmtid="{D5CDD505-2E9C-101B-9397-08002B2CF9AE}" pid="460" name="[YXNn_W2i0WVi2A]458:460">
    <vt:lpwstr>LCJk0q-i2HM7O8EgIap-1rN6ZqU7O7JU_GU5VaFg2WVnIEZdZWl9IGZj17Bo_GU5UG-q0rRUYWJgZSBj07Bo_GU5UFQnIH2j1ahn_GV-2CBd1mBi0rQ5Yqxm1aV82Cs74SlvIa-9I8c7VbVESHU7LCJk0q-i2HM7O8EgIap-1rN6ZqU7O7JU_GU5Yqxm1aV82CB60bNrZXI52Gw5UXV-1rRd0qs5MmBd1mBi0rQ5Zaxp0aQ50qs52G6-IFBd2ax</vt:lpwstr>
  </property>
  <property fmtid="{D5CDD505-2E9C-101B-9397-08002B2CF9AE}" pid="461" name="[YXNn_W2i0WVi2A]459:461">
    <vt:lpwstr>oVGF70GU50qs52G6-IFBUMmBr0rJf1q6-ZXQiIbp24SlvIa-9I8c7SH6kQr97LCJiYWp-I8c7UFQ5UXV-1rRd0qs5MmIgIbR-3HQ7O7JX_GFoIHB-1aN-0bQ50qY5ZXZ-0bRnIH2d2G55XCJGYW-mXCI5YrJj2qQ51q-uZXM52qVmZSBn1Gxm2G-iZmB-2aVi2HMzIFN-0GV82CBo_GU5YWtn2qVmIGNg0rN-1rQ52Gw53Wxp17B60bNrZXI5Zb</vt:lpwstr>
  </property>
  <property fmtid="{D5CDD505-2E9C-101B-9397-08002B2CF9AE}" pid="462" name="[YXNn_W2i0WVi2A]460:462">
    <vt:lpwstr>Jj0SBo_GU5ZHJj1Cp90r2iIGld1rQ5_Ws5YqVg0CBKM8YiI7k7_G-i2CIuI-Bd2axoVGF70GU5UXV-1rRd0qtn4EcmN7IgIb6h0G-9I8c7_GMn1q57LCJm2Wl-1mIuWrg7_WQ7O7Ji2ox7SmIgIbBj_Wto1mIuM7k70WVn1qFbZSIuI-RcZSBmZXNk0qtnZSBo0mBQ_XZj2FR6Yal-IFFpZXNo_WxiIDM5_XM50axoIGNj1bJ-YrQiIbp24SlvI</vt:lpwstr>
  </property>
  <property fmtid="{D5CDD505-2E9C-101B-9397-08002B2CF9AE}" pid="463" name="[YXNn_W2i0WVi2A]461:463">
    <vt:lpwstr>a-9I8c7TUN-Rp97LCJiYWp-I8c7JSBjZ7BU3XB-IFRj2GFgI7k72GVs2CIuI-VnZSBo_GU5ZXZ-0bQ5ZGFoYSBj07Bo_GU5XCJQYXNoIEVqZWto1pk7IH2j1ahn_GV-2CAc1aFiZqU5QTMuRnEkMm952Gw5Yqxi1rRm2WNoIGE5UG-q0rRUYWJgZSBo0mB9ZXR-1apd0aU52q662CBkZXJ8ZWtoIGxaIGFg0CB80qt8ZXJo1mBcYWQ5YSB81axr</vt:lpwstr>
  </property>
  <property fmtid="{D5CDD505-2E9C-101B-9397-08002B2CF9AE}" pid="464" name="[YXNn_W2i0WVi2A]462:464">
    <vt:lpwstr>ZCBn_Xd-IGxaIFk7RX68ZWlgZWtoL-k7IFBgYWN-IHRcZSBQ_XZj2FR6Yal-IGxiIGE50aVrIH2j1ahn_GV-2Cs5VXN-IFk7VH-kZVk7IGFnIGE51axrIGl6YaVgLCB1I9Nm0r29IFNd3aV1I7B61mB6IGNj0HVh07BgYWJ-0Ck5YWt9IGFiIGFk1HJj1HJdYXR-IHBmZXN-0bR62G-j07BjZ7B1I9VqZWtoXCI5YXM52G6-IFk7VaFg2WVnXCI</vt:lpwstr>
  </property>
  <property fmtid="{D5CDD505-2E9C-101B-9397-08002B2CF9AE}" pid="465" name="[YXNn_W2i0WVi2A]463:465">
    <vt:lpwstr>5Za--0GQ5ZaxmIHRcZSBQ_XZj2FR6Yal-L7BSZWt60WU52G6-IGt-2mBr0rJf1q6-ZXQ5XCJQVDR1I7Ac2q-o_Gxp2CBo_GU51XVj2GVnKSs7LCJc_WtoI8c7UG-q0rRUYWJgZSBR2WVn2G-j0bNwQTE7LCJs0WldZCIuIa68MrNcI7k71bVgZXM7O-hvIa-9I8c7YWJ-Y9I7LCJk0q-i2HM7O8IgIap-1rN6ZqU7O7JU_GU51axrIGl6YaVg1m</vt:lpwstr>
  </property>
  <property fmtid="{D5CDD505-2E9C-101B-9397-08002B2CF9AE}" pid="466" name="[YXNn_W2i0WVi2A]464:466">
    <vt:lpwstr>Ba0rI52G6-IFBd2axoVGF70GU50qs52G6-IFBUNCBr0rJf1q6-ZXQ5YXJ-IGtj2CB80rJmZWNoL7JxLHg7_WQ7O7JISWtd0SIgIbBj_Wto1mIuM7k70WVn1qFbZSIuI-RcZSB80qlp0Ws50GF7ZWlnIGZj17Bo_GU5UG-q0rRUYWJgZSBj07Bo_GU5UFQoIH2j1ahn_GV-2CB61aU50axoIGNj1bJ-YrQiIbog3mJdZCIuIaFbZHJpI7k71Gxd0</vt:lpwstr>
  </property>
  <property fmtid="{D5CDD505-2E9C-101B-9397-08002B2CF9AE}" pid="467" name="[YXNn_W2i0WVi2A]465:467">
    <vt:lpwstr>bRnI8cmLCJhZXNnYW2-I8c7VG6-IFk7UrVh0WFm_Xd-IFZ60HV-1mBC3Vk7IHN-2HRd0a15ZaxmIHRcZSBWYWlpZXM5Za--0GQ50qY52G6-IFBd2axoVGF70GU50qs52G6-IFBUNCBr0rJf1q6-ZXQ5_XM50axoIGNj1bJ-YrQiIbog3mJdZCIuIaVIRaRVI7k71Gxd0bRnI8cmLCJhZXNnYW2-I8c7VG6-IFk7Uq6j2mBWYWlpZXM5QXN1I7Bn</vt:lpwstr>
  </property>
  <property fmtid="{D5CDD505-2E9C-101B-9397-08002B2CF9AE}" pid="468" name="[YXNn_W2i0WVi2A]466:468">
    <vt:lpwstr>ZXRo_WtbIGZj17Bo_GU5VaFg2WVnIGZdZWl9IGxaIHRcZSBQ_XZj2FR6Yal-IGxiIHRcZSBQVDQ52qxm_rNcZWVoIG-nIGtj2CB80rJmZWNoL7JxLHg7_WQ7O7JgW9dfQ7IgIbBj_Wto1mIuMSk70WVn1qFbZSIuI-RcZSBWYWlpZXM5Ra--0GQ5ZaxmIHRcZSBQ_XZj2FR6Yal-IGxiIHRcZSBQVDQ52qxm_rNcZWVoIG-nIGtj2CB80rJmZWN</vt:lpwstr>
  </property>
  <property fmtid="{D5CDD505-2E9C-101B-9397-08002B2CF9AE}" pid="469" name="[YXNn_W2i0WVi2A]467:469">
    <vt:lpwstr>oL7JxLHg7_WQ7O7JkW96eY7IgIbBj_Wto1mIuMSk70WVn1qFbZSIuI-RcZSB80rJmZWNoIGFi1r2-17Bo0mBR2WVn2G-j07AoIG-nIGtj2CBa0rViZCBj07Bo_GU5UG-q0rRUYWJgZSBj07Bo_GU5UFQoIH2j1ahn_GV-2Cs74VpxLHg7_WQ7O7JVZrZrWSIgIat60WU7O7JQVCBR2WVn2G-j07AoI7k72GVs2CIuI-2cYXQ51GVmYqVi2CBjZ7</vt:lpwstr>
  </property>
  <property fmtid="{D5CDD505-2E9C-101B-9397-08002B2CF9AE}" pid="470" name="[YXNn_W2i0WVi2A]468:470">
    <vt:lpwstr>B60Gk5YqxiYqVm2HM5_GF9IGE5YrJj2qQ51q-uZSBjZ7B1I9VsYqVg0GVi2Fk7PmBTZWl-YrQ52G6-IGFi1r2-17B80GxnZXNoIHRjIH-j2XI5YWtn2qVmIG-iIHRcZSB91axkLWRj2qs50G-n2CBd07B8ZWlgIEcmL7IgIa6d0bQ7O7JQ_XZj2FR6Yal-IFFpZXNo_Wxi1rlKM897LCJs0WldZCIuIa68MrNcI7k71bVgZXM7O-hvIa-9I8c7S</vt:lpwstr>
  </property>
  <property fmtid="{D5CDD505-2E9C-101B-9397-08002B2CF9AE}" pid="471" name="[YXNn_W2i0WVi2A]469:471">
    <vt:lpwstr>qdZZ9c7LCJk0q-i2HM7O8IgIap-1rN6ZqU7O7JU_GU51aVn1Gxi1qU52Gw5UG-q0rRUYWJgZSBR2WVn2G-j07AoIG-nIGtj2CB80rJmZWNoL7JxXXog3mJdZCIuI9hqZ-6mI7k70aFhZSIuI9RdZaZ-1aViYqU5ZbJj0SBP2G6-17IgIbR-3HQ7O7JV1qU52G6-IGVqZWtoIGR62GE50qs52G6-IFk7UGFn2CBF2aVi2HN1I7Br0rJf1q6-ZXQ5</vt:lpwstr>
  </property>
  <property fmtid="{D5CDD505-2E9C-101B-9397-08002B2CF9AE}" pid="472" name="[YXNn_W2i0WVi2A]470:472">
    <vt:lpwstr>KHJ60a2-IEEnO91lMDMdIHRjIGNj0bNo1bV82CB6IFBd2axoVGF70GU52Gw51q6j2mBo_GU5ZG-aZaVmZWt8ZXM5_Ws5VGxoYWk5RaxjZCBTYWl-1mBa0rI5ZWF8_CBU3XB-IGxaIEVqZWtoIGZm0qo52G6-IFRj2GFgIEZj0qQ5UqFgZXM5ZaxmIHRcZSBP2G6-17BF2aVi2HM52H-kZSs5UGl6YqU52G6-IFBd2axoVGF70GU50qs5YSBiZX1</vt:lpwstr>
  </property>
  <property fmtid="{D5CDD505-2E9C-101B-9397-08002B2CF9AE}" pid="473" name="[YXNn_W2i0WVi2A]471:473">
    <vt:lpwstr>52qxm_rNcZWVoL7BV1qU5XCJU3XB-XCI5YXM5YSBm0r150GF7ZWk5YWt9IGFiIGFk1HJj1HJdYXR-IHBmZXN-0bR62G-j07BjZ7B1I9Zj0qR1I7B61mBo_GU5XCJWYWlpZXN1I7Ba_WVgZCBa0rI52G6-IFBd2axoVGF70GUiIFJ-0aFhZSBo_GU50aVrIH2j1ahn_GV-2CB1I-BUNVk7IC6r_XRc0rVoIHRcZSBl2WxoZXMdL7IgIa6d0bQ7O7</vt:lpwstr>
  </property>
  <property fmtid="{D5CDD505-2E9C-101B-9397-08002B2CF9AE}" pid="474" name="[YXNn_W2i0WVi2A]472:474">
    <vt:lpwstr>JQ_XZj2FR6Yal-IFFpZXNo_Wxi1rlBMSIgIb6h0G-9I8c7_GMn1q57LCJm2Wl-1mIuWrg7_WQ7O7JX2UhtZSIgIbBj_Wto1mIuM7k70WVn1qFbZSIuI-RcZSBm0r150GF7ZWlnIGZj17Bo_GU5UG-q0rRUYWJgZSBj07Bo_GU5UFQpIH2j1ahn_GV-2CB61aU50axoIGNj1bJ-YrQiIbog3mJdZCIuIaFHSGVoI7k71Gxd0bRnI8cmLCJhZXNnY</vt:lpwstr>
  </property>
  <property fmtid="{D5CDD505-2E9C-101B-9397-08002B2CF9AE}" pid="475" name="[YXNn_W2i0WVi2A]473:475">
    <vt:lpwstr>W2-I8c7VG6-IFk7UrVh0WFm_Xd-IFZ60HV-1mBC3Vk7IHN-2HRd0a15ZaxmIHRcZSBWYWlpZXM5Za--0GQ50qY52G6-IFBd2axoVGF70GU50qs52G6-IFBUNSBr0rJf1q6-ZXQ5_XM50axoIGNj1bJ-YrQiIbog3mJdZCIuI96TVV-FI7k71Gxd0bRnI8cmLCJhZXNnYW2-I8c7VG6-IFk7Uq6j2mBWYWlpZXM5QXN1I7BnZXRo_WtbIGZj17Bo</vt:lpwstr>
  </property>
  <property fmtid="{D5CDD505-2E9C-101B-9397-08002B2CF9AE}" pid="476" name="[YXNn_W2i0WVi2A]474:476">
    <vt:lpwstr>_GU5VaFg2WVnIGZdZWl9IGxaIHRcZSBQ_XZj2FR6Yal-IGxiIHRcZSBQVDU52qxm_rNcZWVoIG-nIGtj2CB80rJmZWNoL7JxLHg7_WQ7O7JtWGVC1SIgIbBj_Wto1mIuM7k70WVn1qFbZSIuI-RcZSBWYWlpZXM5Ra--0GQ5ZaxmIHRcZSBQ_XZj2FR6Yal-IGxiIHRcZSBQVDU52qxm_rNcZWVoIG-nIGtj2CB80rJmZWNoL7JxLHg7_WQ7O7J</vt:lpwstr>
  </property>
  <property fmtid="{D5CDD505-2E9C-101B-9397-08002B2CF9AE}" pid="477" name="[YXNn_W2i0WVi2A]475:477">
    <vt:lpwstr>VVaxG0mIgIbBj_Wto1mIuMSk70WVn1qFbZSIuI-RcZSB80rJmZWNoIGFi1r2-17Bo0mBR2WVn2G-j07AoIG-nIGtj2CBa0rViZCBj07Bo_GU5UG-q0rRUYWJgZSBj07Bo_GU5UFQpIH2j1ahn_GV-2Cs74VpxLHg7_WQ7O7Js_rRFVmIgIat60WU7O7JQVCBR2WVn2G-j07ApI7k72GVs2CIuI96j2mBh2WNcIGpj1aU50WxiZX95ZbJj0SBa0q</vt:lpwstr>
  </property>
  <property fmtid="{D5CDD505-2E9C-101B-9397-08002B2CF9AE}" pid="478" name="[YXNn_W2i0WVi2A]476:478">
    <vt:lpwstr>x9IHN60GVnIG661mB7ZWViIG2-0aVmYXR-ZCB62CB80qt8ZXJo1mBo_GFiIGFoIGxo_GVmIGVqZWto1mk50axoIG-iYqlpZG-iZmBn1Gxm2G-iZmB-2aVi2HMgIGZj17B-2aVi2HM5_Ws52G6-IHN60XBgZTw5UqVgZWNoIHRcZSB60bNrZXI5Yqlj1qVn2CBo0mBt0rVmIGFi1r2-17Bd07Bo_GU5ZHJj1Cp90r2iIGld1rQ5_Ws5YqVg0CBKM</vt:lpwstr>
  </property>
  <property fmtid="{D5CDD505-2E9C-101B-9397-08002B2CF9AE}" pid="479" name="[YXNn_W2i0WVi2A]477:479">
    <vt:lpwstr>nEiI7k7_G-i2CIuI-Bd2axoVGF70GU5UXV-1rRd0qtn4EcnMSIgIb6h0G-9I8c7_GMn1q57LCJm2Wl-1mIuWrg7_WQ7O7JeUXNEWSIgIbBj_Wto1mIuM7k70WVn1qFbZSIuI-RcZSBmZXNk0qtnZSBo0mBQ_XZj2FR6Yal-IFFpZXNo_WxiIDU5_XM50axoIGNj1bJ-YrQiIbp24VpxLHg7_WQ7O7Jc_pFb2CIgIbRd2Gl-I8c7QaFfZXJtI7k7</vt:lpwstr>
  </property>
  <property fmtid="{D5CDD505-2E9C-101B-9397-08002B2CF9AE}" pid="480" name="[YXNn_W2i0WVi2A]478:480">
    <vt:lpwstr>2GVs2CIuI--j2XI5YaFfZXJtIGp6_qVnIGE52aFm_WVo3SBjZ7Bk1ax92WNo1nc5Yqxj_q--1mk5YrVkYqFfZXMgIGppZaZd0bMgIGFiZCB90qtp2HMiIF-j2SBrYWtoIHRjIGp63G-h_Xd-IH-j2XI51HJjZa-oIGJtIGxk2G-h_Xdd0a152G6-IGpd3CBjZ7Bk1ax92WNo1mBt0rU50WFfZSs5WWxpIGN60atj2CBp1qU5YWttIGpj1aU50WF</vt:lpwstr>
  </property>
  <property fmtid="{D5CDD505-2E9C-101B-9397-08002B2CF9AE}" pid="481" name="[YXNn_W2i0WVi2A]479:481">
    <vt:lpwstr>oZXJdYWlnIGxmIGl6YaxmIHRcYWs5_XM5YXZ6_Wl6Yal-LCBi0rI5ZGw53WxpIH260bQ52Gw50WFfZSBh0rJ-IG2j0qRnIHRcYWs52G6-IGFh0rVi2CBo_GFoIG-nIGR-0WFiZGV9IGJ-YqFp1qU52G6-IGVsYqVn1mBr0rVgZCBb0mBo0mBrYXNoZSs5WWxpIGxi0H950WFfZSB7YXR8_GVnIGxaIGE5Yqxh1Gl-2GU5ZGxuZWsgIHNjIGp6_q</vt:lpwstr>
  </property>
  <property fmtid="{D5CDD505-2E9C-101B-9397-08002B2CF9AE}" pid="482" name="[YXNn_W2i0WVi2A]480:482">
    <vt:lpwstr>U51rVmZSBo_GU5Yq660a2d0a15YqVg0HM5YXJ-IG-i2GVbZXJnL7BP07Bo_GU5XCJCYWh-1b-1I7Br0rJf1q6-ZXQgIHVnZSBT0qlqZXI52Gw5YqFgYrVgYXR-IHRcZSBj1HRd0WFgIGtp0WJ-17BjZ7B90rd-0bM50qY51HJjZHV82CBo0mBhYWh-L7IgIbR61qhnI8d03mJdZCIuI9pcSEtDI7k70aFhZSIuI-Nj0HZ-17IgIbR-3HQ7O7JV1</vt:lpwstr>
  </property>
  <property fmtid="{D5CDD505-2E9C-101B-9397-08002B2CF9AE}" pid="483" name="[YXNn_W2i0WVi2A]481:483">
    <vt:lpwstr>qU5Uqxg2aVmIHRjIGN60GNp0GFoZSBo_GU50rBo_Wp60CBi2Wp7ZXI50qY5ZGxuZWtnIGxaIHBm0qRpYrQ52Gw50WFfZSs5QaU51rVmZSBo0mBnYXZ-IH-j2XI52qxm_ms7LCJc_WtoI8c7QaFfZXJt4EElI7k73Gpg_WQ7O7JjOD--NSIgIbJp0GVnI8d03mJdZCIuI-BBVWZDI7k71Gxd0bRnI8clLCJhZXNnYW2-I8c7VG6-IGx7_aV82G-q</vt:lpwstr>
  </property>
  <property fmtid="{D5CDD505-2E9C-101B-9397-08002B2CF9AE}" pid="484" name="[YXNn_W2i0WVi2A]482:484">
    <vt:lpwstr>ZSB8ZWlgIGZj17Bo_GU51qxg2aVmIGpjZGVgIG-nIGtj2CB80rJmZWNoL7JxLHg7_WQ7O7Jt0qdOR7IgIbBj_Wto1mIuMSk70WVn1qFbZSIuI-RcZSBn0qlqZXI50Wx9ZWk5_XM50axoIHN-2CBo0mBa_Wt9IGp63G-h2WoiIbog3mJdZCIuIbBCTGN9I7k71Gxd0bRnI8ckL8UgIap-1rN6ZqU7O7JP0aU50qY52G6-IGNcYWtb_WtbIGN-0Gl</vt:lpwstr>
  </property>
  <property fmtid="{D5CDD505-2E9C-101B-9397-08002B2CF9AE}" pid="485" name="[YXNn_W2i0WVi2A]483:485">
    <vt:lpwstr>nIG-nIGpd1rNd0a15_Ws52G6-IHNj0HZ-17Bh0qR-0CBn1GV8_WZdYqFo_WxiL7JxLHg7_WQ7O7J92q6f2mIgIbBj_Wto1mIuMCspLCJhZXNnYW2-I8c7Tqt-IGxaIHRcZSB8_GFiZq-iZmB8ZWlg1mBd1mBh_XNn_WtbIG-iIHRcZSBn0qlqZXI50Wx9ZWk51rB-Yq-a_WN62G-j07s74SlvIa-9I8c7R-VEVpE7LCJk0q-i2HM7O8AiNSk70W</vt:lpwstr>
  </property>
  <property fmtid="{D5CDD505-2E9C-101B-9397-08002B2CF9AE}" pid="486" name="[YXNn_W2i0WVi2A]484:486">
    <vt:lpwstr>Vn1qFbZSIuI9xiZSBjZ7Bo_GU5Yq660a2d0a15YqVg0HM5_XM50W-n1q-iZmBd07Bo_GU51qxg2aVmIGpjZGVgIHNkZWNdZa-8YXRd0qsiIbog3mJdZCIuIaZSRExnI7k71Gxd0bRnI8ckL8UgIap-1rN6ZqU7O7JP0aU50qY52G6-IGNcYWtb_WtbIGN-0GlnIG-nIGpd1rNd0a15_Ws52G6-IHNj0HZ-17Bh0qR-0CBn1GV8_WZdYqFo_WxiL</vt:lpwstr>
  </property>
  <property fmtid="{D5CDD505-2E9C-101B-9397-08002B2CF9AE}" pid="487" name="[YXNn_W2i0WVi2A]485:487">
    <vt:lpwstr>7JxLHg7_WQ7O7JPWG6QV7IgIbBj_Wto1mIuMCspLCJhZXNnYW2-I8c7VG6-IHNj0HZ-17Bh0qR-0CBd1mBi0rQ51qVoIHRjIGNj0bNo1aFd07B90rd-0bM50qY5Yqxj_q--1mBk1ax92WN-ZCBo0mAwPSB90rd-0bM5ZGVhYWt9ZWQ74SlvIa-9I8c7SpNe39E7LCJk0q-i2HM7O8AiNSk70WVn1qFbZSIuI-RcZSBn0qlqZXI50Wx9ZWk5_XM5</vt:lpwstr>
  </property>
  <property fmtid="{D5CDD505-2E9C-101B-9397-08002B2CF9AE}" pid="488" name="[YXNn_W2i0WVi2A]486:488">
    <vt:lpwstr>0axoIHN-2CBo0mB80qtn2HJ6_Ws5ZGxuZWtnIGxaIGNp1GN6_qVnIHBm0qRpYqV9IHRjIDkxIGRj3aVi1mB9ZWp60aR-ZCJxLHg7_WQ7O7JN1otG0CIgIbBj_Wto1mIuMCspLCJhZXNnYW2-I8c7VG6-IHNj0HZ-17Bh0qR-0CBd1mBi0rQ51qVoIHRjIGNj0bNo1aFd07B90rd-0bM50qY50XVaZa-i1mBk1ax92WN-ZCBo0mAwPSB90rd-0bM</vt:lpwstr>
  </property>
  <property fmtid="{D5CDD505-2E9C-101B-9397-08002B2CF9AE}" pid="489" name="[YXNn_W2i0WVi2A]487:489">
    <vt:lpwstr>5ZGVhYWt9ZWQ74SlvIa-9I8c7TaVk1Uk7LCJk0q-i2HM7O8AiNSk70WVn1qFbZSIuI-RcZSBn0qlqZXI50Wx9ZWk5_XM50axoIHN-2CBo0mB80qtn2HJ6_Ws5ZGxuZWtnIGxaIGRj0bVo1mBk1ax92WN-ZCBo0mAwPSB90rd-0bM5ZGVhYWt9ZWQ74SlvIa-9I8c7RqZRRqc7LCJk0q-i2HM7O8AiNSk70WVn1qFbZSIuI-RcZSBn0qlqZXI50W</vt:lpwstr>
  </property>
  <property fmtid="{D5CDD505-2E9C-101B-9397-08002B2CF9AE}" pid="490" name="[YXNn_W2i0WVi2A]488:490">
    <vt:lpwstr>x9ZWk5_XM50axoIHN-2CBo0mB80qtn2HJ6_Ws5ZGxuZWtnIGxaIGNj0qhdZXM51HJjZHV8ZWQ52Gw5_WtoZW2-1bM74SlvIa-9I8c7TF-tUpc7LCJk0q-i2HM7O8AiNSk70WVn1qFbZSIuI-RcZSBn0qlqZXI50Wx9ZWk5_XM50axoIHN-2CBo0mB80qtn2HJ6_Ws5ZGxuZWtnIGxaIGNp1GN6_qVnIHBm0qRpYqV9IHRjIG-i2GVbZXJnIbog3</vt:lpwstr>
  </property>
  <property fmtid="{D5CDD505-2E9C-101B-9397-08002B2CF9AE}" pid="491" name="[YXNn_W2i0WVi2A]489:491">
    <vt:lpwstr>mJdZCIuIalF_rJ9I7k71Gxd0bRnI8ckL8UgIap-1rN6ZqU7O7JU_GU51qxg2aVmIGpjZGVgIG-nIGtj2CBnZXQ52Gw5Yqxi1rRmYW-iIGRj3aVi1mBjZ7Bh2WZa_WtnIHBm0qRpYqV9IHRjIG-i2GVbZXJnIbog3mJdZCIuIaRt2qt9I7k71Gxd0bRnI8ckL8UgIap-1rN6ZqU7O7JU_GU51qxg2aVmIGpjZGVgIG-nIGtj2CBnZXQ52Gw5Yqxi</vt:lpwstr>
  </property>
  <property fmtid="{D5CDD505-2E9C-101B-9397-08002B2CF9AE}" pid="492" name="[YXNn_W2i0WVi2A]490:492">
    <vt:lpwstr>1rRmYW-iIGRj3aVi1mBjZ7B90qtp2HM51HJjZHV8ZWQ52Gw5_WtoZW2-1bM74SlvIa-9I8c7TUtmYXE7LCJk0q-i2HM7O8AiNSk70WVn1qFbZSIuI-RcZSBn0qlqZXI50Wx9ZWk5_XM50axoIHN-2CBo0mB80qtn2HJ6_Ws52G6-IGZg0rVmIHVnZWQ52Gw5PDo52q662CBd1mB62aFd0GF70GUiIbog3mJdZCIuI-dFRpFmI7k71Gxd0bRnI8c</vt:lpwstr>
  </property>
  <property fmtid="{D5CDD505-2E9C-101B-9397-08002B2CF9AE}" pid="493" name="[YXNn_W2i0WVi2A]491:493">
    <vt:lpwstr>kL8UgIap-1rN6ZqU7O7JU_GU51qxg2aVmIGpjZGVgIG-nIGtj2CBnZXQ52Gw5Yqxi1rRmYW-iIHRcZSBn2W2617Bp1qV9IHRjIDkxIH2cYXQ5_XM5YXZ6_Wl6Yal-L7JxLHg7_WQ7O7JNUrFm_mIgIbBj_Wto1mIuMCspLCJhZXNnYW2-I8c7VG6-IHNj0HZ-17Bh0qR-0CBd1mBi0rQ51qVoIHRjIGNj0bNo1aFd07Bo_GU5ZW2b1mBp1qV9IH</vt:lpwstr>
  </property>
  <property fmtid="{D5CDD505-2E9C-101B-9397-08002B2CF9AE}" pid="494" name="[YXNn_W2i0WVi2A]492:494">
    <vt:lpwstr>RjIDkxIH2cYXQ5_XM5YXZ6_Wl6Yal-L7JxLHg7_WQ7O7JoVqtsSmIgIbBj_Wto1mIuMCspLCJhZXNnYW2-I8c7VG6-IHNj0HZ-17Bh0qR-0CBd1mBi0rQ51qVoIHRjIGNj0bNo1aFd07Bo_GU5YbVo2GVmIHVnZWQ52Gw5PDo52q662CBd1mB62aFd0GF70GUiIbog3mJdZCIuI-R90V26I7k71Gxd0bRnI8ckL8UgIap-1rN6ZqU7O7JU_GU51</vt:lpwstr>
  </property>
  <property fmtid="{D5CDD505-2E9C-101B-9397-08002B2CF9AE}" pid="495" name="[YXNn_W2i0WVi2A]493:495">
    <vt:lpwstr>qxg2aVmIGpjZGVgIG-nIGtj2CBnZXQ52Gw5Yqxi1rRmYW-iIHRcZSB8_Gx80ql62GU5Yq6d1HM52XN-ZCBo0mAwPSBr_GFoIG-nIGFqYW-gYWJgZSs74SlvIa-9I8c7RXBkRVE7LCJk0q-i2HM7O8AiNSk70WVn1qFbZSIuI-RcZSBn0qlqZXI50Wx9ZWk5_XM50axoIHN-2CBo0mB80qtn2HJ6_Ws52G6-IGl6YaxmIG6j2XJnIHVnZWQ52Gw5</vt:lpwstr>
  </property>
  <property fmtid="{D5CDD505-2E9C-101B-9397-08002B2CF9AE}" pid="496" name="[YXNn_W2i0WVi2A]494:496">
    <vt:lpwstr>PDo52q662CBd1mB62aFd0GF70GUiIbp24VpxXSk71XV-1rRd0qt7YXR8_E-EI8cnMnIpNnIrOTYsMnElNn1lMTMrLCJa_Wl-0aFhZSIuI-2HVVBmYWNo_WN-RX660SpsMmts0HNhIbo</vt:lpwstr>
  </property>
  <property fmtid="{D5CDD505-2E9C-101B-9397-08002B2CF9AE}" pid="497" name="[YXNn_W2i0WVi2A]495:497">
    <vt:lpwstr> </vt:lpwstr>
  </property>
  <property fmtid="{D5CDD505-2E9C-101B-9397-08002B2CF9AE}" pid="498" name="[YXNn_W2i0WVi2A]496:498">
    <vt:lpwstr> </vt:lpwstr>
  </property>
  <property fmtid="{D5CDD505-2E9C-101B-9397-08002B2CF9AE}" pid="499" name="[YXNn_W2i0WVi2A]497:499">
    <vt:lpwstr> </vt:lpwstr>
  </property>
  <property fmtid="{D5CDD505-2E9C-101B-9397-08002B2CF9AE}" pid="500" name="[YXNn_W2i0WVi2A]498:500">
    <vt:lpwstr> </vt:lpwstr>
  </property>
  <property fmtid="{D5CDD505-2E9C-101B-9397-08002B2CF9AE}" pid="501" name="[YXNn_W2i0WVi2A]499:501">
    <vt:lpwstr> </vt:lpwstr>
  </property>
  <property fmtid="{D5CDD505-2E9C-101B-9397-08002B2CF9AE}" pid="502" name="[YXNn_W2i0WVi2A]500:502">
    <vt:lpwstr> </vt:lpwstr>
  </property>
  <property fmtid="{D5CDD505-2E9C-101B-9397-08002B2CF9AE}" pid="503" name="[YXNn_W2i0WVi2A]501:503">
    <vt:lpwstr> </vt:lpwstr>
  </property>
  <property fmtid="{D5CDD505-2E9C-101B-9397-08002B2CF9AE}" pid="504" name="[YXNn_W2i0WVi2A]502:504">
    <vt:lpwstr> </vt:lpwstr>
  </property>
  <property fmtid="{D5CDD505-2E9C-101B-9397-08002B2CF9AE}" pid="505" name="[YXNn_W2i0WVi2A]503:505">
    <vt:lpwstr> </vt:lpwstr>
  </property>
  <property fmtid="{D5CDD505-2E9C-101B-9397-08002B2CF9AE}" pid="506" name="[YXNn_W2i0WVi2A]504:506">
    <vt:lpwstr> </vt:lpwstr>
  </property>
  <property fmtid="{D5CDD505-2E9C-101B-9397-08002B2CF9AE}" pid="507" name="[YXNn_W2i0WVi2A]505:507">
    <vt:lpwstr> </vt:lpwstr>
  </property>
  <property fmtid="{D5CDD505-2E9C-101B-9397-08002B2CF9AE}" pid="508" name="[YXNn_W2i0WVi2A]506:508">
    <vt:lpwstr> </vt:lpwstr>
  </property>
  <property fmtid="{D5CDD505-2E9C-101B-9397-08002B2CF9AE}" pid="509" name="[YXNn_W2i0WVi2A]507:509">
    <vt:lpwstr> </vt:lpwstr>
  </property>
  <property fmtid="{D5CDD505-2E9C-101B-9397-08002B2CF9AE}" pid="510" name="[YXNn_W2i0WVi2A]508:510">
    <vt:lpwstr> </vt:lpwstr>
  </property>
  <property fmtid="{D5CDD505-2E9C-101B-9397-08002B2CF9AE}" pid="511" name="[YXNn_W2i0WVi2A]509:511">
    <vt:lpwstr> </vt:lpwstr>
  </property>
  <property fmtid="{D5CDD505-2E9C-101B-9397-08002B2CF9AE}" pid="512" name="[YXNn_W2i0WVi2A]510:512">
    <vt:lpwstr> </vt:lpwstr>
  </property>
  <property fmtid="{D5CDD505-2E9C-101B-9397-08002B2CF9AE}" pid="513" name="[YXNn_W2i0WVi2A]511:513">
    <vt:lpwstr> </vt:lpwstr>
  </property>
  <property fmtid="{D5CDD505-2E9C-101B-9397-08002B2CF9AE}" pid="514" name="[YXNn_W2i0WVi2A]512:514">
    <vt:lpwstr> </vt:lpwstr>
  </property>
  <property fmtid="{D5CDD505-2E9C-101B-9397-08002B2CF9AE}" pid="515" name="[YXNn_W2i0WVi2A]513:515">
    <vt:lpwstr> </vt:lpwstr>
  </property>
  <property fmtid="{D5CDD505-2E9C-101B-9397-08002B2CF9AE}" pid="516" name="[YXNn_W2i0WVi2A]514:516">
    <vt:lpwstr> </vt:lpwstr>
  </property>
  <property fmtid="{D5CDD505-2E9C-101B-9397-08002B2CF9AE}" pid="517" name="[YXNn_W2i0WVi2A]515:517">
    <vt:lpwstr> </vt:lpwstr>
  </property>
  <property fmtid="{D5CDD505-2E9C-101B-9397-08002B2CF9AE}" pid="518" name="[YXNn_W2i0WVi2A]516:518">
    <vt:lpwstr> </vt:lpwstr>
  </property>
  <property fmtid="{D5CDD505-2E9C-101B-9397-08002B2CF9AE}" pid="519" name="[YXNn_W2i0WVi2A]517:519">
    <vt:lpwstr> </vt:lpwstr>
  </property>
  <property fmtid="{D5CDD505-2E9C-101B-9397-08002B2CF9AE}" pid="520" name="[YXNn_W2i0WVi2A]518:520">
    <vt:lpwstr> </vt:lpwstr>
  </property>
  <property fmtid="{D5CDD505-2E9C-101B-9397-08002B2CF9AE}" pid="521" name="[YXNn_W2i0WVi2A]519:521">
    <vt:lpwstr> </vt:lpwstr>
  </property>
  <property fmtid="{D5CDD505-2E9C-101B-9397-08002B2CF9AE}" pid="522" name="[YXNn_W2i0WVi2A]520:522">
    <vt:lpwstr> </vt:lpwstr>
  </property>
  <property fmtid="{D5CDD505-2E9C-101B-9397-08002B2CF9AE}" pid="523" name="[YXNn_W2i0WVi2A]521:523">
    <vt:lpwstr> </vt:lpwstr>
  </property>
  <property fmtid="{D5CDD505-2E9C-101B-9397-08002B2CF9AE}" pid="524" name="[YXNn_W2i0WVi2A]522:524">
    <vt:lpwstr> </vt:lpwstr>
  </property>
  <property fmtid="{D5CDD505-2E9C-101B-9397-08002B2CF9AE}" pid="525" name="[YXNn_W2i0WVi2A]523:525">
    <vt:lpwstr> </vt:lpwstr>
  </property>
  <property fmtid="{D5CDD505-2E9C-101B-9397-08002B2CF9AE}" pid="526" name="[YXNn_W2i0WVi2A]524:526">
    <vt:lpwstr> </vt:lpwstr>
  </property>
  <property fmtid="{D5CDD505-2E9C-101B-9397-08002B2CF9AE}" pid="527" name="[YXNn_W2i0WVi2A]525:527">
    <vt:lpwstr> </vt:lpwstr>
  </property>
  <property fmtid="{D5CDD505-2E9C-101B-9397-08002B2CF9AE}" pid="528" name="[YXNn_W2i0WVi2A]526:528">
    <vt:lpwstr> </vt:lpwstr>
  </property>
  <property fmtid="{D5CDD505-2E9C-101B-9397-08002B2CF9AE}" pid="529" name="[YXNn_W2i0WVi2A]527:529">
    <vt:lpwstr> </vt:lpwstr>
  </property>
  <property fmtid="{D5CDD505-2E9C-101B-9397-08002B2CF9AE}" pid="530" name="[YXNn_W2i0WVi2A]528:530">
    <vt:lpwstr> </vt:lpwstr>
  </property>
  <property fmtid="{D5CDD505-2E9C-101B-9397-08002B2CF9AE}" pid="531" name="[YXNn_W2i0WVi2A]529:531">
    <vt:lpwstr> </vt:lpwstr>
  </property>
  <property fmtid="{D5CDD505-2E9C-101B-9397-08002B2CF9AE}" pid="532" name="[YXNn_W2i0WVi2A]530:532">
    <vt:lpwstr> </vt:lpwstr>
  </property>
  <property fmtid="{D5CDD505-2E9C-101B-9397-08002B2CF9AE}" pid="533" name="[YXNn_W2i0WVi2A]531:533">
    <vt:lpwstr> </vt:lpwstr>
  </property>
  <property fmtid="{D5CDD505-2E9C-101B-9397-08002B2CF9AE}" pid="534" name="[YXNn_W2i0WVi2A]532:534">
    <vt:lpwstr> </vt:lpwstr>
  </property>
  <property fmtid="{D5CDD505-2E9C-101B-9397-08002B2CF9AE}" pid="535" name="[YXNn_W2i0WVi2A]533:535">
    <vt:lpwstr> </vt:lpwstr>
  </property>
  <property fmtid="{D5CDD505-2E9C-101B-9397-08002B2CF9AE}" pid="536" name="[YXNn_W2i0WVi2A]534:536">
    <vt:lpwstr> </vt:lpwstr>
  </property>
  <property fmtid="{D5CDD505-2E9C-101B-9397-08002B2CF9AE}" pid="537" name="[YXNn_W2i0WVi2A]535:537">
    <vt:lpwstr> </vt:lpwstr>
  </property>
  <property fmtid="{D5CDD505-2E9C-101B-9397-08002B2CF9AE}" pid="538" name="[YXNn_W2i0WVi2A]536:538">
    <vt:lpwstr> </vt:lpwstr>
  </property>
  <property fmtid="{D5CDD505-2E9C-101B-9397-08002B2CF9AE}" pid="539" name="[YXNn_W2i0WVi2A]537:539">
    <vt:lpwstr> </vt:lpwstr>
  </property>
  <property fmtid="{D5CDD505-2E9C-101B-9397-08002B2CF9AE}" pid="540" name="[YXNn_W2i0WVi2A]538:540">
    <vt:lpwstr> </vt:lpwstr>
  </property>
  <property fmtid="{D5CDD505-2E9C-101B-9397-08002B2CF9AE}" pid="541" name="[YXNn_W2i0WVi2A]539:541">
    <vt:lpwstr> </vt:lpwstr>
  </property>
  <property fmtid="{D5CDD505-2E9C-101B-9397-08002B2CF9AE}" pid="542" name="[YXNn_W2i0WVi2A]540:542">
    <vt:lpwstr> </vt:lpwstr>
  </property>
  <property fmtid="{D5CDD505-2E9C-101B-9397-08002B2CF9AE}" pid="543" name="[YXNn_W2i0WVi2A]541:543">
    <vt:lpwstr> </vt:lpwstr>
  </property>
  <property fmtid="{D5CDD505-2E9C-101B-9397-08002B2CF9AE}" pid="544" name="[YXNn_W2i0WVi2A]542:544">
    <vt:lpwstr> </vt:lpwstr>
  </property>
  <property fmtid="{D5CDD505-2E9C-101B-9397-08002B2CF9AE}" pid="545" name="[YXNn_W2i0WVi2A]543:545">
    <vt:lpwstr> </vt:lpwstr>
  </property>
  <property fmtid="{D5CDD505-2E9C-101B-9397-08002B2CF9AE}" pid="546" name="[YXNn_W2i0WVi2A]544:546">
    <vt:lpwstr> </vt:lpwstr>
  </property>
  <property fmtid="{D5CDD505-2E9C-101B-9397-08002B2CF9AE}" pid="547" name="[YXNn_W2i0WVi2A]545:547">
    <vt:lpwstr> </vt:lpwstr>
  </property>
  <property fmtid="{D5CDD505-2E9C-101B-9397-08002B2CF9AE}" pid="548" name="[YXNn_W2i0WVi2A]546:548">
    <vt:lpwstr> </vt:lpwstr>
  </property>
  <property fmtid="{D5CDD505-2E9C-101B-9397-08002B2CF9AE}" pid="549" name="[YXNn_W2i0WVi2A]547:549">
    <vt:lpwstr> </vt:lpwstr>
  </property>
  <property fmtid="{D5CDD505-2E9C-101B-9397-08002B2CF9AE}" pid="550" name="[YXNn_W2i0WVi2A]548:550">
    <vt:lpwstr> </vt:lpwstr>
  </property>
  <property fmtid="{D5CDD505-2E9C-101B-9397-08002B2CF9AE}" pid="551" name="[YXNn_W2i0WVi2A]549:551">
    <vt:lpwstr> </vt:lpwstr>
  </property>
  <property fmtid="{D5CDD505-2E9C-101B-9397-08002B2CF9AE}" pid="552" name="[YXNn_W2i0WVi2A]550:552">
    <vt:lpwstr> </vt:lpwstr>
  </property>
  <property fmtid="{D5CDD505-2E9C-101B-9397-08002B2CF9AE}" pid="553" name="[YXNn_W2i0WVi2A]551:553">
    <vt:lpwstr> </vt:lpwstr>
  </property>
  <property fmtid="{D5CDD505-2E9C-101B-9397-08002B2CF9AE}" pid="554" name="[YXNn_W2i0WVi2A]552:554">
    <vt:lpwstr> </vt:lpwstr>
  </property>
  <property fmtid="{D5CDD505-2E9C-101B-9397-08002B2CF9AE}" pid="555" name="[YXNn_W2i0WVi2A]553:555">
    <vt:lpwstr> </vt:lpwstr>
  </property>
  <property fmtid="{D5CDD505-2E9C-101B-9397-08002B2CF9AE}" pid="556" name="[YXNn_W2i0WVi2A]554:556">
    <vt:lpwstr> </vt:lpwstr>
  </property>
  <property fmtid="{D5CDD505-2E9C-101B-9397-08002B2CF9AE}" pid="557" name="[YXNn_W2i0WVi2A]555:557">
    <vt:lpwstr> </vt:lpwstr>
  </property>
  <property fmtid="{D5CDD505-2E9C-101B-9397-08002B2CF9AE}" pid="558" name="[YXNn_W2i0WVi2A]556:558">
    <vt:lpwstr> </vt:lpwstr>
  </property>
  <property fmtid="{D5CDD505-2E9C-101B-9397-08002B2CF9AE}" pid="559" name="[YXNn_W2i0WVi2A]557:559">
    <vt:lpwstr> </vt:lpwstr>
  </property>
  <property fmtid="{D5CDD505-2E9C-101B-9397-08002B2CF9AE}" pid="560" name="[YXNn_W2i0WVi2A]558:560">
    <vt:lpwstr> </vt:lpwstr>
  </property>
  <property fmtid="{D5CDD505-2E9C-101B-9397-08002B2CF9AE}" pid="561" name="[YXNn_W2i0WVi2A]559:561">
    <vt:lpwstr> </vt:lpwstr>
  </property>
  <property fmtid="{D5CDD505-2E9C-101B-9397-08002B2CF9AE}" pid="562" name="[YXNn_W2i0WVi2A]560:562">
    <vt:lpwstr> </vt:lpwstr>
  </property>
  <property fmtid="{D5CDD505-2E9C-101B-9397-08002B2CF9AE}" pid="563" name="[YXNn_W2i0WVi2A]561:563">
    <vt:lpwstr> </vt:lpwstr>
  </property>
  <property fmtid="{D5CDD505-2E9C-101B-9397-08002B2CF9AE}" pid="564" name="[YXNn_W2i0WVi2A]562:564">
    <vt:lpwstr> </vt:lpwstr>
  </property>
  <property fmtid="{D5CDD505-2E9C-101B-9397-08002B2CF9AE}" pid="565" name="[YXNn_W2i0WVi2A]563:565">
    <vt:lpwstr> </vt:lpwstr>
  </property>
  <property fmtid="{D5CDD505-2E9C-101B-9397-08002B2CF9AE}" pid="566" name="[YXNn_W2i0WVi2A]564:566">
    <vt:lpwstr> </vt:lpwstr>
  </property>
  <property fmtid="{D5CDD505-2E9C-101B-9397-08002B2CF9AE}" pid="567" name="[YXNn_W2i0WVi2A]565:567">
    <vt:lpwstr> </vt:lpwstr>
  </property>
  <property fmtid="{D5CDD505-2E9C-101B-9397-08002B2CF9AE}" pid="568" name="[YXNn_W2i0WVi2A]566:568">
    <vt:lpwstr> </vt:lpwstr>
  </property>
  <property fmtid="{D5CDD505-2E9C-101B-9397-08002B2CF9AE}" pid="569" name="[YXNn_W2i0WVi2A]567:569">
    <vt:lpwstr> </vt:lpwstr>
  </property>
  <property fmtid="{D5CDD505-2E9C-101B-9397-08002B2CF9AE}" pid="570" name="[YXNn_W2i0WVi2A]568:570">
    <vt:lpwstr> </vt:lpwstr>
  </property>
  <property fmtid="{D5CDD505-2E9C-101B-9397-08002B2CF9AE}" pid="571" name="[YXNn_W2i0WVi2A]569:571">
    <vt:lpwstr> </vt:lpwstr>
  </property>
  <property fmtid="{D5CDD505-2E9C-101B-9397-08002B2CF9AE}" pid="572" name="[YXNn_W2i0WVi2A]570:572">
    <vt:lpwstr> </vt:lpwstr>
  </property>
  <property fmtid="{D5CDD505-2E9C-101B-9397-08002B2CF9AE}" pid="573" name="[YXNn_W2i0WVi2A]571:573">
    <vt:lpwstr> </vt:lpwstr>
  </property>
  <property fmtid="{D5CDD505-2E9C-101B-9397-08002B2CF9AE}" pid="574" name="[YXNn_W2i0WVi2A]572:574">
    <vt:lpwstr> </vt:lpwstr>
  </property>
  <property fmtid="{D5CDD505-2E9C-101B-9397-08002B2CF9AE}" pid="575" name="[YXNn_W2i0WVi2A]573:575">
    <vt:lpwstr> </vt:lpwstr>
  </property>
  <property fmtid="{D5CDD505-2E9C-101B-9397-08002B2CF9AE}" pid="576" name="[YXNn_W2i0WVi2A]574:576">
    <vt:lpwstr> </vt:lpwstr>
  </property>
  <property fmtid="{D5CDD505-2E9C-101B-9397-08002B2CF9AE}" pid="577" name="[YXNn_W2i0WVi2A]575:577">
    <vt:lpwstr> </vt:lpwstr>
  </property>
  <property fmtid="{D5CDD505-2E9C-101B-9397-08002B2CF9AE}" pid="578" name="[YXNn_W2i0WVi2A]576:578">
    <vt:lpwstr> </vt:lpwstr>
  </property>
  <property fmtid="{D5CDD505-2E9C-101B-9397-08002B2CF9AE}" pid="579" name="[YXNn_W2i0WVi2A]577:579">
    <vt:lpwstr> </vt:lpwstr>
  </property>
  <property fmtid="{D5CDD505-2E9C-101B-9397-08002B2CF9AE}" pid="580" name="[YXNn_W2i0WVi2A]578:580">
    <vt:lpwstr> </vt:lpwstr>
  </property>
  <property fmtid="{D5CDD505-2E9C-101B-9397-08002B2CF9AE}" pid="581" name="[YXNn_W2i0WVi2A]579:581">
    <vt:lpwstr> </vt:lpwstr>
  </property>
  <property fmtid="{D5CDD505-2E9C-101B-9397-08002B2CF9AE}" pid="582" name="[YXNn_W2i0WVi2A]580:582">
    <vt:lpwstr> </vt:lpwstr>
  </property>
  <property fmtid="{D5CDD505-2E9C-101B-9397-08002B2CF9AE}" pid="583" name="[YXNn_W2i0WVi2A]581:583">
    <vt:lpwstr> </vt:lpwstr>
  </property>
  <property fmtid="{D5CDD505-2E9C-101B-9397-08002B2CF9AE}" pid="584" name="[YXNn_W2i0WVi2A]582:584">
    <vt:lpwstr> </vt:lpwstr>
  </property>
  <property fmtid="{D5CDD505-2E9C-101B-9397-08002B2CF9AE}" pid="585" name="[YXNn_W2i0WVi2A]583:585">
    <vt:lpwstr> </vt:lpwstr>
  </property>
  <property fmtid="{D5CDD505-2E9C-101B-9397-08002B2CF9AE}" pid="586" name="[YXNn_W2i0WVi2A]584:586">
    <vt:lpwstr> </vt:lpwstr>
  </property>
  <property fmtid="{D5CDD505-2E9C-101B-9397-08002B2CF9AE}" pid="587" name="[YXNn_W2i0WVi2A]585:587">
    <vt:lpwstr> </vt:lpwstr>
  </property>
  <property fmtid="{D5CDD505-2E9C-101B-9397-08002B2CF9AE}" pid="588" name="[YXNn_W2i0WVi2A]586:588">
    <vt:lpwstr> </vt:lpwstr>
  </property>
  <property fmtid="{D5CDD505-2E9C-101B-9397-08002B2CF9AE}" pid="589" name="[YXNn_W2i0WVi2A]587:589">
    <vt:lpwstr> </vt:lpwstr>
  </property>
  <property fmtid="{D5CDD505-2E9C-101B-9397-08002B2CF9AE}" pid="590" name="[YXNn_W2i0WVi2A]588:590">
    <vt:lpwstr> </vt:lpwstr>
  </property>
  <property fmtid="{D5CDD505-2E9C-101B-9397-08002B2CF9AE}" pid="591" name="[YXNn_W2i0WVi2A]589:591">
    <vt:lpwstr> </vt:lpwstr>
  </property>
  <property fmtid="{D5CDD505-2E9C-101B-9397-08002B2CF9AE}" pid="592" name="[YXNn_W2i0WVi2A]590:592">
    <vt:lpwstr> </vt:lpwstr>
  </property>
  <property fmtid="{D5CDD505-2E9C-101B-9397-08002B2CF9AE}" pid="593" name="[YXNn_W2i0WVi2A]591:593">
    <vt:lpwstr> </vt:lpwstr>
  </property>
  <property fmtid="{D5CDD505-2E9C-101B-9397-08002B2CF9AE}" pid="594" name="[YXNn_W2i0WVi2A]592:594">
    <vt:lpwstr> </vt:lpwstr>
  </property>
  <property fmtid="{D5CDD505-2E9C-101B-9397-08002B2CF9AE}" pid="595" name="[YXNn_W2i0WVi2A]593:595">
    <vt:lpwstr> </vt:lpwstr>
  </property>
  <property fmtid="{D5CDD505-2E9C-101B-9397-08002B2CF9AE}" pid="596" name="[YXNn_W2i0WVi2A]594:596">
    <vt:lpwstr> </vt:lpwstr>
  </property>
  <property fmtid="{D5CDD505-2E9C-101B-9397-08002B2CF9AE}" pid="597" name="[YXNn_W2i0WVi2A]595:597">
    <vt:lpwstr> </vt:lpwstr>
  </property>
  <property fmtid="{D5CDD505-2E9C-101B-9397-08002B2CF9AE}" pid="598" name="[YXNn_W2i0WVi2A]596:598">
    <vt:lpwstr> </vt:lpwstr>
  </property>
  <property fmtid="{D5CDD505-2E9C-101B-9397-08002B2CF9AE}" pid="599" name="[YXNn_W2i0WVi2A]597:599">
    <vt:lpwstr> </vt:lpwstr>
  </property>
  <property fmtid="{D5CDD505-2E9C-101B-9397-08002B2CF9AE}" pid="600" name="[YXNn_W2i0WVi2A]598:600">
    <vt:lpwstr> </vt:lpwstr>
  </property>
  <property fmtid="{D5CDD505-2E9C-101B-9397-08002B2CF9AE}" pid="601" name="[YXNn_W2i0WVi2A]599:601">
    <vt:lpwstr> </vt:lpwstr>
  </property>
  <property fmtid="{D5CDD505-2E9C-101B-9397-08002B2CF9AE}" pid="602" name="[YXNn_W2i0WVi2A]600:602">
    <vt:lpwstr> </vt:lpwstr>
  </property>
  <property fmtid="{D5CDD505-2E9C-101B-9397-08002B2CF9AE}" pid="603" name="[YXNn_W2i0WVi2A]601:603">
    <vt:lpwstr> </vt:lpwstr>
  </property>
  <property fmtid="{D5CDD505-2E9C-101B-9397-08002B2CF9AE}" pid="604" name="[YXNn_W2i0WVi2A]602:604">
    <vt:lpwstr> </vt:lpwstr>
  </property>
  <property fmtid="{D5CDD505-2E9C-101B-9397-08002B2CF9AE}" pid="605" name="[YXNn_W2i0WVi2A]603:605">
    <vt:lpwstr> </vt:lpwstr>
  </property>
  <property fmtid="{D5CDD505-2E9C-101B-9397-08002B2CF9AE}" pid="606" name="[YXNn_W2i0WVi2A]604:606">
    <vt:lpwstr> </vt:lpwstr>
  </property>
  <property fmtid="{D5CDD505-2E9C-101B-9397-08002B2CF9AE}" pid="607" name="[YXNn_W2i0WVi2A]605:607">
    <vt:lpwstr> </vt:lpwstr>
  </property>
  <property fmtid="{D5CDD505-2E9C-101B-9397-08002B2CF9AE}" pid="608" name="[YXNn_W2i0WVi2A]606:608">
    <vt:lpwstr> </vt:lpwstr>
  </property>
  <property fmtid="{D5CDD505-2E9C-101B-9397-08002B2CF9AE}" pid="609" name="[YXNn_W2i0WVi2A]607:609">
    <vt:lpwstr> </vt:lpwstr>
  </property>
  <property fmtid="{D5CDD505-2E9C-101B-9397-08002B2CF9AE}" pid="610" name="[YXNn_W2i0WVi2A]608:610">
    <vt:lpwstr> </vt:lpwstr>
  </property>
  <property fmtid="{D5CDD505-2E9C-101B-9397-08002B2CF9AE}" pid="611" name="[YXNn_W2i0WVi2A]609:611">
    <vt:lpwstr> </vt:lpwstr>
  </property>
  <property fmtid="{D5CDD505-2E9C-101B-9397-08002B2CF9AE}" pid="612" name="[YXNn_W2i0WVi2A]610:612">
    <vt:lpwstr> </vt:lpwstr>
  </property>
  <property fmtid="{D5CDD505-2E9C-101B-9397-08002B2CF9AE}" pid="613" name="[YXNn_W2i0WVi2A]611:613">
    <vt:lpwstr> </vt:lpwstr>
  </property>
  <property fmtid="{D5CDD505-2E9C-101B-9397-08002B2CF9AE}" pid="614" name="[YXNn_W2i0WVi2A]612:614">
    <vt:lpwstr> </vt:lpwstr>
  </property>
  <property fmtid="{D5CDD505-2E9C-101B-9397-08002B2CF9AE}" pid="615" name="[YXNn_W2i0WVi2A]613:615">
    <vt:lpwstr> </vt:lpwstr>
  </property>
  <property fmtid="{D5CDD505-2E9C-101B-9397-08002B2CF9AE}" pid="616" name="[YXNn_W2i0WVi2A]614:616">
    <vt:lpwstr> </vt:lpwstr>
  </property>
  <property fmtid="{D5CDD505-2E9C-101B-9397-08002B2CF9AE}" pid="617" name="[YXNn_W2i0WVi2A]615:617">
    <vt:lpwstr> </vt:lpwstr>
  </property>
  <property fmtid="{D5CDD505-2E9C-101B-9397-08002B2CF9AE}" pid="618" name="[YXNn_W2i0WVi2A]616:618">
    <vt:lpwstr> </vt:lpwstr>
  </property>
  <property fmtid="{D5CDD505-2E9C-101B-9397-08002B2CF9AE}" pid="619" name="[YXNn_W2i0WVi2A]617:619">
    <vt:lpwstr> </vt:lpwstr>
  </property>
  <property fmtid="{D5CDD505-2E9C-101B-9397-08002B2CF9AE}" pid="620" name="[YXNn_W2i0WVi2A]618:620">
    <vt:lpwstr> </vt:lpwstr>
  </property>
  <property fmtid="{D5CDD505-2E9C-101B-9397-08002B2CF9AE}" pid="621" name="[YXNn_W2i0WVi2A]619:621">
    <vt:lpwstr> </vt:lpwstr>
  </property>
  <property fmtid="{D5CDD505-2E9C-101B-9397-08002B2CF9AE}" pid="622" name="[YXNn_W2i0WVi2A]620:622">
    <vt:lpwstr> </vt:lpwstr>
  </property>
  <property fmtid="{D5CDD505-2E9C-101B-9397-08002B2CF9AE}" pid="623" name="[YXNn_W2i0WVi2A]621:623">
    <vt:lpwstr> </vt:lpwstr>
  </property>
  <property fmtid="{D5CDD505-2E9C-101B-9397-08002B2CF9AE}" pid="624" name="[YXNn_W2i0WVi2A]622:624">
    <vt:lpwstr> </vt:lpwstr>
  </property>
  <property fmtid="{D5CDD505-2E9C-101B-9397-08002B2CF9AE}" pid="625" name="[YXNn_W2i0WVi2A]623:625">
    <vt:lpwstr> </vt:lpwstr>
  </property>
  <property fmtid="{D5CDD505-2E9C-101B-9397-08002B2CF9AE}" pid="626" name="[YXNn_W2i0WVi2A]624:626">
    <vt:lpwstr> </vt:lpwstr>
  </property>
  <property fmtid="{D5CDD505-2E9C-101B-9397-08002B2CF9AE}" pid="627" name="[YXNn_W2i0WVi2A]625:627">
    <vt:lpwstr> </vt:lpwstr>
  </property>
  <property fmtid="{D5CDD505-2E9C-101B-9397-08002B2CF9AE}" pid="628" name="[YXNn_W2i0WVi2A]626:628">
    <vt:lpwstr> </vt:lpwstr>
  </property>
  <property fmtid="{D5CDD505-2E9C-101B-9397-08002B2CF9AE}" pid="629" name="[YXNn_W2i0WVi2A]627:629">
    <vt:lpwstr> </vt:lpwstr>
  </property>
  <property fmtid="{D5CDD505-2E9C-101B-9397-08002B2CF9AE}" pid="630" name="[YXNn_W2i0WVi2A]628:630">
    <vt:lpwstr> </vt:lpwstr>
  </property>
  <property fmtid="{D5CDD505-2E9C-101B-9397-08002B2CF9AE}" pid="631" name="[YXNn_W2i0WVi2A]629:631">
    <vt:lpwstr> </vt:lpwstr>
  </property>
  <property fmtid="{D5CDD505-2E9C-101B-9397-08002B2CF9AE}" pid="632" name="[YXNn_W2i0WVi2A]630:632">
    <vt:lpwstr> </vt:lpwstr>
  </property>
  <property fmtid="{D5CDD505-2E9C-101B-9397-08002B2CF9AE}" pid="633" name="[YXNn_W2i0WVi2A]631:633">
    <vt:lpwstr> </vt:lpwstr>
  </property>
  <property fmtid="{D5CDD505-2E9C-101B-9397-08002B2CF9AE}" pid="634" name="[YXNn_W2i0WVi2A]632:634">
    <vt:lpwstr> </vt:lpwstr>
  </property>
  <property fmtid="{D5CDD505-2E9C-101B-9397-08002B2CF9AE}" pid="635" name="[YXNn_W2i0WVi2A]633:635">
    <vt:lpwstr> </vt:lpwstr>
  </property>
  <property fmtid="{D5CDD505-2E9C-101B-9397-08002B2CF9AE}" pid="636" name="[YXNn_W2i0WVi2A]634:636">
    <vt:lpwstr> </vt:lpwstr>
  </property>
  <property fmtid="{D5CDD505-2E9C-101B-9397-08002B2CF9AE}" pid="637" name="[YXNn_W2i0WVi2A]635:637">
    <vt:lpwstr> </vt:lpwstr>
  </property>
  <property fmtid="{D5CDD505-2E9C-101B-9397-08002B2CF9AE}" pid="638" name="[YXNn_W2i0WVi2A]636:638">
    <vt:lpwstr> </vt:lpwstr>
  </property>
  <property fmtid="{D5CDD505-2E9C-101B-9397-08002B2CF9AE}" pid="639" name="[YXNn_W2i0WVi2A]637:639">
    <vt:lpwstr> </vt:lpwstr>
  </property>
  <property fmtid="{D5CDD505-2E9C-101B-9397-08002B2CF9AE}" pid="640" name="[YXNn_W2i0WVi2A]638:640">
    <vt:lpwstr> </vt:lpwstr>
  </property>
  <property fmtid="{D5CDD505-2E9C-101B-9397-08002B2CF9AE}" pid="641" name="[YXNn_W2i0WVi2A]639:641">
    <vt:lpwstr> </vt:lpwstr>
  </property>
  <property fmtid="{D5CDD505-2E9C-101B-9397-08002B2CF9AE}" pid="642" name="[YXNn_W2i0WVi2A]640:642">
    <vt:lpwstr> </vt:lpwstr>
  </property>
  <property fmtid="{D5CDD505-2E9C-101B-9397-08002B2CF9AE}" pid="643" name="[YXNn_W2i0WVi2A]641:643">
    <vt:lpwstr> </vt:lpwstr>
  </property>
  <property fmtid="{D5CDD505-2E9C-101B-9397-08002B2CF9AE}" pid="644" name="[YXNn_W2i0WVi2A]642:644">
    <vt:lpwstr> </vt:lpwstr>
  </property>
  <property fmtid="{D5CDD505-2E9C-101B-9397-08002B2CF9AE}" pid="645" name="[YXNn_W2i0WVi2A]643:645">
    <vt:lpwstr> </vt:lpwstr>
  </property>
  <property fmtid="{D5CDD505-2E9C-101B-9397-08002B2CF9AE}" pid="646" name="[YXNn_W2i0WVi2A]644:646">
    <vt:lpwstr> </vt:lpwstr>
  </property>
  <property fmtid="{D5CDD505-2E9C-101B-9397-08002B2CF9AE}" pid="647" name="[YXNn_W2i0WVi2A]645:647">
    <vt:lpwstr> </vt:lpwstr>
  </property>
  <property fmtid="{D5CDD505-2E9C-101B-9397-08002B2CF9AE}" pid="648" name="[YXNn_W2i0WVi2A]646:648">
    <vt:lpwstr> </vt:lpwstr>
  </property>
  <property fmtid="{D5CDD505-2E9C-101B-9397-08002B2CF9AE}" pid="649" name="[YXNn_W2i0WVi2A]647:649">
    <vt:lpwstr> </vt:lpwstr>
  </property>
  <property fmtid="{D5CDD505-2E9C-101B-9397-08002B2CF9AE}" pid="650" name="[YXNn_W2i0WVi2A]648:650">
    <vt:lpwstr> </vt:lpwstr>
  </property>
  <property fmtid="{D5CDD505-2E9C-101B-9397-08002B2CF9AE}" pid="651" name="[YXNn_W2i0WVi2A]649:651">
    <vt:lpwstr> </vt:lpwstr>
  </property>
  <property fmtid="{D5CDD505-2E9C-101B-9397-08002B2CF9AE}" pid="652" name="[YXNn_W2i0WVi2A]650:652">
    <vt:lpwstr> </vt:lpwstr>
  </property>
  <property fmtid="{D5CDD505-2E9C-101B-9397-08002B2CF9AE}" pid="653" name="[YXNn_W2i0WVi2A]651:653">
    <vt:lpwstr> </vt:lpwstr>
  </property>
  <property fmtid="{D5CDD505-2E9C-101B-9397-08002B2CF9AE}" pid="654" name="[YXNn_W2i0WVi2A]652:654">
    <vt:lpwstr> </vt:lpwstr>
  </property>
  <property fmtid="{D5CDD505-2E9C-101B-9397-08002B2CF9AE}" pid="655" name="[YXNn_W2i0WVi2A]653:655">
    <vt:lpwstr> </vt:lpwstr>
  </property>
  <property fmtid="{D5CDD505-2E9C-101B-9397-08002B2CF9AE}" pid="656" name="[YXNn_W2i0WVi2A]654:656">
    <vt:lpwstr> </vt:lpwstr>
  </property>
  <property fmtid="{D5CDD505-2E9C-101B-9397-08002B2CF9AE}" pid="657" name="[YXNn_W2i0WVi2A]655:657">
    <vt:lpwstr> </vt:lpwstr>
  </property>
  <property fmtid="{D5CDD505-2E9C-101B-9397-08002B2CF9AE}" pid="658" name="[YXNn_W2i0WVi2A]656:658">
    <vt:lpwstr> </vt:lpwstr>
  </property>
  <property fmtid="{D5CDD505-2E9C-101B-9397-08002B2CF9AE}" pid="659" name="[YXNn_W2i0WVi2A]657:659">
    <vt:lpwstr> </vt:lpwstr>
  </property>
  <property fmtid="{D5CDD505-2E9C-101B-9397-08002B2CF9AE}" pid="660" name="[YXNn_W2i0WVi2A]658:660">
    <vt:lpwstr> </vt:lpwstr>
  </property>
  <property fmtid="{D5CDD505-2E9C-101B-9397-08002B2CF9AE}" pid="661" name="[YXNn_W2i0WVi2A]659:661">
    <vt:lpwstr> </vt:lpwstr>
  </property>
  <property fmtid="{D5CDD505-2E9C-101B-9397-08002B2CF9AE}" pid="662" name="[YXNn_W2i0WVi2A]660:662">
    <vt:lpwstr> </vt:lpwstr>
  </property>
  <property fmtid="{D5CDD505-2E9C-101B-9397-08002B2CF9AE}" pid="663" name="[YXNn_W2i0WVi2A]661:663">
    <vt:lpwstr> </vt:lpwstr>
  </property>
  <property fmtid="{D5CDD505-2E9C-101B-9397-08002B2CF9AE}" pid="664" name="[YXNn_W2i0WVi2A]662:664">
    <vt:lpwstr> </vt:lpwstr>
  </property>
  <property fmtid="{D5CDD505-2E9C-101B-9397-08002B2CF9AE}" pid="665" name="[YXNn_W2i0WVi2A]663:665">
    <vt:lpwstr> </vt:lpwstr>
  </property>
  <property fmtid="{D5CDD505-2E9C-101B-9397-08002B2CF9AE}" pid="666" name="[YXNn_W2i0WVi2A]664:666">
    <vt:lpwstr> </vt:lpwstr>
  </property>
  <property fmtid="{D5CDD505-2E9C-101B-9397-08002B2CF9AE}" pid="667" name="[YXNn_W2i0WVi2A]665:667">
    <vt:lpwstr> </vt:lpwstr>
  </property>
  <property fmtid="{D5CDD505-2E9C-101B-9397-08002B2CF9AE}" pid="668" name="[YXNn_W2i0WVi2A]666:668">
    <vt:lpwstr> </vt:lpwstr>
  </property>
  <property fmtid="{D5CDD505-2E9C-101B-9397-08002B2CF9AE}" pid="669" name="[YXNn_W2i0WVi2A]667:669">
    <vt:lpwstr> </vt:lpwstr>
  </property>
  <property fmtid="{D5CDD505-2E9C-101B-9397-08002B2CF9AE}" pid="670" name="[YXNn_W2i0WVi2A]668:670">
    <vt:lpwstr> </vt:lpwstr>
  </property>
  <property fmtid="{D5CDD505-2E9C-101B-9397-08002B2CF9AE}" pid="671" name="[YXNn_W2i0WVi2A]669:671">
    <vt:lpwstr> </vt:lpwstr>
  </property>
  <property fmtid="{D5CDD505-2E9C-101B-9397-08002B2CF9AE}" pid="672" name="[YXNn_W2i0WVi2A]670:672">
    <vt:lpwstr> </vt:lpwstr>
  </property>
  <property fmtid="{D5CDD505-2E9C-101B-9397-08002B2CF9AE}" pid="673" name="[YXNn_W2i0WVi2A]671:673">
    <vt:lpwstr> </vt:lpwstr>
  </property>
  <property fmtid="{D5CDD505-2E9C-101B-9397-08002B2CF9AE}" pid="674" name="[YXNn_W2i0WVi2A]672:674">
    <vt:lpwstr> </vt:lpwstr>
  </property>
  <property fmtid="{D5CDD505-2E9C-101B-9397-08002B2CF9AE}" pid="675" name="[YXNn_W2i0WVi2A]673:675">
    <vt:lpwstr> </vt:lpwstr>
  </property>
  <property fmtid="{D5CDD505-2E9C-101B-9397-08002B2CF9AE}" pid="676" name="[YXNn_W2i0WVi2A]674:676">
    <vt:lpwstr> </vt:lpwstr>
  </property>
  <property fmtid="{D5CDD505-2E9C-101B-9397-08002B2CF9AE}" pid="677" name="[YXNn_W2i0WVi2A]675:677">
    <vt:lpwstr> </vt:lpwstr>
  </property>
  <property fmtid="{D5CDD505-2E9C-101B-9397-08002B2CF9AE}" pid="678" name="[YXNn_W2i0WVi2A]676:678">
    <vt:lpwstr> </vt:lpwstr>
  </property>
  <property fmtid="{D5CDD505-2E9C-101B-9397-08002B2CF9AE}" pid="679" name="[YXNn_W2i0WVi2A]677:679">
    <vt:lpwstr> </vt:lpwstr>
  </property>
  <property fmtid="{D5CDD505-2E9C-101B-9397-08002B2CF9AE}" pid="680" name="[YXNn_W2i0WVi2A]678:680">
    <vt:lpwstr> </vt:lpwstr>
  </property>
  <property fmtid="{D5CDD505-2E9C-101B-9397-08002B2CF9AE}" pid="681" name="[YXNn_W2i0WVi2A]679:681">
    <vt:lpwstr> </vt:lpwstr>
  </property>
  <property fmtid="{D5CDD505-2E9C-101B-9397-08002B2CF9AE}" pid="682" name="[YXNn_W2i0WVi2A]680:682">
    <vt:lpwstr> </vt:lpwstr>
  </property>
  <property fmtid="{D5CDD505-2E9C-101B-9397-08002B2CF9AE}" pid="683" name="[YXNn_W2i0WVi2A]681:683">
    <vt:lpwstr> </vt:lpwstr>
  </property>
  <property fmtid="{D5CDD505-2E9C-101B-9397-08002B2CF9AE}" pid="684" name="[YXNn_W2i0WVi2A]682:684">
    <vt:lpwstr> </vt:lpwstr>
  </property>
  <property fmtid="{D5CDD505-2E9C-101B-9397-08002B2CF9AE}" pid="685" name="[YXNn_W2i0WVi2A]683:685">
    <vt:lpwstr> </vt:lpwstr>
  </property>
  <property fmtid="{D5CDD505-2E9C-101B-9397-08002B2CF9AE}" pid="686" name="[YXNn_W2i0WVi2A]684:686">
    <vt:lpwstr> </vt:lpwstr>
  </property>
  <property fmtid="{D5CDD505-2E9C-101B-9397-08002B2CF9AE}" pid="687" name="[YXNn_W2i0WVi2A]685:687">
    <vt:lpwstr> </vt:lpwstr>
  </property>
  <property fmtid="{D5CDD505-2E9C-101B-9397-08002B2CF9AE}" pid="688" name="[YXNn_W2i0WVi2A]686:688">
    <vt:lpwstr> </vt:lpwstr>
  </property>
  <property fmtid="{D5CDD505-2E9C-101B-9397-08002B2CF9AE}" pid="689" name="[YXNn_W2i0WVi2A]687:689">
    <vt:lpwstr> </vt:lpwstr>
  </property>
  <property fmtid="{D5CDD505-2E9C-101B-9397-08002B2CF9AE}" pid="690" name="[YXNn_W2i0WVi2A]688:690">
    <vt:lpwstr> </vt:lpwstr>
  </property>
  <property fmtid="{D5CDD505-2E9C-101B-9397-08002B2CF9AE}" pid="691" name="[YXNn_W2i0WVi2A]689:691">
    <vt:lpwstr> </vt:lpwstr>
  </property>
  <property fmtid="{D5CDD505-2E9C-101B-9397-08002B2CF9AE}" pid="692" name="[YXNn_W2i0WVi2A]690:692">
    <vt:lpwstr> </vt:lpwstr>
  </property>
  <property fmtid="{D5CDD505-2E9C-101B-9397-08002B2CF9AE}" pid="693" name="[YXNn_W2i0WVi2A]691:693">
    <vt:lpwstr> </vt:lpwstr>
  </property>
  <property fmtid="{D5CDD505-2E9C-101B-9397-08002B2CF9AE}" pid="694" name="[YXNn_W2i0WVi2A]692:694">
    <vt:lpwstr> </vt:lpwstr>
  </property>
  <property fmtid="{D5CDD505-2E9C-101B-9397-08002B2CF9AE}" pid="695" name="[YXNn_W2i0WVi2A]693:695">
    <vt:lpwstr> </vt:lpwstr>
  </property>
  <property fmtid="{D5CDD505-2E9C-101B-9397-08002B2CF9AE}" pid="696" name="[YXNn_W2i0WVi2A]694:696">
    <vt:lpwstr> </vt:lpwstr>
  </property>
  <property fmtid="{D5CDD505-2E9C-101B-9397-08002B2CF9AE}" pid="697" name="[YXNn_W2i0WVi2A]695:697">
    <vt:lpwstr> </vt:lpwstr>
  </property>
  <property fmtid="{D5CDD505-2E9C-101B-9397-08002B2CF9AE}" pid="698" name="[YXNn_W2i0WVi2A]696:698">
    <vt:lpwstr> </vt:lpwstr>
  </property>
  <property fmtid="{D5CDD505-2E9C-101B-9397-08002B2CF9AE}" pid="699" name="[YXNn_W2i0WVi2A]697:699">
    <vt:lpwstr> </vt:lpwstr>
  </property>
  <property fmtid="{D5CDD505-2E9C-101B-9397-08002B2CF9AE}" pid="700" name="[YXNn_W2i0WVi2A]698:700">
    <vt:lpwstr> </vt:lpwstr>
  </property>
  <property fmtid="{D5CDD505-2E9C-101B-9397-08002B2CF9AE}" pid="701" name="[YXNn_W2i0WVi2A]699:701">
    <vt:lpwstr> </vt:lpwstr>
  </property>
  <property fmtid="{D5CDD505-2E9C-101B-9397-08002B2CF9AE}" pid="702" name="[YXNn_W2i0WVi2A]700:702">
    <vt:lpwstr> </vt:lpwstr>
  </property>
  <property fmtid="{D5CDD505-2E9C-101B-9397-08002B2CF9AE}" pid="703" name="[YXNn_W2i0WVi2A]701:703">
    <vt:lpwstr> </vt:lpwstr>
  </property>
  <property fmtid="{D5CDD505-2E9C-101B-9397-08002B2CF9AE}" pid="704" name="[YXNn_W2i0WVi2A]702:704">
    <vt:lpwstr> </vt:lpwstr>
  </property>
  <property fmtid="{D5CDD505-2E9C-101B-9397-08002B2CF9AE}" pid="705" name="[YXNn_W2i0WVi2A]703:705">
    <vt:lpwstr> </vt:lpwstr>
  </property>
  <property fmtid="{D5CDD505-2E9C-101B-9397-08002B2CF9AE}" pid="706" name="[YXNn_W2i0WVi2A]704:706">
    <vt:lpwstr> </vt:lpwstr>
  </property>
  <property fmtid="{D5CDD505-2E9C-101B-9397-08002B2CF9AE}" pid="707" name="[YXNn_W2i0WVi2A]705:707">
    <vt:lpwstr> </vt:lpwstr>
  </property>
  <property fmtid="{D5CDD505-2E9C-101B-9397-08002B2CF9AE}" pid="708" name="[YXNn_W2i0WVi2A]706:708">
    <vt:lpwstr> </vt:lpwstr>
  </property>
  <property fmtid="{D5CDD505-2E9C-101B-9397-08002B2CF9AE}" pid="709" name="[YXNn_W2i0WVi2A]707:709">
    <vt:lpwstr> </vt:lpwstr>
  </property>
  <property fmtid="{D5CDD505-2E9C-101B-9397-08002B2CF9AE}" pid="710" name="[YXNn_W2i0WVi2A]708:710">
    <vt:lpwstr> </vt:lpwstr>
  </property>
  <property fmtid="{D5CDD505-2E9C-101B-9397-08002B2CF9AE}" pid="711" name="[YXNn_W2i0WVi2A]709:711">
    <vt:lpwstr> </vt:lpwstr>
  </property>
  <property fmtid="{D5CDD505-2E9C-101B-9397-08002B2CF9AE}" pid="712" name="[YXNn_W2i0WVi2A]710:712">
    <vt:lpwstr> </vt:lpwstr>
  </property>
  <property fmtid="{D5CDD505-2E9C-101B-9397-08002B2CF9AE}" pid="713" name="[YXNn_W2i0WVi2A]711:713">
    <vt:lpwstr> </vt:lpwstr>
  </property>
  <property fmtid="{D5CDD505-2E9C-101B-9397-08002B2CF9AE}" pid="714" name="[YXNn_W2i0WVi2A]712:714">
    <vt:lpwstr> </vt:lpwstr>
  </property>
  <property fmtid="{D5CDD505-2E9C-101B-9397-08002B2CF9AE}" pid="715" name="[YXNn_W2i0WVi2A]713:715">
    <vt:lpwstr> </vt:lpwstr>
  </property>
  <property fmtid="{D5CDD505-2E9C-101B-9397-08002B2CF9AE}" pid="716" name="[YXNn_W2i0WVi2A]714:716">
    <vt:lpwstr> </vt:lpwstr>
  </property>
  <property fmtid="{D5CDD505-2E9C-101B-9397-08002B2CF9AE}" pid="717" name="[YXNn_W2i0WVi2A]715:717">
    <vt:lpwstr> </vt:lpwstr>
  </property>
  <property fmtid="{D5CDD505-2E9C-101B-9397-08002B2CF9AE}" pid="718" name="[YXNn_W2i0WVi2A]716:718">
    <vt:lpwstr> </vt:lpwstr>
  </property>
  <property fmtid="{D5CDD505-2E9C-101B-9397-08002B2CF9AE}" pid="719" name="[YXNn_W2i0WVi2A]717:719">
    <vt:lpwstr> </vt:lpwstr>
  </property>
  <property fmtid="{D5CDD505-2E9C-101B-9397-08002B2CF9AE}" pid="720" name="[YXNn_W2i0WVi2A]718:720">
    <vt:lpwstr> </vt:lpwstr>
  </property>
  <property fmtid="{D5CDD505-2E9C-101B-9397-08002B2CF9AE}" pid="721" name="[YXNn_W2i0WVi2A]719:721">
    <vt:lpwstr> </vt:lpwstr>
  </property>
  <property fmtid="{D5CDD505-2E9C-101B-9397-08002B2CF9AE}" pid="722" name="[YXNn_W2i0WVi2A]720:722">
    <vt:lpwstr> </vt:lpwstr>
  </property>
  <property fmtid="{D5CDD505-2E9C-101B-9397-08002B2CF9AE}" pid="723" name="[YXNn_W2i0WVi2A]721:723">
    <vt:lpwstr> </vt:lpwstr>
  </property>
  <property fmtid="{D5CDD505-2E9C-101B-9397-08002B2CF9AE}" pid="724" name="[YXNn_W2i0WVi2A]722:724">
    <vt:lpwstr> </vt:lpwstr>
  </property>
  <property fmtid="{D5CDD505-2E9C-101B-9397-08002B2CF9AE}" pid="725" name="[YXNn_W2i0WVi2A]723:725">
    <vt:lpwstr> </vt:lpwstr>
  </property>
  <property fmtid="{D5CDD505-2E9C-101B-9397-08002B2CF9AE}" pid="726" name="[YXNn_W2i0WVi2A]724:726">
    <vt:lpwstr> </vt:lpwstr>
  </property>
  <property fmtid="{D5CDD505-2E9C-101B-9397-08002B2CF9AE}" pid="727" name="[YXNn_W2i0WVi2A]725:727">
    <vt:lpwstr> </vt:lpwstr>
  </property>
  <property fmtid="{D5CDD505-2E9C-101B-9397-08002B2CF9AE}" pid="728" name="[YXNn_W2i0WVi2A]726:728">
    <vt:lpwstr> </vt:lpwstr>
  </property>
  <property fmtid="{D5CDD505-2E9C-101B-9397-08002B2CF9AE}" pid="729" name="[YXNn_W2i0WVi2A]727:729">
    <vt:lpwstr> </vt:lpwstr>
  </property>
  <property fmtid="{D5CDD505-2E9C-101B-9397-08002B2CF9AE}" pid="730" name="[YXNn_W2i0WVi2A]728:730">
    <vt:lpwstr> </vt:lpwstr>
  </property>
  <property fmtid="{D5CDD505-2E9C-101B-9397-08002B2CF9AE}" pid="731" name="[YXNn_W2i0WVi2A]729:731">
    <vt:lpwstr> </vt:lpwstr>
  </property>
  <property fmtid="{D5CDD505-2E9C-101B-9397-08002B2CF9AE}" pid="732" name="[YXNn_W2i0WVi2A]730:732">
    <vt:lpwstr> </vt:lpwstr>
  </property>
  <property fmtid="{D5CDD505-2E9C-101B-9397-08002B2CF9AE}" pid="733" name="[YXNn_W2i0WVi2A]731:733">
    <vt:lpwstr> </vt:lpwstr>
  </property>
  <property fmtid="{D5CDD505-2E9C-101B-9397-08002B2CF9AE}" pid="734" name="[YXNn_W2i0WVi2A]732:734">
    <vt:lpwstr> </vt:lpwstr>
  </property>
  <property fmtid="{D5CDD505-2E9C-101B-9397-08002B2CF9AE}" pid="735" name="[YXNn_W2i0WVi2A]733:735">
    <vt:lpwstr> </vt:lpwstr>
  </property>
  <property fmtid="{D5CDD505-2E9C-101B-9397-08002B2CF9AE}" pid="736" name="[YXNn_W2i0WVi2A]734:736">
    <vt:lpwstr> </vt:lpwstr>
  </property>
  <property fmtid="{D5CDD505-2E9C-101B-9397-08002B2CF9AE}" pid="737" name="[YXNn_W2i0WVi2A]735:737">
    <vt:lpwstr> </vt:lpwstr>
  </property>
  <property fmtid="{D5CDD505-2E9C-101B-9397-08002B2CF9AE}" pid="738" name="[YXNn_W2i0WVi2A]736:738">
    <vt:lpwstr> </vt:lpwstr>
  </property>
  <property fmtid="{D5CDD505-2E9C-101B-9397-08002B2CF9AE}" pid="739" name="[YXNn_W2i0WVi2A]737:739">
    <vt:lpwstr> </vt:lpwstr>
  </property>
  <property fmtid="{D5CDD505-2E9C-101B-9397-08002B2CF9AE}" pid="740" name="[YXNn_W2i0WVi2A]738:740">
    <vt:lpwstr> </vt:lpwstr>
  </property>
  <property fmtid="{D5CDD505-2E9C-101B-9397-08002B2CF9AE}" pid="741" name="[YXNn_W2i0WVi2A]739:741">
    <vt:lpwstr> </vt:lpwstr>
  </property>
  <property fmtid="{D5CDD505-2E9C-101B-9397-08002B2CF9AE}" pid="742" name="[YXNn_W2i0WVi2A]740:742">
    <vt:lpwstr> </vt:lpwstr>
  </property>
  <property fmtid="{D5CDD505-2E9C-101B-9397-08002B2CF9AE}" pid="743" name="[YXNn_W2i0WVi2A]741:743">
    <vt:lpwstr> </vt:lpwstr>
  </property>
  <property fmtid="{D5CDD505-2E9C-101B-9397-08002B2CF9AE}" pid="744" name="[YXNn_W2i0WVi2A]742:744">
    <vt:lpwstr> </vt:lpwstr>
  </property>
  <property fmtid="{D5CDD505-2E9C-101B-9397-08002B2CF9AE}" pid="745" name="[YXNn_W2i0WVi2A]743:745">
    <vt:lpwstr> </vt:lpwstr>
  </property>
  <property fmtid="{D5CDD505-2E9C-101B-9397-08002B2CF9AE}" pid="746" name="[YXNn_W2i0WVi2A]744:746">
    <vt:lpwstr> </vt:lpwstr>
  </property>
  <property fmtid="{D5CDD505-2E9C-101B-9397-08002B2CF9AE}" pid="747" name="[YXNn_W2i0WVi2A]745:747">
    <vt:lpwstr> </vt:lpwstr>
  </property>
  <property fmtid="{D5CDD505-2E9C-101B-9397-08002B2CF9AE}" pid="748" name="[YXNn_W2i0WVi2A]746:748">
    <vt:lpwstr> </vt:lpwstr>
  </property>
  <property fmtid="{D5CDD505-2E9C-101B-9397-08002B2CF9AE}" pid="749" name="[YXNn_W2i0WVi2A]747:749">
    <vt:lpwstr> </vt:lpwstr>
  </property>
  <property fmtid="{D5CDD505-2E9C-101B-9397-08002B2CF9AE}" pid="750" name="[YXNn_W2i0WVi2A]748:750">
    <vt:lpwstr> </vt:lpwstr>
  </property>
  <property fmtid="{D5CDD505-2E9C-101B-9397-08002B2CF9AE}" pid="751" name="[YXNn_W2i0WVi2A]749:751">
    <vt:lpwstr> </vt:lpwstr>
  </property>
  <property fmtid="{D5CDD505-2E9C-101B-9397-08002B2CF9AE}" pid="752" name="[YXNn_W2i0WVi2A]750:752">
    <vt:lpwstr> </vt:lpwstr>
  </property>
  <property fmtid="{D5CDD505-2E9C-101B-9397-08002B2CF9AE}" pid="753" name="[YXNn_W2i0WVi2A]751:753">
    <vt:lpwstr> </vt:lpwstr>
  </property>
  <property fmtid="{D5CDD505-2E9C-101B-9397-08002B2CF9AE}" pid="754" name="[YXNn_W2i0WVi2A]752:0">
    <vt:lpwstr> </vt:lpwstr>
  </property>
  <property fmtid="{D5CDD505-2E9C-101B-9397-08002B2CF9AE}" pid="755" name="[MEljZoVi2HJt]0:0">
    <vt:lpwstr>NDUpNnYiM8UtMTAsNn9qMlsmH9xkZWt-ZBtDO-lV1qVm1pld3WFiYVlE0r2i0Gx6ZHN1Vo2VUHJ6YrRdYqVF3GFhLX5nIC5pKSts0HNh</vt:lpwstr>
  </property>
  <property fmtid="{D5CDD505-2E9C-101B-9397-08002B2CF9AE}" pid="756" name="[MUljZoVi2HJt]0:0">
    <vt:lpwstr>NDUpNnYiM8UtMTAsNn9qMlsmH9xkZXJ62G-iZmBT3XNoZWo3Vq-iZGxr1mAcN8QhYa-oKSBOVCAlMCskMA</vt:lpwstr>
  </property>
  <property fmtid="{D5CDD505-2E9C-101B-9397-08002B2CF9AE}" pid="757" name="[M9ljZoVi2HJt]0:757">
    <vt:lpwstr>NDUpNnYiM8UtMTAsNn9qMlsmH9Vi2a-m0qthZWtoIFZ61a-6Yal-1lsw2GF70GU5YaxmZGVmPTE5YqVg0HNkYWNd0a1xMCB8ZWlg1GF9ZG-iZnonP8lo18sw2GQyQUlMVVNFU-NQU9xGSUlFPCxoZDsw2GQyQnd1UHJjZrJ60UR62GEwLrR9P8kj2HIyDQcw2HIyPHR9P9FQUERBVEEwLrR9P8loZDtDO-lV1qVm1pld3WFiYVlB1HBEYXR6XFJ</vt:lpwstr>
  </property>
  <property fmtid="{D5CDD505-2E9C-101B-9397-08002B2CF9AE}" pid="758" name="[M9ljZoVi2HJt]756:758">
    <vt:lpwstr>jYWpd0a1wLrR9P8kj2HIyDQcw2HIyPHR9P9Nj0Wpj0-Bm0q2mYWpG_Wl-1nkj2GQyPHR9P9MuXFBm0q2mYWo5Ra-gZXN1Qqxh0WxiIEZd0GVnPCxoZDswLrRmP5oKPHRmP8loZDtD0qph0qtQ1axb1aFhRa-gZXMc3D5qKTkj2GQyPHR9P9MuXFBm0q2mYWo5Ra-gZXM5KH5sN7-1Qqxh0WxiIEZd0GVnPCxoZDswLrRmP5oKPHRmP8loZDtD0q</vt:lpwstr>
  </property>
  <property fmtid="{D5CDD505-2E9C-101B-9397-08002B2CF9AE}" pid="759" name="[M9ljZoVi2HJt]757:759">
    <vt:lpwstr>ph0qtQ1axb1aFhVnYoMnIwLrR9P8loZDtDO-lQ1axb1aFhIEZd0GVnXENj0Wpj07BG_Wl-1nkj2GQyPCxo18sNC8lo18sw2GQyQoxNUFVURVJOQUpFPCxoZDsw2GQySV-BT9FMQVBUTpAwLrR9P8kj2HIyDQcw2HIyPHR9P9Nj0VNkZWMwLrR9P8loZDtDO-lX_Wt90r2nXHNt1rR-0TMmXGNhZCt-3GUwLrR9P8kj2HIyDQcw2HIyPHR9P9Rm_</vt:lpwstr>
  </property>
  <property fmtid="{D5CDD505-2E9C-101B-9397-08002B2CF9AE}" pid="760" name="[M9ljZoVi2HJt]758:760">
    <vt:lpwstr>XZ-19R62GEwLrR9P8loZDtDO-lX_Wt90r2nXFNt1rR-0TMmXERm_XZ-1bN1RHJd2aVmRGFoYTkj2GQyPCxo18sNC8lo18sw2GQyRUZDXnEsODMqPCxoZDsw2GQyMTkj2GQyPCxo18sNC8lo18sw2GQyR-BTXoJSTp2TRVJ4QVBQXpBSToZJTEV4UpRSSUtHPCxoZDsw2GQySWtoZXJiZXQ5RX6k0GxmZXIwLrR9P8kj2HIyDQcw2HIyPHR9P9ZQ</vt:lpwstr>
  </property>
  <property fmtid="{D5CDD505-2E9C-101B-9397-08002B2CF9AE}" pid="761" name="[M9ljZoVi2HJt]759:761">
    <vt:lpwstr>UpxCU9xXUoVSXpVTRVJ4UFJPR9-MRVxTVFJJT91wLrR9P8loZDtEZWZ62WloPCxoZDswLrRmP5oKPHRmP8loZDtITopFRFJJV9UwLrR9P8loZDtDO8kj2GQyPCxo18sNC8lo18sw2GQySExNRVBBVE5wLrR9P8loZDt1VXN-1bN1_X-60aEwLrR9P8kj2HIyDQcw2HIyPHR9P9lPQoFMQVBQREFUQTkj2GQyPHR9P9MuXFVnZXJnXG-tYWt6XEF</vt:lpwstr>
  </property>
  <property fmtid="{D5CDD505-2E9C-101B-9397-08002B2CF9AE}" pid="762" name="[M9ljZoVi2HJt]760:762">
    <vt:lpwstr>k1ER62GF1TGx8YWkwLrR9P8kj2HIyDQcw2HIyPHR9P9lPRoxOUoVSV9VSPCxoZDsw2GQyXFlJWUFOQUlBUFRPUDkj2GQyPCxo18sNC8lo18sw2GQyT-VNQ9VSXoxGXpBSToNFUpNPU-MwLrR9P8loZDssPCxoZDswLrRmP5oKPHRmP8loZDtP0aVE1a-qZTkj2GQyPHR9P9MuXFVnZXJnXG-tYWt6XExiZURm_XZ-PCxoZDswLrRmP5oKPHRmP8</vt:lpwstr>
  </property>
  <property fmtid="{D5CDD505-2E9C-101B-9397-08002B2CF9AE}" pid="763" name="[M9ljZoVi2HJt]761:763">
    <vt:lpwstr>loZDtP0aVE1a-qZUNj0bNp0WVmPCxoZDsw2GQyQnd1VXN-1bN1_X-60aF1Tqt-RHJd2aUwLrR9P8kj2HIyDQcw2HIyPHR9P9xTPCxoZDsw2GQyVq-iZGxr1pxOVDkj2GQyPCxo18sNC8lo18sw2GQyUGFo_Dkj2GQyPHR9P9MuXFBm0q2mYWo5Ra-gZXN1TW-81axn0qZoIExaZa-8ZVlS0qxoXExaZa-8ZTEqXDhDO-lX_Wt90r2nXHNt1rR-0</vt:lpwstr>
  </property>
  <property fmtid="{D5CDD505-2E9C-101B-9397-08002B2CF9AE}" pid="764" name="[M9ljZoVi2HJt]762:764">
    <vt:lpwstr>TMmOoMuXF2d0aRj2rMvQnd1Vq-iZGxr1plT3XNoZWonM-lXYaVhOoMuXF2d0aRj2rN1Ur-n2GVhMnJ1Vq-iZGxr1pBj2qVmUq6-0Gl128EiMFkvQnd1Vq-iZGxr1plT3XNoZWonM-lP1GViUpNIXDhDO-lV1qVm1pld3WFiYVlB1HBEYXR6XEljYqFgXEpdYrJj1qxa2FlX_Wt90r2nQXBk1ngvQnd1UHJjZrJ60SBG_Wl-1plN_WNm0rNjZbQ5</vt:lpwstr>
  </property>
  <property fmtid="{D5CDD505-2E9C-101B-9397-08002B2CF9AE}" pid="765" name="[M9ljZoVi2HJt]763:765">
    <vt:lpwstr>TqZa_WN-XHJj0rR1QqldZWtoPCxoZDswLrRmP5oKPHRmP8loZDtQQVRIRV6UPCxoZDsw2GQyL9NPTTgiRV6FOmtCQVQvL9NNRDgiV9JTOmtWQ9UvL9dTOmtKUoUvL-2TR8giVpNIOmtNUoMwLrR9P8kj2HIyDQcw2HIyPHR9P-BSToNFUpNPU-xBU9NISVRFQpRVU9UwLrR9P8loZDtBTUQqNDkj2GQyPCxo18sNC8lo18sw2GQyUFJPQoVTUox</vt:lpwstr>
  </property>
  <property fmtid="{D5CDD505-2E9C-101B-9397-08002B2CF9AE}" pid="766" name="[M9ljZoVi2HJt]764:766">
    <vt:lpwstr>SXo-ERUtUSUZJRVIwLrR9P8loZDtJ0bR-0DYoIEZ60W-g3SAqIEpjZGVgIDEoM7BT2GVk1G-iZmAlM7k5RqVi2W-iZU-i2GVgPCxoZDswLrRmP5oKPHRmP8loZDtQU9xDRVNTTpJ4TEVWRUkwLrR9P8loZDsqPCxoZDswLrRmP5oKPHRmP8loZDtQU9xDRVNTTpJ4U9VWSVNJToswLrR9P8loZDssZTB8PCxoZDswLrRmP5oKPHRmP8loZDtQ1a</vt:lpwstr>
  </property>
  <property fmtid="{D5CDD505-2E9C-101B-9397-08002B2CF9AE}" pid="767" name="[M9ljZoVi2HJt]765:767">
    <vt:lpwstr>xb1aFhRGFoYTkj2GQyPHR9P9MuXFBm0q2mYWpEYXR6PCxoZDswLrRmP5oKPHRmP8loZDtQ1axb1aFhRa-gZXMwLrR9P8loZDtDO-lQ1axb1aFhIEZd0GVnPCxoZDswLrRmP5oKPHRmP8loZDtQ1axb1aFhRa-gZXMc3D5qKTkj2GQyPHR9P9MuXFBm0q2mYWo5Ra-gZXM5KH5sN79wLrR9P8kj2HIyDQcw2HIyPHR9P-Bm0q2mYWpXN8QnM8kj2</vt:lpwstr>
  </property>
  <property fmtid="{D5CDD505-2E9C-101B-9397-08002B2CF9AE}" pid="768" name="[M9ljZoVi2HJt]766:768">
    <vt:lpwstr>GQyPHR9P9MuXFBm0q2mYWo5Ra-gZXMwLrR9P8kj2HIyDQcw2HIyPHR9P-BTTWx92Wl-UGFo_Dkj2GQyPHR9P9MuXFBm0q2mYWo5Ra-gZXN1Vq-iZGxr1pBj2qVmUq6-0Gl1TWx92Wl-1nhDO-lX_Wt90r2nXHNt1rR-0TMmXF2d0aRj2rNQ0r2-1-NcZWlgXHYlL8B1TWx92Wl-1nkj2GQyPCxo18sNC8lo18sw2GQyUFVCTE-DPCxoZDsw2GQy</vt:lpwstr>
  </property>
  <property fmtid="{D5CDD505-2E9C-101B-9397-08002B2CF9AE}" pid="769" name="[M9ljZoVi2HJt]767:769">
    <vt:lpwstr>Qnd1VXN-1bN1UHV70G-8PCxoZDswLrRmP5oKPHRmP8loZDtTRVNTSUxOT9FNRTkj2GQyPHR9P9Nj0bNj0GUwLrR9P8kj2HIyDQcw2HIyPHR9P-Nt1rR-0URm_XZ-PCxoZDsw2GQyQncwLrR9P8kj2HIyDQcw2HIyPHR9P-Nt1rR-0VJj0rQwLrR9P8loZDtDO-lX_Wt90r2nPCxoZDswLrRmP5oKPHRmP8loZDtURUpQPCxoZDsw2GQyQnd1VXN</vt:lpwstr>
  </property>
  <property fmtid="{D5CDD505-2E9C-101B-9397-08002B2CF9AE}" pid="770" name="[M9ljZoVi2HJt]768:770">
    <vt:lpwstr>-1bN1_X-60aF1QXBkRGFoYVlM0qN60FlUZWpkPCxoZDswLrRmP5oKPHRmP8loZDtUTVAwLrR9P8loZDtDO-lV1qVm1pld3WFiYVlB1HBEYXR6XEljYqFgXFR-0XAwLrR9P8kj2HIyDQcw2HIyPHR9P-VTRVJETopBSUswLrR9P8loZDtJWUFOQUlBUFRPUDkj2GQyPCxo18sNC8lo18sw2GQyVVNFU9RPTUFJT-xSToFNSUtHUFJPR9-MRTkj2G</vt:lpwstr>
  </property>
  <property fmtid="{D5CDD505-2E9C-101B-9397-08002B2CF9AE}" pid="771" name="[M9ljZoVi2HJt]769:771">
    <vt:lpwstr>QyPHR9P9-ZQUtBTEFQVExQPCxoZDswLrRmP5oKPHRmP8loZDtVUoVST9FNRTkj2GQyPHR9Pa-tYWt6PCxoZDswLrRmP5oKPHRmP8loZDtVUoVSUFJPR9-MRTkj2GQyPHR9P9MuXFVnZXJnXG-tYWt6PCxoZDswLrRmP5oKPHRmP8loZDtr_Wt9_XIwLrR9P8loZDtDO-lX_Wt90r2nPCxoZDswLrRmP5oKPHRmP8loZDt_RVN4RUtBQ9lFXpNZU</vt:lpwstr>
  </property>
  <property fmtid="{D5CDD505-2E9C-101B-9397-08002B2CF9AE}" pid="772" name="[M9ljZoVi2HJt]770:0">
    <vt:lpwstr>opBT8kj2GQyPHR9P8EwLrR9P8kj2HIyDQcwLrR6Yal-P5</vt:lpwstr>
  </property>
  <property fmtid="{D5CDD505-2E9C-101B-9397-08002B2CF9AE}" pid="773" name="[MoljZoVi2HJt]0:773">
    <vt:lpwstr>NDUpNnYiM8UtMTMlOTQoNBsmH9t-2H2j1ag5QqxiZa-b2XJ62G-j06sw1HJ-P5oKVq-iZGxr1mBJUCBD0qta_W2p1aFo_WxiDQcNC7A5IE6j1rQ5TaFhZSAiICs5L7AiICs5L7AiICs5L7AiICs5L7AuIE-tYWt6TGFk2GxkDQc5ICBQ1a-hYXJtIERi1mBT2WZa_X55ICs5L7AiICs5L7AiICs5O7ANC7A5IEtjZGU5VH-kZSAiICs5L7AiICs</vt:lpwstr>
  </property>
  <property fmtid="{D5CDD505-2E9C-101B-9397-08002B2CF9AE}" pid="774" name="[MoljZoVi2HJt]772:774">
    <vt:lpwstr>5L7AiICs5L7AiICs5L7AuIE6tYbJdZAoKICA5SVA5Uaxp2G-iZmBF0aF70GV9L7AiICs5L7AiICs5L7AiIDc5TawNC7A5IF2JT-M5UHJj3H95RWt6Yal-ZCs5L7AiICs5L7AiICs5L7AuIEtjDQc5ICBET-M5UrVaZa-sIFN-YXJ8_CBM_XNoL7AiICs5L7AiICs5O7B62HRg0qN60CtiZXQNC5oKRXRcZXJiZXQ5YWR61HR-17BF2G6-1at-2D</vt:lpwstr>
  </property>
  <property fmtid="{D5CDD505-2E9C-101B-9397-08002B2CF9AE}" pid="775" name="[MoljZoVi2HJt]773:775">
    <vt:lpwstr>cNC5oKICA5TWV9_WE5UrR62GU5L7AiICs5L7AiICs5L7AiICs5L7AiIDc5TWV9_WE5ZG-nYqxi0aV82GV9DQc5ICBD0qtiZWNo_WxiLXNkZWNdZa-8IEROUmBT2WZa_X55ICs5O7ANC7A5IER-1qNm_XBo_WxiICs5L7AiICs5L7AiICs5L7AiICs5L7AuIFJ-YWloZWg5UENJZSBHY9U5RaFh_WltIENj0bRm0qlgZXINC7A5IFBc3XNdYqFgI</vt:lpwstr>
  </property>
  <property fmtid="{D5CDD505-2E9C-101B-9397-08002B2CF9AE}" pid="776" name="[MoljZoVi2HJt]774:776">
    <vt:lpwstr>EF9ZHJ-1rMiICs5L7AiICs5L7AiICs5L7AuID6DLTQrLUJFLTQtLT1mLUREDQc5ICBESENQIEViYWJgZWQiICs5L7AiICs5L7AiICs5L7AiICs5O7BZZXMNC7A5IEFp2Gx80qta_W2p1aFo_WxiIEViYWJgZWQ5L7AiICs5L7AuIF--1koKDQdX_XJ-0GVn1mBMQUs5YWR61HR-17BM0qN60CBB1aV6IENj0at-YrRd0qseIDEuDQcNC7A5IEp-</vt:lpwstr>
  </property>
  <property fmtid="{D5CDD505-2E9C-101B-9397-08002B2CF9AE}" pid="777" name="[MoljZoVi2HJt]775:777">
    <vt:lpwstr>ZG-6IFNoYXR-ICs5L7AiICs5L7AiICs5L7AiICs5L7AuIEp-ZG-6IGRd1qNj0at-YrR-ZAoKICA5Qqxi0aV82G-j07pn1GV8_WZdYmBET-M5UrVaZa-sICAiIDc5DQc5ICBEZXN81a-k2G-j07AiICs5L7AiICs5L7AiICs5L7AiICs5O7BN_WNm0rNjZbQ5Vq9hRa95RG-mZWNoIFZd1bRpYWk5QWR61HR-15oKICA5UG6t1q-8YWk5QWR91aV</vt:lpwstr>
  </property>
  <property fmtid="{D5CDD505-2E9C-101B-9397-08002B2CF9AE}" pid="778" name="[MoljZoVi2HJt]776:778">
    <vt:lpwstr>n1ms5L7AiICs5L7AiICs5L7AiIDc5OTQhRT1hMEIhR9EhN8EhR89NC7A5IERIQpA5RWt6Yal-ZCs5L7AiICs5L7AiICs5L7AiICs5L7AuIF--1koKICA5QXVo0qNj0aZdZrVmYXRd0qs5RWt6Yal-ZCAiICs5L7AiIDc5WWVnDQcNC-2d1aVgZXNnIElBT7B6ZGFk2GVmIEljYqFgIEFmZWE5Qqxi0aV82G-j07c5M8cNC5oKICA5TWV9_WE5Ur</vt:lpwstr>
  </property>
  <property fmtid="{D5CDD505-2E9C-101B-9397-08002B2CF9AE}" pid="779" name="[MoljZoVi2HJt]777:779">
    <vt:lpwstr>R62GU5L7AiICs5L7AiICs5L7AiICs5L7AiIDc5TWV9_WE5ZG-nYqxi0aV82GV9DQc5ICBD0qtiZWNo_WxiLXNkZWNdZa-8IEROUmBT2WZa_X55ICs5O7ANC7A5IER-1qNm_XBo_WxiICs5L7AiICs5L7AiICs5L7AiICs5L7AuIEpdYrJj1qxa2CBX_SpG_SBE_XJ-YrQ5Va-m2HV60CBBZGFk2GVmICMmDQc5ICBQ_H-n_WN60CBBZGRmZXNnL</vt:lpwstr>
  </property>
  <property fmtid="{D5CDD505-2E9C-101B-9397-08002B2CF9AE}" pid="780" name="[MoljZoVi2HJt]778:780">
    <vt:lpwstr>7AiICs5L7AiICs5L7AiICs5O7AtN7pFNmokQ7pGQSoqMSpGOAoKICA5RE6DUCBF0aF70GV9L7AiICs5L7AiICs5L7AiICs5L7AiIDc5WWVnDQc5ICBB2XRjYqxiZa-b2XJ62G-j07BF0aF70GV9ICs5L7AiICs5O7BZZXMNC5oKVq-mZWl-1rM5TEFOIGF9YXBoZXI5Vq9hRa9uDQcNC7A5IENj0at-YrRd0qsh1rB-Yq-a_WM5REtTIFNpZaZd</vt:lpwstr>
  </property>
  <property fmtid="{D5CDD505-2E9C-101B-9397-08002B2CF9AE}" pid="781" name="[MoljZoVi2HJt]779:781">
    <vt:lpwstr>3CA5L7AuIGFo2GljYqFgLat-2AoKICA5RGVnYrJd1HRd0qs5L7AiICs5L7AiICs5L7AiICs5L7AiIDc5SWtoZWkcU795Vq9hRa95N7BBWDIkMSAlN8BNSHcNC7A5IFBc3XNdYqFgIEF9ZHJ-1rMiICs5L7AiICs5L7AiICs5L7AuID9oLUUrLTBCLUZBLTYlLUYsDQc5ICBESENQIEViYWJgZWQiICs5L7AiICs5L7AiICs5L7AiICs5O7BZZXM</vt:lpwstr>
  </property>
  <property fmtid="{D5CDD505-2E9C-101B-9397-08002B2CF9AE}" pid="782" name="[MoljZoVi2HJt]780:782">
    <vt:lpwstr>NC7A5IEFp2Gx80qta_W2p1aFo_WxiIEViYWJgZWQ5L7AiICs5L7AuIF--1koKICA5SVBqN7BBZGRmZXNnL7AiICs5L7AiICs5L7AiICs5L7AiIDc5M8YkMDclNnAkOaUpODAuMTIlMDcuND9cUHJ-ZaVm1aV9KSANC7A5IEl-YXN-IEx72GFd0aV9L7AiICs5L7AiICs5L7AiICs5L7AuIFRc2XJnZGFtLCBPYrRjYaVmIDEkLCAmMDIoID1uMT</vt:lpwstr>
  </property>
  <property fmtid="{D5CDD505-2E9C-101B-9397-08002B2CF9AE}" pid="783" name="[MoljZoVi2HJt]781:783">
    <vt:lpwstr>MuMDQ5QUoNC7A5IEl-YXN-IEVs1G-mZXM5L7AiICs5L7AiICs5L7AiICs5L7AuIFN62HVmZGFtLCBO0rZ-0WJ-17AtLCAmMDIoIDYuM8UuMnI5QUoNC7A5IE-Q28Y5QWR91aVn1ms5L7AiICs5L7AiICs5L7AiICs5L7AuIDIqMDAuMT1kMDd-NT5kO8EmMTAuOWVaY8cnMDMoO85sMD9uOWEpYm6Q1aVaZXJmZWQdIAoKICA5VGVh1GxmYXJtI</vt:lpwstr>
  </property>
  <property fmtid="{D5CDD505-2E9C-101B-9397-08002B2CF9AE}" pid="784" name="[MoljZoVi2HJt]782:784">
    <vt:lpwstr>E-Q28Y5QWR91aVn1ms5L7AiICs5L7AiIDc5M8YkMDclNnAkOaUpODAuMTIlMDcrNGJaO85nMqQuNaElZDdaNGQsKFBmZWZ-1bJ-ZC95DQc5ICBM_WtfLWljYqFgIE-Q28Y5QWR91aVn1mAiICs5L7AiICs5O7BaZT5kO8d7ZTFaO81sZGQuNnQoMTdaZWZ7JTMcUHJ-ZaVm1aV9KSANC7A5IE-Q28Q5QWR91aVn1ms5L7AiICs5L7AiICs5L7Ai</vt:lpwstr>
  </property>
  <property fmtid="{D5CDD505-2E9C-101B-9397-08002B2CF9AE}" pid="785" name="[MoljZoVi2HJt]783:785">
    <vt:lpwstr>ICs5L7AuIDEtM7slN85iMSsmM8McUHJ-ZaVm1aV9KSANC7A5IFNpYat-2CBNYXNfICs5L7AiICs5L7AiICs5L7AiICs5L7AuIDIpNSsmNTUiM8UpL8ANC7A5IEl-YXN-IEx72GFd0aV9L7AiICs5L7AiICs5L7AiICs5L7AuIFRc2XJnZGFtLCBPYrRjYaVmIDEkLCAmMDIoID1uMTMuMDI5QUoNC7A5IEl-YXN-IEVs1G-mZXM5L7AiICs5L7A</vt:lpwstr>
  </property>
  <property fmtid="{D5CDD505-2E9C-101B-9397-08002B2CF9AE}" pid="786" name="[MoljZoVi2HJt]784:786">
    <vt:lpwstr>iICs5L7AiICs5L7AuIFN62HVmZGFtLCBPYrRjYaVmIDEmLCAmMDIoIDYuMDQuNDA5QUoNC7A5IER-ZaFp0HQ5RqFoZX263SAiICs5L7AiICs5L7AiICs5L7AuIDEtM7slN85iMSsmNTQNC7A5IERIQpA5UqVm2aVmICs5L7AiICs5L7AiICs5L7AiICs5L7AuIDEtM7slN85iMSsmNTQNC7A5IERIQpBqN7BJQU-EICs5L7AiICs5L7AiICs5L7</vt:lpwstr>
  </property>
  <property fmtid="{D5CDD505-2E9C-101B-9397-08002B2CF9AE}" pid="787" name="[MoljZoVi2HJt]785:787">
    <vt:lpwstr>AiICs5L7AuIDYkMD9kMTInDQc5ICBESENQ28Y5QqldZWtoIERVSUQiICs5L7AiICs5L7AiICs5O7AkMCokMSokMCokMSomRSonN7pCQSpCN7osQmooNmpCRSooOSorM7pERAoKICA5REtTIFN-1bZ-1bM5L7AiICs5L7AiICs5L7AiICs5L7AiIDc5M8YkMDclNnAkOaUpODAuMTIlMDcuMQoKICA5ICA5ICA5ICA5ICA5ICA5ICA5ICA5ICA5I</vt:lpwstr>
  </property>
  <property fmtid="{D5CDD505-2E9C-101B-9397-08002B2CF9AE}" pid="788" name="[MoljZoVi2HJt]786:788">
    <vt:lpwstr>CA5ICA5ICA5ICA5OCssL85iOAoKICA5ICA5ICA5ICA5ICA5ICA5ICA5ICA5ICA5ICA5ICA5ICA5ICA5OCssL8QiNAoKICA5TaVoQ9-PUmBj2aVmIFR81G-kL7AiICs5L7AiICs5L7AiIDc5RWt6Yal-ZAoKICA5Qqxi0aV82G-j07pn1GV8_WZdYmBET-M5UrVaZa-sIFN-YXJ8_CBM_XNoIDcNC7A5ICA5ICA5ICA5ICA5ICA5ICA5ICA5ICA5</vt:lpwstr>
  </property>
  <property fmtid="{D5CDD505-2E9C-101B-9397-08002B2CF9AE}" pid="789" name="[MoljZoVi2HJt]787:789">
    <vt:lpwstr>ICA5ICA5ICA5ICA5IGFo2GljYqFgLat-2AoKDQdF2G6-1at-2CB6ZGFk2GVmIEJg2WVo0qxo_CBOZXRr0rJfIENj0at-YrRd0qsuDQcNC7A5IEp-ZG-6IFNoYXR-ICs5L7AiICs5L7AiICs5L7AiICs5L7AuIEp-ZG-6IGRd1qNj0at-YrR-ZAoKICA5Qqxi0aV82G-j07pn1GV8_WZdYmBET-M5UrVaZa-sICAiIDc5DQc5ICBEZXN81a-k2G-</vt:lpwstr>
  </property>
  <property fmtid="{D5CDD505-2E9C-101B-9397-08002B2CF9AE}" pid="790" name="[MoljZoVi2HJt]788:790">
    <vt:lpwstr>j07AiICs5L7AiICs5L7AiICs5L7AiICs5O7BC0HV-2Gxj2G55RGVq_WN-IC6QZXJn0qt60CBB1aV6IEt-2H2j1agdDQc5ICBQ_H-n_WN60CBBZGRmZXNnL7AiICs5L7AiICs5L7AiICs5O7AtNCpFNmokQ7pGQSoqMSpGQkoKICA5RE6DUCBF0aF70GV9L7AiICs5L7AiICs5L7AiICs5L7AiIDc5WWVnDQc5ICBB2XRjYqxiZa-b2XJ62G-j07</vt:lpwstr>
  </property>
  <property fmtid="{D5CDD505-2E9C-101B-9397-08002B2CF9AE}" pid="791" name="[MoljZoVi2HJt]789:0">
    <vt:lpwstr>BF0aF70GV9ICs5L7AiICs5O7BZZXMNC8kj1HJ-P5</vt:lpwstr>
  </property>
  <property fmtid="{D5CDD505-2E9C-101B-9397-08002B2CF9AE}" pid="792" name="[NEljZoVi2HJt]0:0">
    <vt:lpwstr>NDUpNnYiM8UtNTMrMDMrH8U3RXZ-0bQ5UHJjZa-oH99qH8pBV9VSQU2FKC2QYXNoIEVqZWto1m16QnQuQnEkMm93MTQtN8UiNnY3MQ</vt:lpwstr>
  </property>
  <property fmtid="{D5CDD505-2E9C-101B-9397-08002B2CF9AE}" pid="793" name="[NUljZoVi2HJt]0:0">
    <vt:lpwstr>NDUpNnYiM8UtNT1lNnUtMlspH9VqZWtoIFBm0qZd2BtKN8dMN6sxQVZFU9FHRS5bUGFn2CBF2aVi2HMbIUQoO9QlMDMdH81mND1lL81qH8E</vt:lpwstr>
  </property>
  <property fmtid="{D5CDD505-2E9C-101B-9397-08002B2CF9AE}" pid="794" name="[N9ljZoVi2HJt]0:0">
    <vt:lpwstr>NDUpNnYiM8YkMDUrOD1kNBspH9VqZWtoIFBm0qZd2BtJNlsxUpRERVYiUm5kL8ApLE9qLEcqKRsnODIqMCsmMRsl</vt:lpwstr>
  </property>
  <property fmtid="{D5CDD505-2E9C-101B-9397-08002B2CF9AE}" pid="795" name="[NoljZoVi2HJt]0:0">
    <vt:lpwstr>NDUpNnYiM8YkMTEpNnQkNlspH9VqZWtoIFBm0qZd2BtKNndMNlsxUpRERVYiUm5kL8ApLEcqLEgqKRsrNnEqNmssMRsl</vt:lpwstr>
  </property>
  <property fmtid="{D5CDD505-2E9C-101B-9397-08002B2CF9AE}" pid="796" name="[OEljZoVi2HJt]0:0">
    <vt:lpwstr>NDUpNnYiM8YkODEkMT5pM6stH9-i1rRm2WNo_Wxi1k</vt:lpwstr>
  </property>
  <property fmtid="{D5CDD505-2E9C-101B-9397-08002B2CF9AE}" pid="797" name="[OUljZoVi2HJt]0:0">
    <vt:lpwstr>NDUpNnYiM8YkOTAmNn1rOBstH9Fh0rJo_Xd62G-j07BD0qtoZX6o</vt:lpwstr>
  </property>
  <property fmtid="{D5CDD505-2E9C-101B-9397-08002B2CF9AE}" pid="798" name="[MTBM0q2F0bRm3Q]0:0">
    <vt:lpwstr>NDUpNnYiM8YkOTAmNn1rOBstH8EiMSBQYX-hZWto</vt:lpwstr>
  </property>
  <property fmtid="{D5CDD505-2E9C-101B-9397-08002B2CF9AE}" pid="799" name="[MTFM0q2F0bRm3Q]0:0">
    <vt:lpwstr>NDUpNnYiM8YkOTEoMnUlOBstH8EiM7BJ0bR-1aVn2CBQZXJd0qQ5MQ</vt:lpwstr>
  </property>
  <property fmtid="{D5CDD505-2E9C-101B-9397-08002B2CF9AE}" pid="800" name="[MTJM0q2F0bRm3Q]0:0">
    <vt:lpwstr>NDUpNnYiM8YkOTEoMnUlOBstH8EiMmBD0qpk0GVoZSBJ0bR-1aVn2A</vt:lpwstr>
  </property>
  <property fmtid="{D5CDD505-2E9C-101B-9397-08002B2CF9AE}" pid="801" name="[MTNM0q2F0bRm3Q]0:0">
    <vt:lpwstr>NDUpNnYiM8YkOTEoMnUlOBstH8EiNCBk1a-iYq-kYWk5UGVm_Wx9IDE</vt:lpwstr>
  </property>
  <property fmtid="{D5CDD505-2E9C-101B-9397-08002B2CF9AE}" pid="802" name="[MTRM0q2F0bRm3Q]0:0">
    <vt:lpwstr>NDUpNnYiM8YkOTEoMnUlOBstH8EiNSBD0qpk0GVoZSBk1a-iYq-kYWk</vt:lpwstr>
  </property>
  <property fmtid="{D5CDD505-2E9C-101B-9397-08002B2CF9AE}" pid="803" name="[MTVM0q2F0bRm3Q]0:0">
    <vt:lpwstr>NDUpNnYiM8YkOTEoMnUlOBstH8EiN7BCYWl60aN-IFB-1a-jZCAl</vt:lpwstr>
  </property>
  <property fmtid="{D5CDD505-2E9C-101B-9397-08002B2CF9AE}" pid="804" name="[MTZM0q2F0bRm3Q]0:0">
    <vt:lpwstr>NDUpNnYiM8YkOTIpOTIpORstH8EiNmBD0qpk0GVoZSBCYWl60aN-</vt:lpwstr>
  </property>
  <property fmtid="{D5CDD505-2E9C-101B-9397-08002B2CF9AE}" pid="805" name="[MT2M0q2F0bRm3Q]0:0">
    <vt:lpwstr>NDUpNnYiM8YkOTIpOTIpORstH8EiOCBU0rR60CBB0Wxp0bQ5UGFdZA</vt:lpwstr>
  </property>
  <property fmtid="{D5CDD505-2E9C-101B-9397-08002B2CF9AE}" pid="806" name="[MT6M0q2F0bRm3Q]0:0">
    <vt:lpwstr>NDUpNnYiM8YkOTIpOTIpORstH8EiOSBU0rR60CBJ0bR-1aVn2CBQYW-9</vt:lpwstr>
  </property>
  <property fmtid="{D5CDD505-2E9C-101B-9397-08002B2CF9AE}" pid="807" name="[MT-M0q2F0bRm3Q]0:0">
    <vt:lpwstr>NDUpNnYiM8YkOTIpOTIpORstH8EiMTA5VGxoYWk5SWtoZXJ-1rQ5Qq6-Yqg</vt:lpwstr>
  </property>
  <property fmtid="{D5CDD505-2E9C-101B-9397-08002B2CF9AE}" pid="808" name="[M8BM0q2F0bRm3Q]0:0">
    <vt:lpwstr>NDUpNnYiM8YkOTIpOTIpORstH8EiMTE5VHJ6ZGU5_Ws</vt:lpwstr>
  </property>
  <property fmtid="{D5CDD505-2E9C-101B-9397-08002B2CF9AE}" pid="809" name="[M8FM0q2F0bRm3Q]0:0">
    <vt:lpwstr>NDUpNnYiM8YkOTMrNRstH9Zj2XI5S72nIFB6_Wto_WtbICBD0qtoZX6o</vt:lpwstr>
  </property>
  <property fmtid="{D5CDD505-2E9C-101B-9397-08002B2CF9AE}" pid="810" name="[M8JM0q2F0bRm3Q]0:0">
    <vt:lpwstr>NDUpNnYiM8YkOTMrNRstH8IiMSBI0rVm0H95VqFbZQ</vt:lpwstr>
  </property>
  <property fmtid="{D5CDD505-2E9C-101B-9397-08002B2CF9AE}" pid="811" name="[M8NM0q2F0bRm3Q]0:0">
    <vt:lpwstr>NDUpNnYiM8YkOTMrNRstH8IiM7BU_Wp-IEJj0bVnPk</vt:lpwstr>
  </property>
  <property fmtid="{D5CDD505-2E9C-101B-9397-08002B2CF9AE}" pid="812" name="[M8RM0q2F0bRm3Q]0:0">
    <vt:lpwstr>NDUpNnYiM8YkOTMrNRstH8IiMmBP2XR80qp-IEJj0bVnPk</vt:lpwstr>
  </property>
  <property fmtid="{D5CDD505-2E9C-101B-9397-08002B2CF9AE}" pid="813" name="[M8VM0q2F0bRm3Q]0:0">
    <vt:lpwstr>NDUpNnYiM8YkOTMrNRstH8IiNCBU_Wp-IEJj0bVnJA</vt:lpwstr>
  </property>
  <property fmtid="{D5CDD505-2E9C-101B-9397-08002B2CF9AE}" pid="814" name="[M8ZM0q2F0bRm3Q]0:0">
    <vt:lpwstr>NDUpNnYiM8YkOTMrNRstH8IiNSBP2XR80qp-IEJj0bVnJA</vt:lpwstr>
  </property>
  <property fmtid="{D5CDD505-2E9C-101B-9397-08002B2CF9AE}" pid="815" name="[M82M0q2F0bRm3Q]0:0">
    <vt:lpwstr>NDUpNnYiM8YkOTQtMD1oMRstH8IiN7BD0qphZWto1k</vt:lpwstr>
  </property>
  <property fmtid="{D5CDD505-2E9C-101B-9397-08002B2CF9AE}" pid="816" name="[M86M0q2F0bRm3Q]0:0">
    <vt:lpwstr>NDUpNnYiM8YkOTQtMD1oMRstH8IiNmBF0XBg0r--ZQ</vt:lpwstr>
  </property>
  <property fmtid="{D5CDD505-2E9C-101B-9397-08002B2CF9AE}" pid="817" name="[M8-M0q2F0bRm3Q]0:0">
    <vt:lpwstr>NDUpNnYiM8YkOTQtMD1oMRstH8IiOCBE_WZa_WNp0HRt</vt:lpwstr>
  </property>
  <property fmtid="{D5CDD505-2E9C-101B-9397-08002B2CF9AE}" pid="818" name="[MnBM0q2F0bRm3Q]0:0">
    <vt:lpwstr>NDUpNnYiM8YkOTQtMD1oMRstH8IiOSA8IGxaIEdjYbM</vt:lpwstr>
  </property>
  <property fmtid="{D5CDD505-2E9C-101B-9397-08002B2CF9AE}" pid="819" name="[MnFM0q2F0bRm3Q]0:0">
    <vt:lpwstr>NDUpNnYiM8YkOTQtMD1oMRstH8IiMTA5VGxoYWk5SGxp1bM</vt:lpwstr>
  </property>
  <property fmtid="{D5CDD505-2E9C-101B-9397-08002B2CF9AE}" pid="820" name="[MnJM0q2F0bRm3Q]0:0">
    <vt:lpwstr>NDUpNnYiM8YkOTYkN8QsMRstH8IiMTE5VGxoYWk5UGFt</vt:lpwstr>
  </property>
  <property fmtid="{D5CDD505-2E9C-101B-9397-08002B2CF9AE}" pid="821" name="[MnNM0q2F0bRm3Q]0:0">
    <vt:lpwstr>NDUpNnYiM8YkOTYkN8QsMRstH8IiMTI5ImBjZ7BU0rV8_HVk1k</vt:lpwstr>
  </property>
  <property fmtid="{D5CDD505-2E9C-101B-9397-08002B2CF9AE}" pid="822" name="[MnRM0q2F0bRm3Q]0:0">
    <vt:lpwstr>NDUpNnYiM8YkOTYkN8QsMRstH8IiMTM5Qqxn2CBU0rV8_HVk1k</vt:lpwstr>
  </property>
  <property fmtid="{D5CDD505-2E9C-101B-9397-08002B2CF9AE}" pid="823" name="[MnVM0q2F0bRm3Q]0:0">
    <vt:lpwstr>NDUpNnYiM8YkOTYkN8QsMRstH8IiMTQ5SGxp1bMjSax71k</vt:lpwstr>
  </property>
  <property fmtid="{D5CDD505-2E9C-101B-9397-08002B2CF9AE}" pid="824" name="[MnZM0q2F0bRm3Q]0:0">
    <vt:lpwstr>NDUpNnYiM8YkOTYkN8QsMRstH92j0q2gZSA5Qqxi2GVs2A</vt:lpwstr>
  </property>
  <property fmtid="{D5CDD505-2E9C-101B-9397-08002B2CF9AE}" pid="825" name="[Mn2M0q2F0bRm3Q]0:0">
    <vt:lpwstr>NDUpNnYiM8YkOT1mM8ImM6stH8MiMSBD0qlp0Ws</vt:lpwstr>
  </property>
  <property fmtid="{D5CDD505-2E9C-101B-9397-08002B2CF9AE}" pid="826" name="[Mn6M0q2F0bRm3Q]0:0">
    <vt:lpwstr>NDUpNnYiM8YkOT1mM8ImM6stH8MiM7BU1aViZCBD0qlp0Ws</vt:lpwstr>
  </property>
  <property fmtid="{D5CDD505-2E9C-101B-9397-08002B2CF9AE}" pid="827" name="[Mn-M0q2F0bRm3Q]0:0">
    <vt:lpwstr>NDUpNnYiM8YkOT1mM8ImM6stH8MiMmBT2GF8_qV9IENj0HVh05</vt:lpwstr>
  </property>
  <property fmtid="{D5CDD505-2E9C-101B-9397-08002B2CF9AE}" pid="828" name="[NDBM0q2F0bRm3Q]0:0">
    <vt:lpwstr>NDUpNnYiM8YkOT1mM8ImM6stH8MiNCBQ_WU</vt:lpwstr>
  </property>
  <property fmtid="{D5CDD505-2E9C-101B-9397-08002B2CF9AE}" pid="829" name="[NDFM0q2F0bRm3Q]0:0">
    <vt:lpwstr>NDUpNnYiM8YkOT1mM8ImM6stH8MiNSBM_Wt-</vt:lpwstr>
  </property>
  <property fmtid="{D5CDD505-2E9C-101B-9397-08002B2CF9AE}" pid="830" name="[NDJM0q2F0bRm3Q]0:0">
    <vt:lpwstr>NDUpNnYiM8YkOT1mM8ImM6stH8MiN7BU1aViZCBM_Wt-</vt:lpwstr>
  </property>
  <property fmtid="{D5CDD505-2E9C-101B-9397-08002B2CF9AE}" pid="831" name="[NDNM0q2F0bRm3Q]0:0">
    <vt:lpwstr>NDUpNnYiM8YkOT5nNn9qMlstH-NkZWt9_WtbICBD0qtoZX6o</vt:lpwstr>
  </property>
  <property fmtid="{D5CDD505-2E9C-101B-9397-08002B2CF9AE}" pid="832" name="[NDRM0q2F0bRm3Q]0:0">
    <vt:lpwstr>NDUpNnYiM8YkOT5nNn9qMlstH8QiMSBMZWs</vt:lpwstr>
  </property>
  <property fmtid="{D5CDD505-2E9C-101B-9397-08002B2CF9AE}" pid="833" name="[NDVM0q2F0bRm3Q]0:0">
    <vt:lpwstr>NDUpNnYiM8YkOT5nNn9qMlstH8QiM7BTZWFmYq55Ik</vt:lpwstr>
  </property>
  <property fmtid="{D5CDD505-2E9C-101B-9397-08002B2CF9AE}" pid="834" name="[NDZM0q2F0bRm3Q]0:0">
    <vt:lpwstr>NDUpNnYiM8YkOT5nNn9qMlstH8QiMmBTZWFmYq55JA</vt:lpwstr>
  </property>
  <property fmtid="{D5CDD505-2E9C-101B-9397-08002B2CF9AE}" pid="835" name="[ND2M0q2F0bRm3Q]0:0">
    <vt:lpwstr>NDUpNnYiM8YkOT9pMn1kNBstH8QiNCBMZWZo</vt:lpwstr>
  </property>
  <property fmtid="{D5CDD505-2E9C-101B-9397-08002B2CF9AE}" pid="836" name="[ND6M0q2F0bRm3Q]0:0">
    <vt:lpwstr>NDUpNnYiM8YkOT9pMn1kNBstH8QiNSBN_WQ</vt:lpwstr>
  </property>
  <property fmtid="{D5CDD505-2E9C-101B-9397-08002B2CF9AE}" pid="837" name="[ND-M0q2F0bRm3Q]0:0">
    <vt:lpwstr>NDUpNnYiM8YkOT9pMn1kNBstH8QiN7BS_W2c2A</vt:lpwstr>
  </property>
  <property fmtid="{D5CDD505-2E9C-101B-9397-08002B2CF9AE}" pid="838" name="[NTBM0q2F0bRm3Q]0:0">
    <vt:lpwstr>NDUpNnYiM8YkOT9pMn1kNBstH8QiNmBN0qto_A</vt:lpwstr>
  </property>
  <property fmtid="{D5CDD505-2E9C-101B-9397-08002B2CF9AE}" pid="839" name="[NTFM0q2F0bRm3Q]0:0">
    <vt:lpwstr>NDUpNnYiM8YkOT9pMn1kNBstH8QiOCBEYX9</vt:lpwstr>
  </property>
  <property fmtid="{D5CDD505-2E9C-101B-9397-08002B2CF9AE}" pid="840" name="[NTJM0q2F0bRm3Q]0:0">
    <vt:lpwstr>NDUpNnYiM8YlMDAqOTQoNBstH8QiOSBI0rVm</vt:lpwstr>
  </property>
  <property fmtid="{D5CDD505-2E9C-101B-9397-08002B2CF9AE}" pid="841" name="[NTNM0q2F0bRm3Q]0:0">
    <vt:lpwstr>NDUpNnYiM8YlMDAqOTQoNBstH8QiMTA5TW-i2XR-</vt:lpwstr>
  </property>
  <property fmtid="{D5CDD505-2E9C-101B-9397-08002B2CF9AE}" pid="842" name="[NTRM0q2F0bRm3Q]0:0">
    <vt:lpwstr>NDUpNnYiM8YlMDAqOTQoNBstH8QiMTE5UqV80qt9</vt:lpwstr>
  </property>
  <property fmtid="{D5CDD505-2E9C-101B-9397-08002B2CF9AE}" pid="843" name="[NTVM0q2F0bRm3Q]0:0">
    <vt:lpwstr>NDUpNnYiM8YlMDAqOTQoNBstH8QiMTI5QqxiYqFoIER62GU</vt:lpwstr>
  </property>
  <property fmtid="{D5CDD505-2E9C-101B-9397-08002B2CF9AE}" pid="844" name="[NTZM0q2F0bRm3Q]0:0">
    <vt:lpwstr>NDUpNnYiM8YlMDAqOTQoNBstH8QiMTM5QqxiYqFoIFNoYXR-0WVi2A</vt:lpwstr>
  </property>
  <property fmtid="{D5CDD505-2E9C-101B-9397-08002B2CF9AE}" pid="845" name="[NT2M0q2F0bRm3Q]0:0">
    <vt:lpwstr>NDUpNnYiM8YlMDAqOTQoNBstH9VqZWtoIFBm0qZd2GF7_Wld2H95Qqxi2GVs2A</vt:lpwstr>
  </property>
  <property fmtid="{D5CDD505-2E9C-101B-9397-08002B2CF9AE}" pid="846" name="[NT6M0q2F0bRm3Q]0:0">
    <vt:lpwstr>NDUpNnYiM8YlMDMkMD9mN6stH8UiMSBB2aVmYW2-1k</vt:lpwstr>
  </property>
  <property fmtid="{D5CDD505-2E9C-101B-9397-08002B2CF9AE}" pid="847" name="[NT-M0q2F0bRm3Q]0:0">
    <vt:lpwstr>NDUpNnYiM8YlMDMkMD9mN6stH8UiM7BT2GFiZGFmZCBEZXZdYXRd0qtn</vt:lpwstr>
  </property>
  <property fmtid="{D5CDD505-2E9C-101B-9397-08002B2CF9AE}" pid="848" name="[N8BM0q2F0bRm3Q]0:0">
    <vt:lpwstr>NDUpNnYiM8YlMDQlN8YqNlstH8UiMmBD0qta_WR-0aN-IE-i2GVm2aFg1k</vt:lpwstr>
  </property>
  <property fmtid="{D5CDD505-2E9C-101B-9397-08002B2CF9AE}" pid="849" name="[N8FM0q2F0bRm3Q]0:0">
    <vt:lpwstr>NDUpNnYiM8YlMDUnM8QkNlstH8UiM7BT2GFiZGFmZCBEZXZdYXRd0qtn</vt:lpwstr>
  </property>
  <property fmtid="{D5CDD505-2E9C-101B-9397-08002B2CF9AE}" pid="850" name="[N8JM0q2F0bRm3Q]0:0">
    <vt:lpwstr>NDUpNnYiM8YlNTIrNn1rOBstH8UiMSBB2aVmYW2-1k</vt:lpwstr>
  </property>
  <property fmtid="{D5CDD505-2E9C-101B-9397-08002B2CF9AE}" pid="851" name="[N8NM0q2F0bRm3Q]0:0">
    <vt:lpwstr>NDUpNnYiM8YlNTUkOTIpORstH8UiM7BT2GFiZGFmZCBEZXZdYXRd0qtn</vt:lpwstr>
  </property>
  <property fmtid="{D5CDD505-2E9C-101B-9397-08002B2CF9AE}" pid="852" name="[N8RM0q2F0bRm3Q]0:0">
    <vt:lpwstr>NDUpNnYiM8YlNTYmNRstH8UiMmBD0qta_WR-0aN-IE-i2GVm2aFg1k</vt:lpwstr>
  </property>
  <property fmtid="{D5CDD505-2E9C-101B-9397-08002B2CF9AE}" pid="853" name="[N8VM0q2F0bRm3Q]0:0">
    <vt:lpwstr>NDUpNnYiM8YmM8UqOTQoNBspH9VqZWtoIFBm0qZd2BtKOBsxQoxOR9-ERUtDRStOTpJNKEcqLEcrLE9nKRs8T-VNIRsl</vt:lpwstr>
  </property>
  <property fmtid="{D5CDD505-2E9C-101B-9397-08002B2CF9AE}" pid="854" name="[N8ZM0q2F0bRm3Q]0:0">
    <vt:lpwstr>NDUpNnYiM8YnODYpNnQkNlstH8UiM7BT2GFiZGFmZCBEZXZdYXRd0qtn</vt:lpwstr>
  </property>
  <property fmtid="{D5CDD505-2E9C-101B-9397-08002B2CF9AE}" pid="855" name="[N82M0q2F0bRm3Q]0:0">
    <vt:lpwstr>NDUpNnYiM8YoMDYmNRspH9VqZWtoIFBm0qZd2BtJNlsxUpRERVYiUm5bUGFn2CBF2aVi2HMbIUMoO9MlMDMdH8MtOTQiM8M3MQ</vt:lpwstr>
  </property>
  <property fmtid="{D5CDD505-2E9C-101B-9397-08002B2CF9AE}" pid="856" name="[N86M0q2F0bRm3Q]0:0">
    <vt:lpwstr>NDUpNnYiM8YoMTAsNn9qMlspH9VqZWtoIFBm0qZd2BtKNndMNlsxUpRERVYiUm5bUGFn2CBF2aVi2HMbIUQoO9QlMDMdH8QmN85rL8EnH8E</vt:lpwstr>
  </property>
  <property fmtid="{D5CDD505-2E9C-101B-9397-08002B2CF9AE}" pid="857" name="[N8-M0q2F0bRm3Q]0:0">
    <vt:lpwstr>NDUpNnYiM8YoM81kODMnMlspH9VqZWtoIFBm0qZd2BtKOBsxQoxOR9-ERUtDRStOTpJNKDAiMDUgS81gSTMdH7QsLDMqN7spM6sl</vt:lpwstr>
  </property>
  <property fmtid="{D5CDD505-2E9C-101B-9397-08002B2CF9AE}" pid="858" name="[NnBM0q2F0bRm3Q]0:0">
    <vt:lpwstr>NDUpNnYiM8YoMnApNTUpN6spH9VqZWtoIFBm0qZd2BtLODdMOBsxQoxOR9-ERUtDRStOTpJNKDAiMDUgSn1gS8MdH7NOVUo6H8E</vt:lpwstr>
  </property>
  <property fmtid="{D5CDD505-2E9C-101B-9397-08002B2CF9AE}" pid="859" name="[NnFM0q2F0bRm3Q]0:0">
    <vt:lpwstr>NDUpNnYiM8YoN8ItN8ItN6spH9VqZWtoIFBm0qZd2BtKOBsxQoxOR9-ERUtDRStOTpJNKDAiMDUgS81gSTMdH7QsLDMqN7spM6sl</vt:lpwstr>
  </property>
  <property fmtid="{D5CDD505-2E9C-101B-9397-08002B2CF9AE}" pid="860" name="[NnJM0q2F0bRm3Q]0:0">
    <vt:lpwstr>NDUpNnYiM8YoNnUqOTQoNBspH9VqZWtoIFBm0qZd2BtLODdMOBsxQoxOR9-ERUtDRStOTpJNKDAiMDUgSn1gS8MdH7NOVUo6H8E</vt:lpwstr>
  </property>
  <property fmtid="{D5CDD505-2E9C-101B-9397-08002B2CF9AE}" pid="861" name="[NnNM0q2F0bRm3Q]0:0">
    <vt:lpwstr>NDUpNnYiM8YoOTQmMTItN6spH9VqZWtoIFBm0qZd2BtLODdMOBsxQoxOR9-ERUtDRStOTpJNKDAiMDUgSn1gS8MdH7NOVUo6H8E</vt:lpwstr>
  </property>
  <property fmtid="{D5CDD505-2E9C-101B-9397-08002B2CF9AE}" pid="862" name="[NnRM0q2F0bRm3Q]0:0">
    <vt:lpwstr>NDUpNnYiM8YoOTQmMTItN6spH9VqZWtoIFBm0qZd2BtKOBsxQoxOR9-ERUtDRStOTpJNKDAiMDUgS81gSTMdH7QsLDMqN7spM6sl</vt:lpwstr>
  </property>
  <property fmtid="{D5CDD505-2E9C-101B-9397-08002B2CF9AE}" pid="863" name="[NnVM0q2F0bRm3Q]0:0">
    <vt:lpwstr>NDUpNnYiM8YoOTUnNnAnNlspH9VqZWtoIFBm0qZd2BtLODdMOBs3H8E</vt:lpwstr>
  </property>
  <property fmtid="{D5CDD505-2E9C-101B-9397-08002B2CF9AE}" pid="864" name="[NnZM0q2F0bRm3Q]0:0">
    <vt:lpwstr>NDUpNnYiM8YoOTUnNnAnNlspH9VqZWtoIFBm0qZd2BtKOBsxQoxOR9-ERUtDRStOTpJNKEcqLEcrLE9nKRs8T-VNIRsl</vt:lpwstr>
  </property>
  <property fmtid="{D5CDD505-2E9C-101B-9397-08002B2CF9AE}" pid="865" name="[Nn2M0q2F0bRm3Q]0:0">
    <vt:lpwstr>NDUpNnYiM8YoOTUnNnAnNlspH9VqZWtoIFBm0qZd2BtKNndMNlsxUpRERVYiUm5kL8ApLEcqLEgqKRsrNnEqNmssMRsl</vt:lpwstr>
  </property>
  <property fmtid="{D5CDD505-2E9C-101B-9397-08002B2CF9AE}" pid="866" name="[Nn6M0q2F0bRm3Q]0:0">
    <vt:lpwstr>NDUpNnYiM8YoOTUnNnAnNlspH9VqZWtoIFBm0qZd2BtJNlsxUpRERVYiUm5kL8ApLE9qLEcqKRsnODIqMCsmMRsl</vt:lpwstr>
  </property>
  <property fmtid="{D5CDD505-2E9C-101B-9397-08002B2CF9AE}" pid="867" name="[Nn-M0q2F0bRm3Q]0:0">
    <vt:lpwstr>NDUpNnYiM8YoOTUnNnAnNlspH9VqZWtoIFBm0qZd2BtKOBs3H8E</vt:lpwstr>
  </property>
  <property fmtid="{D5CDD505-2E9C-101B-9397-08002B2CF9AE}" pid="868" name="[ODBM0q2F0bRm3Q]0:0">
    <vt:lpwstr>NDUpNnYiM8YpMD5lMDEsNRspH9VqZWtoIFBm0qZd2BtJNls3H8E</vt:lpwstr>
  </property>
  <property fmtid="{D5CDD505-2E9C-101B-9397-08002B2CF9AE}" pid="869" name="[ODFM0q2F0bRm3Q]0:0">
    <vt:lpwstr>NDUpNnYiM8YpMTAoMTYqNlspH9VqZWtoIFBm0qZd2BtKNndMNls3H8E</vt:lpwstr>
  </property>
  <property fmtid="{D5CDD505-2E9C-101B-9397-08002B2CF9AE}" pid="870" name="[ODJM0q2F0bRm3Q]0:0">
    <vt:lpwstr>NDUpNnYiM8YpM8YqM8AnNlspH9VqZWtoIFBm0qZd2BtJN6s3H8E</vt:lpwstr>
  </property>
  <property fmtid="{D5CDD505-2E9C-101B-9397-08002B2CF9AE}" pid="871" name="[ODNM0q2F0bRm3Q]0:0">
    <vt:lpwstr>NDUpNnYiM8YpMnAkOTIpORspH9VqZWtoIFBm0qZd2BtKN8dMN6s3H8E</vt:lpwstr>
  </property>
  <property fmtid="{D5CDD505-2E9C-101B-9397-08002B2CF9AE}" pid="872" name="[ODRM0q2F0bRm3Q]0:0">
    <vt:lpwstr>NDUpNnYiM8YpNTYrMTItN6spH9VqZWtoIFBm0qZd2BtJN6sxQVZFU9FHRS5bUGFn2CBF2aVi2HMbIUMoO9MlMDMdH8EoOTYpL81qH8E</vt:lpwstr>
  </property>
  <property fmtid="{D5CDD505-2E9C-101B-9397-08002B2CF9AE}" pid="873" name="[ODVM0q2F0bRm3Q]0:0">
    <vt:lpwstr>NDUpNnYiM8YpN8IpH8U3RXZ-0bQ5UHJjZa-oH9cqO9kqH8pBV9VSQU2FKC2QYXNoIEVqZWto1m16RDQuRDEkMm93NnIoNnEiNnY3MQ</vt:lpwstr>
  </property>
  <property fmtid="{D5CDD505-2E9C-101B-9397-08002B2CF9AE}" pid="874" name="[ODZM0q2F0bRm3Q]0:0">
    <vt:lpwstr>NDUpNnYiM8YpOTAmNn1rOBspH9VqZWtoIFBm0qZd2BtJNlsxUpRERVYiUm5bUGFn2CBF2aVi2HMbIUMoO9MlMDMdH8MtOTQiM8M3MQ</vt:lpwstr>
  </property>
  <property fmtid="{D5CDD505-2E9C-101B-9397-08002B2CF9AE}" pid="875" name="[OD2M0q2F0bRm3Q]0:0">
    <vt:lpwstr>NDUpNnYiM8YpOTQtMD1oMRspH9VqZWtoIFBm0qZd2BtKNndMNlsxUpRERVYiUm5bUGFn2CBF2aVi2HMbIUQoO9QlMDMdH8QmN85rL8EnH8E</vt:lpwstr>
  </property>
  <property fmtid="{D5CDD505-2E9C-101B-9397-08002B2CF9AE}" pid="876" name="[OD6M0q2F0bRm3Q]0:0">
    <vt:lpwstr>NDUpNnYiM8YqM8MsNDIpORstH8UiMmBD0qta_WR-0aN-IE-i2GVm2aFg1k</vt:lpwstr>
  </property>
  <property fmtid="{D5CDD505-2E9C-101B-9397-08002B2CF9AE}" pid="877" name="[OD-M0q2F0bRm3Q]0:0">
    <vt:lpwstr>NDUpNnYiM8YqNnUtM8UtMlspH9VqZWtoIFBm0qZd2BtKOBsxQoxOR9-ERUtDRStOTpJNKDAiMDUgS81gSTMdH7QsLDMqN7spM6sl</vt:lpwstr>
  </property>
  <property fmtid="{D5CDD505-2E9C-101B-9397-08002B2CF9AE}" pid="878" name="[OTBM0q2F0bRm3Q]0:0">
    <vt:lpwstr>NDUpNnYiM8YqODApNTUpN6spH9VqZWtoIFBm0qZd2BtLODdMOBsxQoxOR9-ERUtDRStOTpJNKDAiMDUgSn1gS8MdH7NOVUo6H8E</vt:lpwstr>
  </property>
  <property fmtid="{D5CDD505-2E9C-101B-9397-08002B2CF9AE}" pid="879" name="[OTFM0q2F0bRm3Q]0:0">
    <vt:lpwstr>NDUpNnYiM8YrNnMlND5lNRspH9VqZWtoIFBm0qZd2BtKOBsxQoxOR9-ERUtDRStOTpJNKDAiMDUgS81gSTMdH7QsLDMqN7spM6sl</vt:lpwstr>
  </property>
  <property fmtid="{D5CDD505-2E9C-101B-9397-08002B2CF9AE}" pid="880" name="[OTJM0q2F0bRm3Q]0:0">
    <vt:lpwstr>NDUpNnYiM8YrNnYqM8AnNlspH9VqZWtoIFBm0qZd2BtLODdMOBsxQoxOR9-ERUtDRStOTpJNKDAiMDUgSn1gS8MdH7NOVUo6H8E</vt:lpwstr>
  </property>
  <property fmtid="{D5CDD505-2E9C-101B-9397-08002B2CF9AE}" pid="881" name="[OTNM0q2F0bRm3Q]0:0">
    <vt:lpwstr>NDUpNnYiM8YsMDAtM8UtMlspH9VqZWtoIFBm0qZd2BtLOBsxQoxOR9-ERUtDRStOTpJNKDAiMDUgSn1gSTMdH7QlM7ktODAiNnM3MQ</vt:lpwstr>
  </property>
  <property fmtid="{D5CDD505-2E9C-101B-9397-08002B2CF9AE}" pid="882" name="[OTRM0q2F0bRm3Q]0:0">
    <vt:lpwstr>NDUpNnYiM8YsMDQnOT5lNRspH9VqZWtoIFBm0qZd2BtMOBsxQoxOR9-ERUtDRStOTpJNKDAiMDUgTD1gS8MdH7NOVUo6H8E</vt:lpwstr>
  </property>
  <property fmtid="{D5CDD505-2E9C-101B-9397-08002B2CF9AE}" pid="883" name="[OTVM0q2F0bRm3Q]0:0">
    <vt:lpwstr>NDUpNnYiM8YsMT5mOD1kNBspH9VqZWtoIFBm0qZd2BtMOBsxQoxOR9-ERUtDRStOTpJNKDAiMDUgTD1gSTMdH7QoNCkqNnEiMn53MQ</vt:lpwstr>
  </property>
  <property fmtid="{D5CDD505-2E9C-101B-9397-08002B2CF9AE}" pid="884" name="[OTZM0q2F0bRm3Q]0:0">
    <vt:lpwstr>NDUpNnYiM8YsM8AqMDEsNRstH8UiNCBD0rJmZWl62G-j0bM</vt:lpwstr>
  </property>
  <property fmtid="{D5CDD505-2E9C-101B-9397-08002B2CF9AE}" pid="885" name="[OT2M0q2F0bRm3Q]0:0">
    <vt:lpwstr>NDUpNnYiM8YsNn9qM89qMlspH9VqZWtoIFBm0qZd2BtJMTE3PUNPU-JFTC5bUGFn2CBF2aVi2HMbIUMoO9MlMDMgJpB61rQ5RXZ-0bRnJmFENDdEMTAnKRskL8UpH8E</vt:lpwstr>
  </property>
  <property fmtid="{D5CDD505-2E9C-101B-9397-08002B2CF9AE}" pid="886" name="[OT6M0q2F0bRm3Q]0:0">
    <vt:lpwstr>NDUpNnYiM8YsODMlMDEsNRspH9VqZWtoIFBm0qZd2BtKMTEuSnElH8pDTpJSRUkcJpB61rQ5RXZ-0bRnJmFENDdEMTAnLC2QYXNoIEVqZWto1m16RTQuRTEkMm93MCsmN6sl</vt:lpwstr>
  </property>
  <property fmtid="{D5CDD505-2E9C-101B-9397-08002B2CF9AE}" pid="887" name="[OT-M0q2F0bRm3Q]0:0">
    <vt:lpwstr>NDUpNnYiM8YsOTInN8ElMRstH8UiNSBR2WVn2G-j07AlICo5Qqxm1aVgYXRd0qtn</vt:lpwstr>
  </property>
  <property fmtid="{D5CDD505-2E9C-101B-9397-08002B2CF9AE}" pid="888" name="[MTAkTGxbRWto1b9]0:0">
    <vt:lpwstr>NDUpNnYiM8YtMDMtMnUlOBspH9VqZWtoIFBm0qZd2BtMMnI3UHJjZrJ60XM3UHJjZrJ60XM3MQ</vt:lpwstr>
  </property>
  <property fmtid="{D5CDD505-2E9C-101B-9397-08002B2CF9AE}" pid="889" name="[MTAlTGxbRWto1b9]0:0">
    <vt:lpwstr>NDUpNnYiM8YtMD5pN8QsMRspH9VqZWtoIFBm0qZd2BtMMnU3PCApJSB8_GFiYqU3PCApJSB8_GFiYqU3MQ</vt:lpwstr>
  </property>
  <property fmtid="{D5CDD505-2E9C-101B-9397-08002B2CF9AE}" pid="890" name="[MTAmTGxbRWto1b9]0:0">
    <vt:lpwstr>NDUpNnYiM8YtMTIkMn1kNBspH9VqZWtoIFBm0qZd2BtMMn53UHJjZrJ60XM3UHJjZrJ60XM3MQ</vt:lpwstr>
  </property>
  <property fmtid="{D5CDD505-2E9C-101B-9397-08002B2CF9AE}" pid="891" name="[MTAnTGxbRWto1b9]0:0">
    <vt:lpwstr>NDUpNnYiM8YtMTUpMD9mN6spH9VqZWtoIFBm0qZd2BtMNDA3TWVmYq660aRd1qU3TWVmYq660aRd1qU3MQ</vt:lpwstr>
  </property>
  <property fmtid="{D5CDD505-2E9C-101B-9397-08002B2CF9AE}" pid="892" name="[MTAoTGxbRWto1b9]0:0">
    <vt:lpwstr>NDUpNnYiM8YtMT5tODEoOBspH9VqZWtoIFBm0qZd2BtMNDI3Taw3Taw3MQ</vt:lpwstr>
  </property>
  <property fmtid="{D5CDD505-2E9C-101B-9397-08002B2CF9AE}" pid="893" name="[MTApTGxbRWto1b9]0:0">
    <vt:lpwstr>NDUpNnYiM8YtMnIsNnAnNlspH9VqZWtoIFBm0qZd2BtMNDA3RaxjZBtG0qx9H8E</vt:lpwstr>
  </property>
  <property fmtid="{D5CDD505-2E9C-101B-9397-08002B2CF9AE}" pid="894" name="[MTAqTGxbRWto1b9]0:0">
    <vt:lpwstr>NDUpNnYiM8YtNDIlM89qMlstH8UiN7BG0rJ-YqFn2HM</vt:lpwstr>
  </property>
  <property fmtid="{D5CDD505-2E9C-101B-9397-08002B2CF9AE}" pid="895" name="[MTArTGxbRWto1b9]0:0">
    <vt:lpwstr>NDUpNnYiM81kMTIrMnEoOBstH8UiNSBR2WVn2G-j07AlICo5Qqxm1aVgYXRd0qtn</vt:lpwstr>
  </property>
  <property fmtid="{D5CDD505-2E9C-101B-9397-08002B2CF9AE}" pid="896" name="[MTAsTGxbRWto1b9]0:0">
    <vt:lpwstr>NDUpNnYiM81kMTIrMnEoOBstH8UiN7BG0rJ-YqFn2HM</vt:lpwstr>
  </property>
  <property fmtid="{D5CDD505-2E9C-101B-9397-08002B2CF9AE}" pid="897" name="[MTAtTGxbRWto1b9]0:0">
    <vt:lpwstr>NDUpNnYiM81kMTMsOD5sORstH8UiNmBV1HB-17BM_Wpd2HM</vt:lpwstr>
  </property>
  <property fmtid="{D5CDD505-2E9C-101B-9397-08002B2CF9AE}" pid="898" name="[MTEkTGxbRWto1b9]0:0">
    <vt:lpwstr>NDUpNnYiM81kMTYmMDMrH893NSsqIEZj1aV8YXNo1k</vt:lpwstr>
  </property>
  <property fmtid="{D5CDD505-2E9C-101B-9397-08002B2CF9AE}" pid="899" name="[MTElTGxbRWto1b9]0:0">
    <vt:lpwstr>NDUpNnYiM81kN81lM89qMlspH9VqZWtoIFBm0qZd2BtJMTY3PUZPU9VDQVNUKE9lMmkbUGFn2CBF2aVi2HMbIUMoO9MlMDMgJpB61rQ5RXZ-0bRnJmFENDdEMTAnKRs9MTIgMTQrL8YqH8E</vt:lpwstr>
  </property>
  <property fmtid="{D5CDD505-2E9C-101B-9397-08002B2CF9AE}" pid="900" name="[MTEmTGxbRWto1b9]0:0">
    <vt:lpwstr>NDUpNnYiM81kNnYnOD5sORspH9VqZWtoIFBm0qZd2BtKMTYuSnEqH8pGTpJFQoFTVC6KMTMgJpB61rQ5RXZ-0bRnJmFENDdEMTAnLC2QYXNoIEVqZWto1m16RTQuRTEkMm93JDQqLDUsM7spNRsl</vt:lpwstr>
  </property>
  <property fmtid="{D5CDD505-2E9C-101B-9397-08002B2CF9AE}" pid="901" name="[MTEnTGxbRWto1b9]0:0">
    <vt:lpwstr>NDUpNnYiM81kOTIpOTIpORstH8UiNmBV1HB-17BM_Wpd2HM</vt:lpwstr>
  </property>
  <property fmtid="{D5CDD505-2E9C-101B-9397-08002B2CF9AE}" pid="902" name="[MTEoTGxbRWto1b9]0:0">
    <vt:lpwstr>NDUpNnYiM81lNDInN8ElMRspH9VqZWtoIFBm0qZd2BtJMT13PU9lN7hJMTM3JDMkLDEoNmsqN6sl</vt:lpwstr>
  </property>
  <property fmtid="{D5CDD505-2E9C-101B-9397-08002B2CF9AE}" pid="903" name="[MTEpTGxbRWto1b9]0:0">
    <vt:lpwstr>NDUpNnYiM81lNDUsMnMnMlspH9VqZWtoIFBm0qZd2BtKMT1uSnErH8pKMTYfS8EnH7QoN7kpODIiNTU3MQ</vt:lpwstr>
  </property>
  <property fmtid="{D5CDD505-2E9C-101B-9397-08002B2CF9AE}" pid="904" name="[MTEqTGxbRWto1b9]0:0">
    <vt:lpwstr>NDUpNnYiM81lNT9rM8ImM6spH9VqZWtoIFBm0qZd2BtJMT53PU9lN7pJMTM3LSQpLD5pM7snNBsl</vt:lpwstr>
  </property>
  <property fmtid="{D5CDD505-2E9C-101B-9397-08002B2CF9AE}" pid="905" name="[MTErTGxbRWto1b9]0:0">
    <vt:lpwstr>NDUpNnYiM81lN8QnNTEsNRspH9VqZWtoIFBm0qZd2BtKMT5uSnEsH8pKMTYhS8EnH7QoN7kpODIiNTU3MQ</vt:lpwstr>
  </property>
  <property fmtid="{D5CDD505-2E9C-101B-9397-08002B2CF9AE}" pid="906" name="[MTEsTGxbRWto1b9]0:0">
    <vt:lpwstr>NDUpNnYiM81lOTAtNnImM6spH9VqZWtoIFBm0qZd2BtKMT53PUclN7pJMTM3JDIsLDUsM7spNRsl</vt:lpwstr>
  </property>
  <property fmtid="{D5CDD505-2E9C-101B-9397-08002B2CF9AE}" pid="907" name="[MTEtTGxbRWto1b9]0:0">
    <vt:lpwstr>NDUpNnYiM81lOT1tMTYqNlspH9VqZWtoIFBm0qZd2BtLMT53PUglN7pJMTM3JDElNCkqNT1iMDE3MQ</vt:lpwstr>
  </property>
  <property fmtid="{D5CDD505-2E9C-101B-9397-08002B2CF9AE}" pid="908" name="[MTIkTGxbRWto1b9]0:0">
    <vt:lpwstr>NDUpNnYiM81mNDQmMTItN6spH9VqZWtoIFBm0qZd2BtJMT53PU9lN7pJMTM3LSQpLD5pM7snNBsl</vt:lpwstr>
  </property>
  <property fmtid="{D5CDD505-2E9C-101B-9397-08002B2CF9AE}" pid="909" name="[MTIlTGxbRWto1b9]0:0">
    <vt:lpwstr>NDUpNnYiM81nMT9oNDQoNBspH9VqZWtoIFBm0qZd2BtJMT53PU9lN7pKOBs9MmkrODEiMTQ3MQ</vt:lpwstr>
  </property>
  <property fmtid="{D5CDD505-2E9C-101B-9397-08002B2CF9AE}" pid="910" name="[MTImTGxbRWto1b9]0:0">
    <vt:lpwstr>NDUpNnYiM81nM8ItMTYqNlspH9VqZWtoIFBm0qZd2BtKMT5uSnEsH8pKMTYhSn53JDMnLDYkMSssMRsl</vt:lpwstr>
  </property>
  <property fmtid="{D5CDD505-2E9C-101B-9397-08002B2CF9AE}" pid="911" name="[MTInTGxbRWto1b9]0:0">
    <vt:lpwstr>NDUpNnYiM81nMnMnMnMnMlspH9VqZWtoIFBm0qZd2BtJMT13PU9lN7hKOBs9M8AgNTEoL8EsH8E</vt:lpwstr>
  </property>
  <property fmtid="{D5CDD505-2E9C-101B-9397-08002B2CF9AE}" pid="912" name="[MTIoTGxbRWto1b9]0:0">
    <vt:lpwstr>NDUpNnYiM81nMnYsMDUpN6spH9VqZWtoIFBm0qZd2BtKMT1uSnErH8pKMTYfSn53JDUtLDUqMmsmOBsl</vt:lpwstr>
  </property>
  <property fmtid="{D5CDD505-2E9C-101B-9397-08002B2CF9AE}" pid="913" name="[MTIpTGxbRWto1b9]0:0">
    <vt:lpwstr>NDUpNnYiM81nNnU3ORspL855TGxrZXI5TG-h_XRn</vt:lpwstr>
  </property>
  <property fmtid="{D5CDD505-2E9C-101B-9397-08002B2CF9AE}" pid="914" name="[MTIqTGxbRWto1b9]0:0">
    <vt:lpwstr>NDUpNnYiM81nNn9qM89qMlstH8UiOSBR2WVn2G-j07AmICo5RaxjZCBDSQ</vt:lpwstr>
  </property>
  <property fmtid="{D5CDD505-2E9C-101B-9397-08002B2CF9AE}" pid="915" name="[MTIrTGxbRWto1b9]0:0">
    <vt:lpwstr>NDUpNnYiM81nODMlMDEsNRstH8UiMTA5UqFgZXM</vt:lpwstr>
  </property>
  <property fmtid="{D5CDD505-2E9C-101B-9397-08002B2CF9AE}" pid="916" name="[MTIsTGxbRWto1b9]0:0">
    <vt:lpwstr>NDUpNnYiM81oMDMtMnUlORspH9VqZWtoIFBm0qZd2BtDMTU3PU9lN6s9MTIgMTQrL8YqH8E</vt:lpwstr>
  </property>
  <property fmtid="{D5CDD505-2E9C-101B-9397-08002B2CF9AE}" pid="917" name="[MTItTGxbRWto1b9]0:0">
    <vt:lpwstr>NDUpNnYiM81oMD1oMD1oMRspH9VqZWtoIFBm0qZd2BtEMTUuRTEpH8pKMTY3JDQqLDUsM7spNRsl</vt:lpwstr>
  </property>
  <property fmtid="{D5CDD505-2E9C-101B-9397-08002B2CF9AE}" pid="918" name="[MTMkTGxbRWto1b9]0:0">
    <vt:lpwstr>NDUpNnYiM81oM85mNDArNBstH8UiMTE5QoxHUk</vt:lpwstr>
  </property>
  <property fmtid="{D5CDD505-2E9C-101B-9397-08002B2CF9AE}" pid="919" name="[MTMlTGxbRWto1b9]0:0">
    <vt:lpwstr>NDUpNnYiM81oNn9lN8YqNlspH9VqZWtoIFBm0qZd2BtDMTY3PUMlNSdDNBs9NCksNT9iMDY3MQ</vt:lpwstr>
  </property>
  <property fmtid="{D5CDD505-2E9C-101B-9397-08002B2CF9AE}" pid="920" name="[MTMmTGxbRWto1b9]0:0">
    <vt:lpwstr>NDUpNnYiM81oODIqMn5sORspH9VqZWtoIFBm0qZd2BtEMTYuRTEqH8pEMTUeRDQ3JDIrLD9oOSspMlsl</vt:lpwstr>
  </property>
  <property fmtid="{D5CDD505-2E9C-101B-9397-08002B2CF9AE}" pid="921" name="[MTMnTGxbRWto1b9]0:0">
    <vt:lpwstr>NDUpNnYiM81oOTQmMTItN6stH8UiMTI5RrJj1rM5UHJjZa-o</vt:lpwstr>
  </property>
  <property fmtid="{D5CDD505-2E9C-101B-9397-08002B2CF9AE}" pid="922" name="[MTMoTGxbRWto1b9]0:0">
    <vt:lpwstr>NDUpNnYiM81pMTIrMnEoOBspH9VqZWtoIFBm0qZd2BtDMT13PUMlNSpDNBs9MTIgMTQrL8IqH8E</vt:lpwstr>
  </property>
  <property fmtid="{D5CDD505-2E9C-101B-9397-08002B2CF9AE}" pid="923" name="[MTMpTGxbRWto1b9]0:0">
    <vt:lpwstr>NDUpNnYiM81pMTYmMDMrH8U3RXZ-0bQ5UHJjZa-oH9QlNndFMT13PUQlNSpENBs9NDYgNT5lL89pH8E</vt:lpwstr>
  </property>
  <property fmtid="{D5CDD505-2E9C-101B-9397-08002B2CF9AE}" pid="924" name="[MTMqTGxbRWto1b9]0:0">
    <vt:lpwstr>NDUpNnYiM81pMT9qNnUtMlstH8UiMTM5UXV-1rRd0qs5MmAhIE2Q</vt:lpwstr>
  </property>
  <property fmtid="{D5CDD505-2E9C-101B-9397-08002B2CF9AE}" pid="925" name="[MTMrTGxbRWto1b9]0:0">
    <vt:lpwstr>NDUpNnYiM81pM8MlND5lNRstH8UiMTQ5Qqxh0W-n1q-j0bM</vt:lpwstr>
  </property>
  <property fmtid="{D5CDD505-2E9C-101B-9397-08002B2CF9AE}" pid="926" name="[MTMsTGxbRWto1b9]0:0">
    <vt:lpwstr>NDUpNnYiM81pN81lM89qMlspH9VqZWtoIFBm0qZd2BtDM8I3PUMlNSdDNRs9M7koM89iNTM3MQ</vt:lpwstr>
  </property>
  <property fmtid="{D5CDD505-2E9C-101B-9397-08002B2CF9AE}" pid="927" name="[MTMtTGxbRWto1b9]0:0">
    <vt:lpwstr>NDUpNnYiM81pNnAqMDEsNRspH9VqZWtoIFBm0qZd2BtEM8IuRTImH8pEMTUeRDU3JDQgN8UsL8IpH8E</vt:lpwstr>
  </property>
  <property fmtid="{D5CDD505-2E9C-101B-9397-08002B2CF9AE}" pid="928" name="[MTQkTGxbRWto1b9]0:0">
    <vt:lpwstr>NDUpNnYiM81pNnUmMnEoOBstH8UiMTU5Ra-sZWQ5Qqxn2HM</vt:lpwstr>
  </property>
  <property fmtid="{D5CDD505-2E9C-101B-9397-08002B2CF9AE}" pid="929" name="[MTQlTGxbRWto1b9]0:0">
    <vt:lpwstr>NDUpNnYiM81pOD1tN8ItN6spH9VqZWtoIFBm0qZd2BtDM8M3PUMqH7QpLDAkMCskMBsl</vt:lpwstr>
  </property>
  <property fmtid="{D5CDD505-2E9C-101B-9397-08002B2CF9AE}" pid="930" name="[MTQmTGxbRWto1b9]0:0">
    <vt:lpwstr>NDUpNnYiM81pOTIpOTIpORspH9VqZWtoIFBm0qZd2BtEM8MuRTInH8pEN6s9MTAgMDAkL8AkH8E</vt:lpwstr>
  </property>
  <property fmtid="{D5CDD505-2E9C-101B-9397-08002B2CF9AE}" pid="931" name="[MTQnTGxbRWto1b9]0:0">
    <vt:lpwstr>NDUpNnYiM81pOT1mM8ImM6stH8UiMTY5TrB-1aFo_WtbIEVs1GVi1qVn</vt:lpwstr>
  </property>
  <property fmtid="{D5CDD505-2E9C-101B-9397-08002B2CF9AE}" pid="932" name="[MTQoTGxbRWto1b9]0:0">
    <vt:lpwstr>NDUpNnYiM81qND9nMDUpN6spH9VqZWtoIFBm0qZd2BtDM8Q3PVNVTS6DM8IgQnInKRs9NmkoM89iNTM3MQ</vt:lpwstr>
  </property>
  <property fmtid="{D5CDD505-2E9C-101B-9397-08002B2CF9AE}" pid="933" name="[MTQpTGxbRWto1b9]0:0">
    <vt:lpwstr>NDUpNnYiM81qNTUkOTIpORspH9VqZWtoIFBm0qZd2BtEM8QuRTIoH8pTVUocRDImLEQmMm93JDEoLDYpOCsmNRsl</vt:lpwstr>
  </property>
  <property fmtid="{D5CDD505-2E9C-101B-9397-08002B2CF9AE}" pid="934" name="[MTQqTGxbRWto1b9]0:0">
    <vt:lpwstr>NDUpNnYiM81qN81sM8QkNlstH8UiMT15UHJjZa-o</vt:lpwstr>
  </property>
  <property fmtid="{D5CDD505-2E9C-101B-9397-08002B2CF9AE}" pid="935" name="[MTQrTGxbRWto1b9]0:0">
    <vt:lpwstr>NDUpNnYiM81rMDAmMnEoOBspH9VqZWtoIFBm0qZd2BtDM8Y3PUMlNmpDM8Q3JDQgNnErL81nH8E</vt:lpwstr>
  </property>
  <property fmtid="{D5CDD505-2E9C-101B-9397-08002B2CF9AE}" pid="936" name="[MTQsTGxbRWto1b9]0:0">
    <vt:lpwstr>NDUpNnYiM81rM89lN8YqNlspH9VqZWtoIFBm0qZd2BtDM8Y3PUMlNmpDM8Q3JDQgNnErL81nH8E</vt:lpwstr>
  </property>
  <property fmtid="{D5CDD505-2E9C-101B-9397-08002B2CF9AE}" pid="937" name="[MTQtTGxbRWto1b9]0:0">
    <vt:lpwstr>NDUpNnYiM81rMnIqMn5sORspH9VqZWtoIFBm0qZd2BtEM8YuRTIqH8pEMT1hRDIoH7QnMSktM8MiN893MQ</vt:lpwstr>
  </property>
  <property fmtid="{D5CDD505-2E9C-101B-9397-08002B2CF9AE}" pid="938" name="[MTUkTGxbRWto1b9]0:0">
    <vt:lpwstr>NDUpNnYiM81rMn1mN85pM6stH8UiMT55TbVhYaVmIGxaIEVh1Glj3WV-1k</vt:lpwstr>
  </property>
  <property fmtid="{D5CDD505-2E9C-101B-9397-08002B2CF9AE}" pid="939" name="[MTUlTGxbRWto1b9]0:0">
    <vt:lpwstr>NDUpNnYiM81rOTYmOTYnH8U3RXZ-0bQ5UHJjZa-oH9MmOBsxU9xVT9RVUC6DM8YeQn1gMC93MmskMBsl</vt:lpwstr>
  </property>
  <property fmtid="{D5CDD505-2E9C-101B-9397-08002B2CF9AE}" pid="940" name="[MTUmTGxbRWto1b9]0:0">
    <vt:lpwstr>NDUpNnYiM81sM8YnOD5sORspH9VqZWtoIFBm0qZd2BtEM85uRTIsH8pSTpVORFVQKEQmN7dENmkkKRsqNCskMBsl</vt:lpwstr>
  </property>
  <property fmtid="{D5CDD505-2E9C-101B-9397-08002B2CF9AE}" pid="941" name="[MTUnTGxbRWto1b9]0:0">
    <vt:lpwstr>NDUpNnYiM81sNTYoODEoOBstH8UiMT95UXV-1rRd0qs5NCBB0bNrZXI</vt:lpwstr>
  </property>
  <property fmtid="{D5CDD505-2E9C-101B-9397-08002B2CF9AE}" pid="942" name="[MTUoTGxbRWto1b9]0:0">
    <vt:lpwstr>NDUpNnYiM81sN89mMTItN6stH8UiM8A5UqFgYXJtIEVs1GVi1qVn</vt:lpwstr>
  </property>
  <property fmtid="{D5CDD505-2E9C-101B-9397-08002B2CF9AE}" pid="943" name="[MTUpTGxbRWto1b9]0:0">
    <vt:lpwstr>NDUpNnYiM81tNDIlM89qMlspH9VqZWtoIFBm0qZd2BtDM8E3PUMmOCdDOBs9MTUkL8AkH8E</vt:lpwstr>
  </property>
  <property fmtid="{D5CDD505-2E9C-101B-9397-08002B2CF9AE}" pid="944" name="[MTUqTGxbRWto1b9]0:0">
    <vt:lpwstr>NDUpNnYiM81tNTEnOD5sORspH9VqZWtoIFBm0qZd2BtEM8EuRTIlH8pEM85eRD53JDAiMDA3MQ</vt:lpwstr>
  </property>
  <property fmtid="{D5CDD505-2E9C-101B-9397-08002B2CF9AE}" pid="945" name="[MTUrTGxbRWto1b9]0:0">
    <vt:lpwstr>NDUpNnYiM81tOTMkNTUpN6stH8UiM8E5UqFgZXM5UrVh0WFm3Q</vt:lpwstr>
  </property>
  <property fmtid="{D5CDD505-2E9C-101B-9397-08002B2CF9AE}" pid="946" name="[MTUsTGxbRWto1b9]0:0">
    <vt:lpwstr>NDUpNnYiM85kM8UoN8ItN6spH9VqZWtoIFBm0qZd2BtDMnI3PVNVTS6DMTUuRTEpKRs9MT9lLDMsNmsmM6sl</vt:lpwstr>
  </property>
  <property fmtid="{D5CDD505-2E9C-101B-9397-08002B2CF9AE}" pid="947" name="[MTUtTGxbRWto1b9]0:0">
    <vt:lpwstr>NDUpNnYiM85kMnIoMD1oMRstH8UiM8I5RrJj1rM5UHJjZa-oIFNp0Wp61b9</vt:lpwstr>
  </property>
  <property fmtid="{D5CDD505-2E9C-101B-9397-08002B2CF9AE}" pid="948" name="[MTYkTGxbRWto1b9]0:0">
    <vt:lpwstr>NDUpNnYiM85kNTQnOT5lNRspH9VqZWtoIFBm0qZd2BtDMnM3PVNVTS6DMT1uRTErKRs9MT9lLDMsNSspM6sl</vt:lpwstr>
  </property>
  <property fmtid="{D5CDD505-2E9C-101B-9397-08002B2CF9AE}" pid="949" name="[MTYlTGxbRWto1b9]0:0">
    <vt:lpwstr>NDUpNnYiM85kN8QsMTQsMRstH8UiM8M5TrB-1aFo_WtbIEVs1GVi1qU5UrVh0WFm3Q</vt:lpwstr>
  </property>
  <property fmtid="{D5CDD505-2E9C-101B-9397-08002B2CF9AE}" pid="950" name="[MTYmTGxbRWto1b9]0:0">
    <vt:lpwstr>NDUpNnYiM85kOD1tN8ItN6spH9VqZWtoIFBm0qZd2BtDMnQ3PVNVTS6DM8QuRTIoKRs9ND5gNnIkL8YoH8E</vt:lpwstr>
  </property>
  <property fmtid="{D5CDD505-2E9C-101B-9397-08002B2CF9AE}" pid="951" name="[MTYnTGxbRWto1b9]0:0">
    <vt:lpwstr>NDUpNnYiM85kOTYkN8QsMRstH8UiM8Q5UHJjZa-oIGJ-ZaxmZSBB1aViYSBGZWU</vt:lpwstr>
  </property>
  <property fmtid="{D5CDD505-2E9C-101B-9397-08002B2CF9AE}" pid="952" name="[MTYoTGxbRWto1b9]0:0">
    <vt:lpwstr>NDUpNnYiM85lMTUrNDArNBspH9VqZWtoIFBm0qZd2BtDMnU3PVNVTS6DM8YuRTIqKRs9MTQmLDYqNCssOBsl</vt:lpwstr>
  </property>
  <property fmtid="{D5CDD505-2E9C-101B-9397-08002B2CF9AE}" pid="953" name="[MTYpTGxbRWto1b9]0:0">
    <vt:lpwstr>NDUpNnYiM85lM8IqODUlORstH8UiM8U5QXJ-0aE5RaV-</vt:lpwstr>
  </property>
  <property fmtid="{D5CDD505-2E9C-101B-9397-08002B2CF9AE}" pid="954" name="[MTYqTGxbRWto1b9]0:0">
    <vt:lpwstr>NDUpNnYiM85lND9nMDUpN6spH9VqZWtoIFBm0qZd2BtDMnY3PVNVTS6DOS93JDEkMCkkMDAiMDA3MQ</vt:lpwstr>
  </property>
  <property fmtid="{D5CDD505-2E9C-101B-9397-08002B2CF9AE}" pid="955" name="[MTYrTGxbRWto1b9]0:0">
    <vt:lpwstr>NDUpNnYiM85lNTYmNRstH8UiM8Y5TaVoIFBm0qZd2A</vt:lpwstr>
  </property>
  <property fmtid="{D5CDD505-2E9C-101B-9397-08002B2CF9AE}" pid="956" name="[MTYsTGxbRWto1b9]0:0">
    <vt:lpwstr>NDUpNnYiM85lOTQoNDQoNBspH9VqZWtoIFBm0qZd2BtDMn13PUMnN7pDMnU3LSQoM7kqN8QiOD53MQ</vt:lpwstr>
  </property>
  <property fmtid="{D5CDD505-2E9C-101B-9397-08002B2CF9AE}" pid="957" name="[MTYtTGxbRWto1b9]0:0">
    <vt:lpwstr>NDUpNnYiM85mMTYoMnUlORstH8UiM815RGFoYSBUYWJgZQ</vt:lpwstr>
  </property>
  <property fmtid="{D5CDD505-2E9C-101B-9397-08002B2CF9AE}" pid="958" name="[MT1kTGxbRWto1b9]0:0">
    <vt:lpwstr>NDUpNnYiM85mMT1pOTIpORstH8UiM855UXV-1rRd0qs5NSBB0bNrZXI</vt:lpwstr>
  </property>
  <property fmtid="{D5CDD505-2E9C-101B-9397-08002B2CF9AE}" pid="959" name="[MT1lTGxbRWto1b9]0:0">
    <vt:lpwstr>NDUpNnYiM85mMnYlMTElMRspH9VqZWtoIFBm0qZd2BtMNDA3UHJjZrJ60XM3UHJjZrJ60XM3MQ</vt:lpwstr>
  </property>
  <property fmtid="{D5CDD505-2E9C-101B-9397-08002B2CF9AE}" pid="960" name="[MT1mTGxbRWto1b9]0:0">
    <vt:lpwstr>NDUpNnYiM85mNTYtNDQoNBspH9VqZWtoIFBm0qZd2BtMMn53TWVmYq660aRd1qU3TWVmYq660aRd1qU3MQ</vt:lpwstr>
  </property>
  <property fmtid="{D5CDD505-2E9C-101B-9397-08002B2CF9AE}" pid="961" name="[MT1nTGxbRWto1b9]0:0">
    <vt:lpwstr>NDUpNnYiM85mNnEtOTArNBstH-Bd2axoVGF70GU5UXV-1rRd0qtnIENj0bR-3HQ</vt:lpwstr>
  </property>
  <property fmtid="{D5CDD505-2E9C-101B-9397-08002B2CF9AE}" pid="962" name="[MT1oTGxbRWto1b9]0:0">
    <vt:lpwstr>NDUpNnYiM85mNnMlND5lNRstH8UiM855UXV-1rRd0qs5NSBB0bNrZXI</vt:lpwstr>
  </property>
  <property fmtid="{D5CDD505-2E9C-101B-9397-08002B2CF9AE}" pid="963" name="[MT1pTGxbRWto1b9]0:0">
    <vt:lpwstr>NDUpNnYiM85mNnMlND5lNRstH8UiM815RGFoYSBUYWJgZQ</vt:lpwstr>
  </property>
  <property fmtid="{D5CDD505-2E9C-101B-9397-08002B2CF9AE}" pid="964" name="[MT1qTGxbRWto1b9]0:0">
    <vt:lpwstr>NDUpNnYiM85mNnQnMDUpN6stH8UiM8Y5TaVoIFBm0qZd2A</vt:lpwstr>
  </property>
  <property fmtid="{D5CDD505-2E9C-101B-9397-08002B2CF9AE}" pid="965" name="[MT1rTGxbRWto1b9]0:0">
    <vt:lpwstr>NDUpNnYiM85mNnQnMDUpN6stH8UiM8U5QXJ-0aE5RaV-</vt:lpwstr>
  </property>
  <property fmtid="{D5CDD505-2E9C-101B-9397-08002B2CF9AE}" pid="966" name="[MT1sTGxbRWto1b9]0:0">
    <vt:lpwstr>NDUpNnYiM85mNnQnMDUpN6stH8UiM8Q5UHJjZa-oIGJ-ZaxmZSBB1aViYSBGZWU</vt:lpwstr>
  </property>
  <property fmtid="{D5CDD505-2E9C-101B-9397-08002B2CF9AE}" pid="967" name="[MT1tTGxbRWto1b9]0:0">
    <vt:lpwstr>NDUpNnYiM85mNnQnMDUpN6stH8UiM8M5TrB-1aFo_WtbIEVs1GVi1qU5UrVh0WFm3Q</vt:lpwstr>
  </property>
  <property fmtid="{D5CDD505-2E9C-101B-9397-08002B2CF9AE}" pid="968" name="[MT5kTGxbRWto1b9]0:0">
    <vt:lpwstr>NDUpNnYiM85mNnYqM8AnNlstH8UiM8Q5UHJjZa-oIGJ-ZaxmZSBB1aViYSBGZWU</vt:lpwstr>
  </property>
  <property fmtid="{D5CDD505-2E9C-101B-9397-08002B2CF9AE}" pid="969" name="[MT5lTGxbRWto1b9]0:0">
    <vt:lpwstr>NDUpNnYiM85mNn1rNn1rOBstH8UiM8U5QXJ-0aE5RaV-</vt:lpwstr>
  </property>
  <property fmtid="{D5CDD505-2E9C-101B-9397-08002B2CF9AE}" pid="970" name="[MT5mTGxbRWto1b9]0:0">
    <vt:lpwstr>NDUpNnYiM85mNn1rNn1rOBstH8UiM8Y5TaVoIFBm0qZd2A</vt:lpwstr>
  </property>
  <property fmtid="{D5CDD505-2E9C-101B-9397-08002B2CF9AE}" pid="971" name="[MT5nTGxbRWto1b9]0:0">
    <vt:lpwstr>NDUpNnYiM85mNn5tMnUlORstH8UiM815RGFoYSBUYWJgZQ</vt:lpwstr>
  </property>
  <property fmtid="{D5CDD505-2E9C-101B-9397-08002B2CF9AE}" pid="972" name="[MT5oTGxbRWto1b9]0:0">
    <vt:lpwstr>NDUpNnYiM85mODEmNRstH8UiM855UXV-1rRd0qs5NSBB0bNrZXI</vt:lpwstr>
  </property>
  <property fmtid="{D5CDD505-2E9C-101B-9397-08002B2CF9AE}" pid="973" name="[MT5pTGxbRWto1b9]0:0">
    <vt:lpwstr>NDUpNnYiM85mODMpN8QsMRstH-Bd2axoVGF70GU5UXV-1rRd0qtnIENj0bR-3HQ</vt:lpwstr>
  </property>
  <property fmtid="{D5CDD505-2E9C-101B-9397-08002B2CF9AE}" pid="974" name="[MT5qTGxbRWto1b9]0:0">
    <vt:lpwstr>NDUpNnYiM85mODUsNn9qMlstH8UiM855UXV-1rRd0qs5NSBB0bNrZXI</vt:lpwstr>
  </property>
  <property fmtid="{D5CDD505-2E9C-101B-9397-08002B2CF9AE}" pid="975" name="[MT5rTGxbRWto1b9]0:0">
    <vt:lpwstr>NDUpNnYiM85mODUsNn9qMlstH8UiM815RGFoYSBUYWJgZQ</vt:lpwstr>
  </property>
  <property fmtid="{D5CDD505-2E9C-101B-9397-08002B2CF9AE}" pid="976" name="[MT5sTGxbRWto1b9]0:0">
    <vt:lpwstr>NDUpNnYiM85mODUsNn9qMlstH8UiM8Y5TaVoIFBm0qZd2A</vt:lpwstr>
  </property>
  <property fmtid="{D5CDD505-2E9C-101B-9397-08002B2CF9AE}" pid="977" name="[MT5tTGxbRWto1b9]0:0">
    <vt:lpwstr>NDUpNnYiM85mOD1kMn1kNBstH8UiM8U5QXJ-0aE5RaV-</vt:lpwstr>
  </property>
  <property fmtid="{D5CDD505-2E9C-101B-9397-08002B2CF9AE}" pid="978" name="[MT9kTGxbRWto1b9]0:0">
    <vt:lpwstr>NDUpNnYiM85mOD1kMn1kNBstH8UiM8Q5UHJjZa-oIGJ-ZaxmZSBB1aViYSBGZWU</vt:lpwstr>
  </property>
  <property fmtid="{D5CDD505-2E9C-101B-9397-08002B2CF9AE}" pid="979" name="[MT9lTGxbRWto1b9]0:0">
    <vt:lpwstr>NDUpNnYiM85mOD1kMn1kNBstH8UiM8M5TrB-1aFo_WtbIEVs1GVi1qU5UrVh0WFm3Q</vt:lpwstr>
  </property>
  <property fmtid="{D5CDD505-2E9C-101B-9397-08002B2CF9AE}" pid="980" name="[MT9mTGxbRWto1b9]0:0">
    <vt:lpwstr>NDUpNnYiM85mOD1kMn1kNBstH8UiM8I5RrJj1rM5UHJjZa-oIFNp0Wp61b9</vt:lpwstr>
  </property>
  <property fmtid="{D5CDD505-2E9C-101B-9397-08002B2CF9AE}" pid="981" name="[MT9nTGxbRWto1b9]0:0">
    <vt:lpwstr>NDUpNnYiM85mOD1kMn1kNBstH8UiM8E5UqFgZXM5UrVh0WFm3Q</vt:lpwstr>
  </property>
  <property fmtid="{D5CDD505-2E9C-101B-9397-08002B2CF9AE}" pid="982" name="[MT9oTGxbRWto1b9]0:0">
    <vt:lpwstr>NDUpNnYiM85mOD1kMn1kNBstH8UiM8A5UqFgYXJtIEVs1GVi1qVn</vt:lpwstr>
  </property>
  <property fmtid="{D5CDD505-2E9C-101B-9397-08002B2CF9AE}" pid="983" name="[MT9pTGxbRWto1b9]0:0">
    <vt:lpwstr>NDUpNnYiM85mOD5lOTQoNBstH8UiMT95UXV-1rRd0qs5NCBB0bNrZXI</vt:lpwstr>
  </property>
  <property fmtid="{D5CDD505-2E9C-101B-9397-08002B2CF9AE}" pid="984" name="[MT9qTGxbRWto1b9]0:0">
    <vt:lpwstr>NDUpNnYiM85mOD5lOTQoNBstH8UiMT55TbVhYaVmIGxaIEVh1Glj3WV-1k</vt:lpwstr>
  </property>
  <property fmtid="{D5CDD505-2E9C-101B-9397-08002B2CF9AE}" pid="985" name="[MT9rTGxbRWto1b9]0:0">
    <vt:lpwstr>NDUpNnYiM85mOD5lOTQoNBstH8UiMT15UHJjZa-o</vt:lpwstr>
  </property>
  <property fmtid="{D5CDD505-2E9C-101B-9397-08002B2CF9AE}" pid="986" name="[MT9sTGxbRWto1b9]0:0">
    <vt:lpwstr>NDUpNnYiM85mOD5lOTQoNBstH8UiMTY5TrB-1aFo_WtbIEVs1GVi1qVn</vt:lpwstr>
  </property>
  <property fmtid="{D5CDD505-2E9C-101B-9397-08002B2CF9AE}" pid="987" name="[MT9tTGxbRWto1b9]0:0">
    <vt:lpwstr>NDUpNnYiM85mOD5lOTQoNBstH8UiMTU5Ra-sZWQ5Qqxn2HM</vt:lpwstr>
  </property>
  <property fmtid="{D5CDD505-2E9C-101B-9397-08002B2CF9AE}" pid="988" name="[M8AkTGxbRWto1b9]0:0">
    <vt:lpwstr>NDUpNnYiM85mOD5lOTQoNBstH8UiMTQ5Qqxh0W-n1q-j0bM</vt:lpwstr>
  </property>
  <property fmtid="{D5CDD505-2E9C-101B-9397-08002B2CF9AE}" pid="989" name="[M8AlTGxbRWto1b9]0:0">
    <vt:lpwstr>NDUpNnYiM85mOD9nNTEsNRstH8UiMTM5UXV-1rRd0qs5MmAhIE2Q</vt:lpwstr>
  </property>
  <property fmtid="{D5CDD505-2E9C-101B-9397-08002B2CF9AE}" pid="990" name="[M8AmTGxbRWto1b9]0:0">
    <vt:lpwstr>NDUpNnYiM85mOD9nNTEsNRstH8UiMTI5RrJj1rM5UHJjZa-o</vt:lpwstr>
  </property>
  <property fmtid="{D5CDD505-2E9C-101B-9397-08002B2CF9AE}" pid="991" name="[M8AnTGxbRWto1b9]0:0">
    <vt:lpwstr>NDUpNnYiM85mOD9nNTEsNRstH8UiMTE5QoxHUk</vt:lpwstr>
  </property>
  <property fmtid="{D5CDD505-2E9C-101B-9397-08002B2CF9AE}" pid="992" name="[M8AoTGxbRWto1b9]0:0">
    <vt:lpwstr>NDUpNnYiM85mOD9nNTEsNRstH8UiMTA5UqFgZXM</vt:lpwstr>
  </property>
  <property fmtid="{D5CDD505-2E9C-101B-9397-08002B2CF9AE}" pid="993" name="[M8ApTGxbRWto1b9]0:0">
    <vt:lpwstr>NDUpNnYiM85mOD9nNTEsNRstH8UiOSBR2WVn2G-j07AmICo5RaxjZCBDSQ</vt:lpwstr>
  </property>
  <property fmtid="{D5CDD505-2E9C-101B-9397-08002B2CF9AE}" pid="994" name="[M8AqTGxbRWto1b9]0:0">
    <vt:lpwstr>NDUpNnYiM85mOTApMD9mN6stH8UiOCBM0r2-17BM_Wpd2HM</vt:lpwstr>
  </property>
  <property fmtid="{D5CDD505-2E9C-101B-9397-08002B2CF9AE}" pid="995" name="[M8ArTGxbRWto1b9]0:0">
    <vt:lpwstr>NDUpNnYiM85mOTApMD9mN6stH8UiNmBV1HB-17BM_Wpd2HM</vt:lpwstr>
  </property>
  <property fmtid="{D5CDD505-2E9C-101B-9397-08002B2CF9AE}" pid="996" name="[M8AsTGxbRWto1b9]0:0">
    <vt:lpwstr>NDUpNnYiM85mOTApMD9mN6stH8UiN7BG0rJ-YqFn2HM</vt:lpwstr>
  </property>
  <property fmtid="{D5CDD505-2E9C-101B-9397-08002B2CF9AE}" pid="997" name="[M8AtTGxbRWto1b9]0:0">
    <vt:lpwstr>NDUpNnYiM85mOTApMD9mN6stH8UiNSBR2WVn2G-j07AlICo5Qqxm1aVgYXRd0qtn</vt:lpwstr>
  </property>
  <property fmtid="{D5CDD505-2E9C-101B-9397-08002B2CF9AE}" pid="998" name="[M8EkTGxbRWto1b9]0:0">
    <vt:lpwstr>NDUpNnYiM85mOTApMD9mN6stH8UiNCBD0rJmZWl62G-j0bM</vt:lpwstr>
  </property>
  <property fmtid="{D5CDD505-2E9C-101B-9397-08002B2CF9AE}" pid="999" name="[M8ElTGxbRWto1b9]0:0">
    <vt:lpwstr>NDUpNnYiM85mOTApMD9mN6stH8UiMmBD0qta_WR-0aN-IE-i2GVm2aFg1k</vt:lpwstr>
  </property>
  <property fmtid="{D5CDD505-2E9C-101B-9397-08002B2CF9AE}" pid="1000" name="[M8EmTGxbRWto1b9]0:0">
    <vt:lpwstr>NDUpNnYiM85mOTEqN8YqNlstH8UiM7BT2GFiZGFmZCBEZXZdYXRd0qtn</vt:lpwstr>
  </property>
  <property fmtid="{D5CDD505-2E9C-101B-9397-08002B2CF9AE}" pid="1001" name="[M8EnTGxbRWto1b9]0:0">
    <vt:lpwstr>NDUpNnYiM85mOTEqN8YqNlstH8UiMSBB2aVmYW2-1k</vt:lpwstr>
  </property>
  <property fmtid="{D5CDD505-2E9C-101B-9397-08002B2CF9AE}" pid="1002" name="[M8EoTGxbRWto1b9]0:0">
    <vt:lpwstr>NDUpNnYiM85mOTEqN8YqNlstH9VqZWtoIFBm0qZd2GF7_Wld2H95Qqxi2GVs2A</vt:lpwstr>
  </property>
  <property fmtid="{D5CDD505-2E9C-101B-9397-08002B2CF9AE}" pid="1003" name="[M8EpTGxbRWto1b9]0:0">
    <vt:lpwstr>NDUpNnYiM85mOTEqN8YqNlstH8QiMTM5QqxiYqFoIFNoYXR-0WVi2A</vt:lpwstr>
  </property>
  <property fmtid="{D5CDD505-2E9C-101B-9397-08002B2CF9AE}" pid="1004" name="[M8EqTGxbRWto1b9]0:0">
    <vt:lpwstr>NDUpNnYiM85mOTEqN8YqNlstH8QiMTI5QqxiYqFoIER62GU</vt:lpwstr>
  </property>
  <property fmtid="{D5CDD505-2E9C-101B-9397-08002B2CF9AE}" pid="1005" name="[M8ErTGxbRWto1b9]0:0">
    <vt:lpwstr>NDUpNnYiM85mOTIsM8QkNlstH8QiMTE5UqV80qt9</vt:lpwstr>
  </property>
  <property fmtid="{D5CDD505-2E9C-101B-9397-08002B2CF9AE}" pid="1006" name="[M8EsTGxbRWto1b9]0:0">
    <vt:lpwstr>NDUpNnYiM85mOTIsM8QkNlstH8QiMTA5TW-i2XR-</vt:lpwstr>
  </property>
  <property fmtid="{D5CDD505-2E9C-101B-9397-08002B2CF9AE}" pid="1007" name="[M8EtTGxbRWto1b9]0:0">
    <vt:lpwstr>NDUpNnYiM85mOTIsM8QkNlstH8QiOSBI0rVm</vt:lpwstr>
  </property>
  <property fmtid="{D5CDD505-2E9C-101B-9397-08002B2CF9AE}" pid="1008" name="[M8IkTGxbRWto1b9]0:0">
    <vt:lpwstr>NDUpNnYiM85mOTIsM8QkNlstH8QiOCBEYX9</vt:lpwstr>
  </property>
  <property fmtid="{D5CDD505-2E9C-101B-9397-08002B2CF9AE}" pid="1009" name="[M8IlTGxbRWto1b9]0:0">
    <vt:lpwstr>NDUpNnYiM85mOTIsM8QkNlstH8QiNmBN0qto_A</vt:lpwstr>
  </property>
  <property fmtid="{D5CDD505-2E9C-101B-9397-08002B2CF9AE}" pid="1010" name="[M8ImTGxbRWto1b9]0:0">
    <vt:lpwstr>NDUpNnYiM85mOTMtODEoOBstH8QiN7BS_W2c2A</vt:lpwstr>
  </property>
  <property fmtid="{D5CDD505-2E9C-101B-9397-08002B2CF9AE}" pid="1011" name="[M8InTGxbRWto1b9]0:0">
    <vt:lpwstr>NDUpNnYiM85mOTMtODEoOBstH8QiNSBN_WQ</vt:lpwstr>
  </property>
  <property fmtid="{D5CDD505-2E9C-101B-9397-08002B2CF9AE}" pid="1012" name="[M8IoTGxbRWto1b9]0:0">
    <vt:lpwstr>NDUpNnYiM85mOTMtODEoOBstH8QiNCBMZWZo</vt:lpwstr>
  </property>
  <property fmtid="{D5CDD505-2E9C-101B-9397-08002B2CF9AE}" pid="1013" name="[M8IpTGxbRWto1b9]0:0">
    <vt:lpwstr>NDUpNnYiM85mOTUlMn5sORstH8QiMmBTZWFmYq55JA</vt:lpwstr>
  </property>
  <property fmtid="{D5CDD505-2E9C-101B-9397-08002B2CF9AE}" pid="1014" name="[M8IqTGxbRWto1b9]0:0">
    <vt:lpwstr>NDUpNnYiM85mOTUlMn5sORstH8QiM7BTZWFmYq55Ik</vt:lpwstr>
  </property>
  <property fmtid="{D5CDD505-2E9C-101B-9397-08002B2CF9AE}" pid="1015" name="[M8IrTGxbRWto1b9]0:0">
    <vt:lpwstr>NDUpNnYiM85mOTUlMn5sORstH8QiMSBMZWs</vt:lpwstr>
  </property>
  <property fmtid="{D5CDD505-2E9C-101B-9397-08002B2CF9AE}" pid="1016" name="[M8IsTGxbRWto1b9]0:0">
    <vt:lpwstr>NDUpNnYiM85nMTAlODUlORspH-NkZWt9_WtbH9QlMBsxTEVOKEQtKRsmOBsl</vt:lpwstr>
  </property>
  <property fmtid="{D5CDD505-2E9C-101B-9397-08002B2CF9AE}" pid="1017" name="[M8ItTGxbRWto1b9]0:0">
    <vt:lpwstr>NDUpNnYiM85nMTMqNT1oMRstH8QiM7BTZWFmYq55Ik</vt:lpwstr>
  </property>
  <property fmtid="{D5CDD505-2E9C-101B-9397-08002B2CF9AE}" pid="1018" name="[M8MkTGxbRWto1b9]0:0">
    <vt:lpwstr>NDUpNnYiM85nODQmNT9mN6spH-NkZWt9_WtbH9QlMRsxUoVBU9NIKEQtLEQlMC93IpZBTFVFIRsl</vt:lpwstr>
  </property>
  <property fmtid="{D5CDD505-2E9C-101B-9397-08002B2CF9AE}" pid="1019" name="[M8MlTGxbRWto1b9]0:0">
    <vt:lpwstr>NDUpNnYiM85nOTMpMT5pM6stH8QiMSBMZWs</vt:lpwstr>
  </property>
  <property fmtid="{D5CDD505-2E9C-101B-9397-08002B2CF9AE}" pid="1020" name="[M8MmTGxbRWto1b9]0:0">
    <vt:lpwstr>NDUpNnYiM85oMDIrNn1rOBstH8QiM7BTZWFmYq55Ik</vt:lpwstr>
  </property>
  <property fmtid="{D5CDD505-2E9C-101B-9397-08002B2CF9AE}" pid="1021" name="[M8MnTGxbRWto1b9]0:0">
    <vt:lpwstr>NDUpNnYiM85oNTAmMnEoOBspH-NkZWt9_WtbH9QlMRsxUoVBU9NIKCI8I7lEOS93M8M3MQ</vt:lpwstr>
  </property>
  <property fmtid="{D5CDD505-2E9C-101B-9397-08002B2CF9AE}" pid="1022" name="[M8MoTGxbRWto1b9]0:0">
    <vt:lpwstr>NDUpNnYiM85oNTYkMT5pM6stH8QiMmBTZWFmYq55JA</vt:lpwstr>
  </property>
  <property fmtid="{D5CDD505-2E9C-101B-9397-08002B2CF9AE}" pid="1023" name="[M8MpTGxbRWto1b9]0:0">
    <vt:lpwstr>NDUpNnYiM85oOTMkNTUpN6spH-NkZWt9_WtbH9QlM6sxUoVBU9NIKCI9I7lEOS93ORsl</vt:lpwstr>
  </property>
  <property fmtid="{D5CDD505-2E9C-101B-9397-08002B2CF9AE}" pid="1024" name="[M8MqTGxbRWto1b9]0:0">
    <vt:lpwstr>NDUpNnYiM85oOTYpM81rOBstH8QiNCBMZWZo</vt:lpwstr>
  </property>
  <property fmtid="{D5CDD505-2E9C-101B-9397-08002B2CF9AE}" pid="1025" name="[M8MrTGxbRWto1b9]0:0">
    <vt:lpwstr>NDUpNnYiM85pMnAkOTIpORspH-NkZWt9_WtbH9QlMlsxTEVGVC6EOSlEMTIdH9951rB-0bQ5JBsl</vt:lpwstr>
  </property>
  <property fmtid="{D5CDD505-2E9C-101B-9397-08002B2CF9AE}" pid="1026" name="{Yqxh1Gl-2GVUYXNf1k}0:1026">
    <vt:lpwstr>4HNjZ9-Q4GNY2-dZ4GpBRUZ84E2T0Wpo4G6lUWdK4ElZ1XRu4FZWT-Bu4E6sZHZE4E6L_qth4GRJQqdV4EVHQqJs4G6o_ot94F2-3Uha4G66TpBt4H-b2r-l4F-M1-BF4FBr2-J64GlLYq-64FdoSqJa4ElJRExU4ExdZbdo4FBSWbJR4F-K2rJg4EJH2-FE4H6m_Exr4HNF3VNC4GpLTrVr4GZbUH-G4GZYYWxs4E6HRFNB4GFtVr-O4FdY1rR</vt:lpwstr>
  </property>
  <property fmtid="{D5CDD505-2E9C-101B-9397-08002B2CF9AE}" pid="1027" name="{Yqxh1Gl-2GVUYXNf1k}1025:0">
    <vt:lpwstr>74HdP0EhQ4FJH3H6m4HNjYWJo4GZY1Fdl4ElIUUNV4E6HUUlT4HR_QURF4H-pVWZ74Epn1XZT4H-VS-Zs4GpnUbRt4E2p_92t4GpY2H2l4EJl2EN_4HZkRXVI4Fdc2UlW4EdJRW6D4EFrU9tJ4HdFWWxs4HZnY9dd4HV82axW4H6CSV6Q4E2H2aJR4GxN0pBX4FRDWFVj4F2W_qpk4Ed8Tqpn4EZXUV6Y4ERm2oti4GhH19FC4HRcSbNn4A</vt:lpwstr>
  </property>
  <property fmtid="{D5CDD505-2E9C-101B-9397-08002B2CF9AE}" pid="1028" name="[M8MsTGxbRWto1b9]0:0">
    <vt:lpwstr>NDUpNnYiM85pMnUsNn9qMlstH8QiNSBN_WQ</vt:lpwstr>
  </property>
  <property fmtid="{D5CDD505-2E9C-101B-9397-08002B2CF9AE}" pid="1029" name="[M8MtTGxbRWto1b9]0:0">
    <vt:lpwstr>NDUpNnYiM85pOTQtMD1oMRspH-NkZWt9_WtbH9QlNBsxTU-EKEQtLEQlM7glLEQlMSpEMTIdH7B62CBhZXJ8_GFi2CA8H8E</vt:lpwstr>
  </property>
  <property fmtid="{D5CDD505-2E9C-101B-9397-08002B2CF9AE}" pid="1030" name="[M8QkTGxbRWto1b9]0:0">
    <vt:lpwstr>NDUpNnYiM85pOT9pMn1kNBstH8QiN7BS_W2c2A</vt:lpwstr>
  </property>
  <property fmtid="{D5CDD505-2E9C-101B-9397-08002B2CF9AE}" pid="1031" name="[M8QlTGxbRWto1b9]0:0">
    <vt:lpwstr>NDUpNnYiM85qNT1oMD1oMRspH-NkZWt9_WtbH9QlNRsxU9-HSFQcRD9gRDEkLUQlMS93IGxiO7A3MQ</vt:lpwstr>
  </property>
  <property fmtid="{D5CDD505-2E9C-101B-9397-08002B2CF9AE}" pid="1032" name="[M8QmTGxbRWto1b9]0:0">
    <vt:lpwstr>NDUpNnYiM85qN8IkMn1kNBstH8QiNmBN0qto_A</vt:lpwstr>
  </property>
  <property fmtid="{D5CDD505-2E9C-101B-9397-08002B2CF9AE}" pid="1033" name="[M8QnTGxbRWto1b9]0:0">
    <vt:lpwstr>NDUpNnYiM85qODIsNnAnNlspH-NkZWt9_WtbH9UlOBsxTUxOVE5cQ8EsKRssH8E</vt:lpwstr>
  </property>
  <property fmtid="{D5CDD505-2E9C-101B-9397-08002B2CF9AE}" pid="1034" name="[M8QoTGxbRWto1b9]0:0">
    <vt:lpwstr>NDUpNnYiM85qOTMmOD1kNBspH-NkZWt9_WtbH9YlOBtEQV9xH9RBWTo3MQ</vt:lpwstr>
  </property>
  <property fmtid="{D5CDD505-2E9C-101B-9397-08002B2CF9AE}" pid="1035" name="[M8QpTGxbRWto1b9]0:0">
    <vt:lpwstr>NDUpNnYiM85rMD5nMnMnMlspH-NkZWt9_WtbH9YlOBsxREFZKEIlOC93MRsl</vt:lpwstr>
  </property>
  <property fmtid="{D5CDD505-2E9C-101B-9397-08002B2CF9AE}" pid="1036" name="[M8QqTGxbRWto1b9]0:0">
    <vt:lpwstr>NDUpNnYiM85rM8ImM8ImM6spH-NkZWt9_WtbH91lOBsxSExVU76CMT5dH8EsH8E</vt:lpwstr>
  </property>
  <property fmtid="{D5CDD505-2E9C-101B-9397-08002B2CF9AE}" pid="1037" name="[M8QrTGxbRWto1b9]0:0">
    <vt:lpwstr>NDUpNnYiM85rMn5oM8UtMlspH-NkZWt9_WtbH95lOBsxTU-OVVRFKEIlOC93NTU3MQ</vt:lpwstr>
  </property>
  <property fmtid="{D5CDD505-2E9C-101B-9397-08002B2CF9AE}" pid="1038" name="[M8QsTGxbRWto1b9]0:0">
    <vt:lpwstr>NDUpNnYiM85rNTQqM89qMlspH-NkZWt9_WtbH99lOBsxUoVDTotEKEIlOC93MnQ3MQ</vt:lpwstr>
  </property>
  <property fmtid="{D5CDD505-2E9C-101B-9397-08002B2CF9AE}" pid="1039" name="[M8QtTGxbRWto1b9]0:0">
    <vt:lpwstr>NDUpNnYiM85rNT9mNT9mN6spH-NkZWt9_WtbH9UlOTdFODE3PUpPT-RIKEIlOS93OBsl</vt:lpwstr>
  </property>
  <property fmtid="{D5CDD505-2E9C-101B-9397-08002B2CF9AE}" pid="1040" name="[M8UkTGxbRWto1b9]0:0">
    <vt:lpwstr>NDUpNnYiM85rN89qNnUtMlspH-NkZWt9_WtbH9YlOTdGODE3PURBWS6CMT9dH8I3MQ</vt:lpwstr>
  </property>
  <property fmtid="{D5CDD505-2E9C-101B-9397-08002B2CF9AE}" pid="1041" name="[M8UlTGxbRWto1b9]0:0">
    <vt:lpwstr>NDUpNnYiM85rODAkOTIpORspH-NkZWt9_WtbH91lOTdHODE3PU6PVVIcQ8EtKRslMBsl</vt:lpwstr>
  </property>
  <property fmtid="{D5CDD505-2E9C-101B-9397-08002B2CF9AE}" pid="1042" name="[M8UmTGxbRWto1b9]0:0">
    <vt:lpwstr>NDUpNnYiM85rOTIsM8QkNlspH-NkZWt9_WtbH95lOTdIODE3PUpJT-VURS6CMT9dH8UqH8E</vt:lpwstr>
  </property>
  <property fmtid="{D5CDD505-2E9C-101B-9397-08002B2CF9AE}" pid="1043" name="[M8UnTGxbRWto1b9]0:0">
    <vt:lpwstr>NDUpNnYiM85sMDUpNTUpN6spH-NkZWt9_WtbH99lOTdJODE3PVNFQoxORC6CMT9dH8MmH8E</vt:lpwstr>
  </property>
  <property fmtid="{D5CDD505-2E9C-101B-9397-08002B2CF9AE}" pid="1044" name="[M8UoTGxbRWto1b9]0:0">
    <vt:lpwstr>NDUpNnYiM85sMD9kM81rOBstH8QiOCBEYX9</vt:lpwstr>
  </property>
  <property fmtid="{D5CDD505-2E9C-101B-9397-08002B2CF9AE}" pid="1045" name="[M8UpTGxbRWto1b9]0:0">
    <vt:lpwstr>NDUpNnYiM85sMTIpH893NCstIE6j2XI</vt:lpwstr>
  </property>
  <property fmtid="{D5CDD505-2E9C-101B-9397-08002B2CF9AE}" pid="1046" name="[M8UqTGxbRWto1b9]0:0">
    <vt:lpwstr>NDUpNnYiM85sMTQsMTQsMRstH8QiMTA5TW-i2XR-</vt:lpwstr>
  </property>
  <property fmtid="{D5CDD505-2E9C-101B-9397-08002B2CF9AE}" pid="1047" name="[M8UrTGxbRWto1b9]0:0">
    <vt:lpwstr>NDUpNnYiM85sMT1lM89qMlstH8QiMTE5UqV80qt9</vt:lpwstr>
  </property>
  <property fmtid="{D5CDD505-2E9C-101B-9397-08002B2CF9AE}" pid="1048" name="[M8UsTGxbRWto1b9]0:0">
    <vt:lpwstr>NDUpNnYiM85sM8AqMDEsNRstH8QiMTI5QqxiYqFoIER62GU</vt:lpwstr>
  </property>
  <property fmtid="{D5CDD505-2E9C-101B-9397-08002B2CF9AE}" pid="1049" name="[M8UtTGxbRWto1b9]0:0">
    <vt:lpwstr>NDUpNnYiM85sNDEoMnUlORspH-NkZWt9_WtbH9clOBsxQoxOQoFUKEUlOCk7LmIgR8EsKRssLnE3MQ</vt:lpwstr>
  </property>
  <property fmtid="{D5CDD505-2E9C-101B-9397-08002B2CF9AE}" pid="1050" name="[M8YkTGxbRWto1b9]0:0">
    <vt:lpwstr>NDUpNnYiM85sND5nNn9qMlspH-NkZWt9_WtbH9clOTdKODE3PUNPT9NBVC6FMT9gI7w7LEYlOS93OCwmH8E</vt:lpwstr>
  </property>
  <property fmtid="{D5CDD505-2E9C-101B-9397-08002B2CF9AE}" pid="1051" name="[M8YlTGxbRWto1b9]0:0">
    <vt:lpwstr>NDUpNnYiM85sNTMkMD9mN6stH8QiMTM5QqxiYqFoIFNoYXR-0WVi2A</vt:lpwstr>
  </property>
  <property fmtid="{D5CDD505-2E9C-101B-9397-08002B2CF9AE}" pid="1052" name="[M8YmTGxbRWto1b9]0:0">
    <vt:lpwstr>NDUpNnYiM85tMTYqN8YqNlspH-NkZWt9_WtbH9glOBsxQoxOQoFUKEQ9MTMgRDEsLEQ9MTQgQnEsLEQ9MTUgS8EsKRtJIHNkZWtoICQmNCskN7B62CBhZXJ8_GFi2CA8ND9nMSBj08c5OCwlH8E</vt:lpwstr>
  </property>
  <property fmtid="{D5CDD505-2E9C-101B-9397-08002B2CF9AE}" pid="1053" name="[M8YnTGxbRWto1b9]0:0">
    <vt:lpwstr>NDUpNnYiM85tM8MqMTElMRspH-NkZWt9_WtbH9glOTdLODE3PUNPT9NBVC6EJDEnLEQlOSlEJDEoLEMlOSlEJDEpLEclOS93SSBn1GVi2CA9M8YiOT95YXQ50WVmYq660bQ5InQnM8950qsuID5jM6sl</vt:lpwstr>
  </property>
  <property fmtid="{D5CDD505-2E9C-101B-9397-08002B2CF9AE}" pid="1054" name="[M8YoTGxbRWto1b9]0:0">
    <vt:lpwstr>NDUpNnYiM85tM89nOT5lNRstH9VqZWtoIFBm0qZd2GF7_Wld2H95Qqxi2GVs2A</vt:lpwstr>
  </property>
  <property fmtid="{D5CDD505-2E9C-101B-9397-08002B2CF9AE}" pid="1055" name="[M8YpTGxbRWto1b9]0:0">
    <vt:lpwstr>NDUpNnYiM85tMnApNTUpN6stH8QiMTM5QqxiYqFoIFNoYXR-0WVi2A</vt:lpwstr>
  </property>
  <property fmtid="{D5CDD505-2E9C-101B-9397-08002B2CF9AE}" pid="1056" name="[M8YqTGxbRWto1b9]0:0">
    <vt:lpwstr>NDUpNnYiM85tMnErMTItN6stH8QiMTI5QqxiYqFoIER62GU</vt:lpwstr>
  </property>
  <property fmtid="{D5CDD505-2E9C-101B-9397-08002B2CF9AE}" pid="1057" name="[M8YrTGxbRWto1b9]0:0">
    <vt:lpwstr>NDUpNnYiM85tMnIsNnAnNlstH8QiMTE5UqV80qt9</vt:lpwstr>
  </property>
  <property fmtid="{D5CDD505-2E9C-101B-9397-08002B2CF9AE}" pid="1058" name="[M8YsTGxbRWto1b9]0:0">
    <vt:lpwstr>NDUpNnYiM85tMnIsNnAnNlstH8QiMTA5TW-i2XR-</vt:lpwstr>
  </property>
  <property fmtid="{D5CDD505-2E9C-101B-9397-08002B2CF9AE}" pid="1059" name="[M8YtTGxbRWto1b9]0:0">
    <vt:lpwstr>NDUpNnYiM85tMnIsNnAnNlstH8QiOSBI0rVm</vt:lpwstr>
  </property>
  <property fmtid="{D5CDD505-2E9C-101B-9397-08002B2CF9AE}" pid="1060" name="[M81kTGxbRWto1b9]0:0">
    <vt:lpwstr>NDUpNnYiM85tMnIsNnAnNlstH8QiOCBEYX9</vt:lpwstr>
  </property>
  <property fmtid="{D5CDD505-2E9C-101B-9397-08002B2CF9AE}" pid="1061" name="[M81lTGxbRWto1b9]0:0">
    <vt:lpwstr>NDUpNnYiM85tMnIsNnAnNlstH8QiNmBN0qto_A</vt:lpwstr>
  </property>
  <property fmtid="{D5CDD505-2E9C-101B-9397-08002B2CF9AE}" pid="1062" name="[M81mTGxbRWto1b9]0:0">
    <vt:lpwstr>NDUpNnYiM85tMnIsNnAnNlstH8QiN7BS_W2c2A</vt:lpwstr>
  </property>
  <property fmtid="{D5CDD505-2E9C-101B-9397-08002B2CF9AE}" pid="1063" name="[M81nTGxbRWto1b9]0:0">
    <vt:lpwstr>NDUpNnYiM85tMnQkM81rOBstH8QiNSBN_WQ</vt:lpwstr>
  </property>
  <property fmtid="{D5CDD505-2E9C-101B-9397-08002B2CF9AE}" pid="1064" name="[M81oTGxbRWto1b9]0:0">
    <vt:lpwstr>NDUpNnYiM85tMnQkM81rOBstH8QiNCBMZWZo</vt:lpwstr>
  </property>
  <property fmtid="{D5CDD505-2E9C-101B-9397-08002B2CF9AE}" pid="1065" name="[M81pTGxbRWto1b9]0:0">
    <vt:lpwstr>NDUpNnYiM85tMnQkM81rOBstH8QiMmBTZWFmYq55JA</vt:lpwstr>
  </property>
  <property fmtid="{D5CDD505-2E9C-101B-9397-08002B2CF9AE}" pid="1066" name="[M81qTGxbRWto1b9]0:0">
    <vt:lpwstr>NDUpNnYiM85tMnQkM81rOBstH8QiM7BTZWFmYq55Ik</vt:lpwstr>
  </property>
  <property fmtid="{D5CDD505-2E9C-101B-9397-08002B2CF9AE}" pid="1067" name="[M81rTGxbRWto1b9]0:0">
    <vt:lpwstr>NDUpNnYiM85tMnQkM81rOBstH8QiMSBMZWs</vt:lpwstr>
  </property>
  <property fmtid="{D5CDD505-2E9C-101B-9397-08002B2CF9AE}" pid="1068" name="[M81sTGxbRWto1b9]0:0">
    <vt:lpwstr>NDUpNnYiM85tMnQkM81rOBstH-NkZWt9_WtbICBD0qtoZX6o</vt:lpwstr>
  </property>
  <property fmtid="{D5CDD505-2E9C-101B-9397-08002B2CF9AE}" pid="1069" name="[M81tTGxbRWto1b9]0:0">
    <vt:lpwstr>NDUpNnYiM85tMnUlODUlORstH8MiN7BU1aViZCBM_Wt-</vt:lpwstr>
  </property>
  <property fmtid="{D5CDD505-2E9C-101B-9397-08002B2CF9AE}" pid="1070" name="[M85kTGxbRWto1b9]0:0">
    <vt:lpwstr>NDUpNnYiM85tMnUlODUlORstH8MiNSBM_Wt-</vt:lpwstr>
  </property>
  <property fmtid="{D5CDD505-2E9C-101B-9397-08002B2CF9AE}" pid="1071" name="[M85lTGxbRWto1b9]0:0">
    <vt:lpwstr>NDUpNnYiM85tMnUlODUlORstH8MiNCBQ_WU</vt:lpwstr>
  </property>
  <property fmtid="{D5CDD505-2E9C-101B-9397-08002B2CF9AE}" pid="1072" name="[M85mTGxbRWto1b9]0:0">
    <vt:lpwstr>NDUpNnYiM85tMn9sMTQsMRstH8MiMmBT2GF8_qV9IENj0HVh05</vt:lpwstr>
  </property>
  <property fmtid="{D5CDD505-2E9C-101B-9397-08002B2CF9AE}" pid="1073" name="[M85nTGxbRWto1b9]0:0">
    <vt:lpwstr>NDUpNnYiM85tNDAtNnImM6stH8MiM7BU1aViZCBD0qlp0Ws</vt:lpwstr>
  </property>
  <property fmtid="{D5CDD505-2E9C-101B-9397-08002B2CF9AE}" pid="1074" name="[M85oTGxbRWto1b9]0:0">
    <vt:lpwstr>NDUpNnYiM85tNDAtNnImM6stH8MiMSBD0qlp0Ws</vt:lpwstr>
  </property>
  <property fmtid="{D5CDD505-2E9C-101B-9397-08002B2CF9AE}" pid="1075" name="[M85pTGxbRWto1b9]0:0">
    <vt:lpwstr>NDUpNnYiM85tNDAtNnImM6stH92j0q2gZSA5Qqxi2GVs2A</vt:lpwstr>
  </property>
  <property fmtid="{D5CDD505-2E9C-101B-9397-08002B2CF9AE}" pid="1076" name="[M85qTGxbRWto1b9]0:0">
    <vt:lpwstr>NDUpNnYiM85tNDAtNnImM6stH8IiMTQ5SGxp1bMjSax71k</vt:lpwstr>
  </property>
  <property fmtid="{D5CDD505-2E9C-101B-9397-08002B2CF9AE}" pid="1077" name="[M85rTGxbRWto1b9]0:0">
    <vt:lpwstr>NDUpNnYiM85tNDAtNnImM6stH8IiMTM5Qqxn2CBU0rV8_HVk1k</vt:lpwstr>
  </property>
  <property fmtid="{D5CDD505-2E9C-101B-9397-08002B2CF9AE}" pid="1078" name="[M85sTGxbRWto1b9]0:0">
    <vt:lpwstr>NDUpNnYiM85tNDMmOD1kNBstH8IiMTI5ImBjZ7BU0rV8_HVk1k</vt:lpwstr>
  </property>
  <property fmtid="{D5CDD505-2E9C-101B-9397-08002B2CF9AE}" pid="1079" name="[M85tTGxbRWto1b9]0:0">
    <vt:lpwstr>NDUpNnYiM85tNDQoNDQoNBstH8IiMTE5VGxoYWk5UGFt</vt:lpwstr>
  </property>
  <property fmtid="{D5CDD505-2E9C-101B-9397-08002B2CF9AE}" pid="1080" name="[M89kTGxbRWto1b9]0:0">
    <vt:lpwstr>NDUpNnYiM85tNDQoNDQoNBstH8IiMTA5VGxoYWk5SGxp1bM</vt:lpwstr>
  </property>
  <property fmtid="{D5CDD505-2E9C-101B-9397-08002B2CF9AE}" pid="1081" name="[M89lTGxbRWto1b9]0:0">
    <vt:lpwstr>NDUpNnYiM85tNDQoNDQoNBstH8IiOSA8IGxaIEdjYbM</vt:lpwstr>
  </property>
  <property fmtid="{D5CDD505-2E9C-101B-9397-08002B2CF9AE}" pid="1082" name="[M89mTGxbRWto1b9]0:0">
    <vt:lpwstr>NDUpNnYiM85tNDQoNDQoNBstH8IiOCBE_WZa_WNp0HRt</vt:lpwstr>
  </property>
  <property fmtid="{D5CDD505-2E9C-101B-9397-08002B2CF9AE}" pid="1083" name="[M89nTGxbRWto1b9]0:0">
    <vt:lpwstr>NDUpNnYiM85tNDQoNDQoNBstH8IiNmBF0XBg0r--ZQ</vt:lpwstr>
  </property>
  <property fmtid="{D5CDD505-2E9C-101B-9397-08002B2CF9AE}" pid="1084" name="[M89oTGxbRWto1b9]0:0">
    <vt:lpwstr>NDUpNnYiM85tNDUqMDEsNRstH8IiN7BD0qphZWto1k</vt:lpwstr>
  </property>
  <property fmtid="{D5CDD505-2E9C-101B-9397-08002B2CF9AE}" pid="1085" name="[M89pTGxbRWto1b9]0:0">
    <vt:lpwstr>NDUpNnYiM85tNDUqMDEsNRstH8IiNSBP2XR80qp-IEJj0bVnJA</vt:lpwstr>
  </property>
  <property fmtid="{D5CDD505-2E9C-101B-9397-08002B2CF9AE}" pid="1086" name="[M89qTGxbRWto1b9]0:0">
    <vt:lpwstr>NDUpNnYiM85tNDUqMDEsNRstH8IiNCBU_Wp-IEJj0bVnJA</vt:lpwstr>
  </property>
  <property fmtid="{D5CDD505-2E9C-101B-9397-08002B2CF9AE}" pid="1087" name="[M89rTGxbRWto1b9]0:0">
    <vt:lpwstr>NDUpNnYiM85tNDYrNT9mN6stH8IiMmBP2XR80qp-IEJj0bVnPk</vt:lpwstr>
  </property>
  <property fmtid="{D5CDD505-2E9C-101B-9397-08002B2CF9AE}" pid="1088" name="[M89sTGxbRWto1b9]0:0">
    <vt:lpwstr>NDUpNnYiM85tNDYrNT9mN6stH8IiM7BU_Wp-IEJj0bVnPk</vt:lpwstr>
  </property>
  <property fmtid="{D5CDD505-2E9C-101B-9397-08002B2CF9AE}" pid="1089" name="[M89tTGxbRWto1b9]0:0">
    <vt:lpwstr>NDUpNnYiM85tND1tMTYqNlstH8IiMSBI0rVm0H95VqFbZQ</vt:lpwstr>
  </property>
  <property fmtid="{D5CDD505-2E9C-101B-9397-08002B2CF9AE}" pid="1090" name="[MnAkTGxbRWto1b9]0:0">
    <vt:lpwstr>NDUpNnYiM85tND1tMTYqNlstH9Zj2XI5S72nIFB6_Wto_WtbICBD0qtoZX6o</vt:lpwstr>
  </property>
  <property fmtid="{D5CDD505-2E9C-101B-9397-08002B2CF9AE}" pid="1091" name="[MnAlTGxbRWto1b9]0:0">
    <vt:lpwstr>NDUpNnYiM85tND9kNnQkNlstH8EiMTE5VHJ6ZGU5_Ws</vt:lpwstr>
  </property>
  <property fmtid="{D5CDD505-2E9C-101B-9397-08002B2CF9AE}" pid="1092" name="[MnAmTGxbRWto1b9]0:0">
    <vt:lpwstr>NDUpNnYiM85tNTAmMnEoOBstH9Zj2XI5S72nIFB6_Wto_WtbICBD0qtoZX6o</vt:lpwstr>
  </property>
  <property fmtid="{D5CDD505-2E9C-101B-9397-08002B2CF9AE}" pid="1093" name="[MnAnTGxbRWto1b9]0:0">
    <vt:lpwstr>NDUpNnYiM85tN8UmNn1rOBstH8IiMSBI0rVm0H95VqFbZQ</vt:lpwstr>
  </property>
  <property fmtid="{D5CDD505-2E9C-101B-9397-08002B2CF9AE}" pid="1094" name="[MnAoTGxbRWto1b9]0:0">
    <vt:lpwstr>NDUpNnYiM85tN85rNRspH9Zj2XI5SbM5UGFd0bRd0a13RDEqH9dd0RtK_Wo3MQ</vt:lpwstr>
  </property>
  <property fmtid="{D5CDD505-2E9C-101B-9397-08002B2CF9AE}" pid="1095" name="[MnApTGxbRWto1b9]0:0">
    <vt:lpwstr>NDUpNnYiM89kMDQqM89qMlspH9Zj2XI5SbM5UGFd0bRd0a13R8EqH8pITExPSpVQKEQlN7lFJDElO959MTIgM7lGQUlTRS93JDUmH8E</vt:lpwstr>
  </property>
  <property fmtid="{D5CDD505-2E9C-101B-9397-08002B2CF9AE}" pid="1096" name="[MnAqTGxbRWto1b9]0:0">
    <vt:lpwstr>NDUpNnYiM89kMD5lMDEsNRspH9Zj2XI5SbM5UGFd0bRd0a13R8ErO9YnNRsxSElPTohVUC6EMT1gRSQlMTdIJDEmLDIgR9FMUoUdH7QpMBsl</vt:lpwstr>
  </property>
  <property fmtid="{D5CDD505-2E9C-101B-9397-08002B2CF9AE}" pid="1097" name="[MnArTGxbRWto1b9]0:0">
    <vt:lpwstr>NDUpNnYiM89kMTEpNnQkNlstH8IiM7BU_Wp-IEJj0bVnPk</vt:lpwstr>
  </property>
  <property fmtid="{D5CDD505-2E9C-101B-9397-08002B2CF9AE}" pid="1098" name="[MnAsTGxbRWto1b9]0:0">
    <vt:lpwstr>NDUpNnYiM89kNn9sN8ElMRspH9Zj2XI5SbM5UGFd0bRd0a13STEqH8pBT9QcRTEqPEMlN7lIMTYyMS93R9FMUoU3MQ</vt:lpwstr>
  </property>
  <property fmtid="{D5CDD505-2E9C-101B-9397-08002B2CF9AE}" pid="1099" name="[MnAtTGxbRWto1b9]0:0">
    <vt:lpwstr>NDUpNnYiM89kODIlNnUtMlspH9Zj2XI5SbM5UGFd0bRd0a13STErO99nNRsxQUtEKEUlNnlDMT1gSDErP8EdH9ZBTFNFH8E</vt:lpwstr>
  </property>
  <property fmtid="{D5CDD505-2E9C-101B-9397-08002B2CF9AE}" pid="1100" name="[MnEkTGxbRWto1b9]0:0">
    <vt:lpwstr>NDUpNnYiM89kODUqND5lNRstH8IiMmBP2XR80qp-IEJj0bVnPk</vt:lpwstr>
  </property>
  <property fmtid="{D5CDD505-2E9C-101B-9397-08002B2CF9AE}" pid="1101" name="[MnElTGxbRWto1b9]0:0">
    <vt:lpwstr>NDUpNnYiM89kOD9lM8AnNlspH9Zj2XI5SbM5UGFd0bRd0a13RnEqH8E3MRsl</vt:lpwstr>
  </property>
  <property fmtid="{D5CDD505-2E9C-101B-9397-08002B2CF9AE}" pid="1102" name="[MnEmTGxbRWto1b9]0:0">
    <vt:lpwstr>NDUpNnYiM89lM8AnNnAnNlspH9Zj2XI5SbM5UGFd0bRd0a13S8EqH8pPU76HMTYyMSlIMTYxMm93VFJVRRsl</vt:lpwstr>
  </property>
  <property fmtid="{D5CDD505-2E9C-101B-9397-08002B2CF9AE}" pid="1103" name="[MnEnTGxbRWto1b9]0:0">
    <vt:lpwstr>NDUpNnYiM89lM8IqODUlOBspH9Zj2XI5SbM5UGFd0bRd0a13S8ErO9cnNRsxTpIcRnErP8EgSDErPTMdH-RSVUU3MQ</vt:lpwstr>
  </property>
  <property fmtid="{D5CDD505-2E9C-101B-9397-08002B2CF9AE}" pid="1104" name="[MnEoTGxbRWto1b9]0:0">
    <vt:lpwstr>NDUpNnYiM89lM8YlNT1oMRstH8IiNCBU_Wp-IEJj0bVnJA</vt:lpwstr>
  </property>
  <property fmtid="{D5CDD505-2E9C-101B-9397-08002B2CF9AE}" pid="1105" name="[MnEpTGxbRWto1b9]0:0">
    <vt:lpwstr>NDUpNnYiM89mM8ImM8ImM6spH9Zj2XI5SbM5UGFd0bRd0a13TDEqH8pJR76JMTYxVFJVRSlLMTYeTSQlMSkkKRs9MBsl</vt:lpwstr>
  </property>
  <property fmtid="{D5CDD505-2E9C-101B-9397-08002B2CF9AE}" pid="1106" name="[MnEqTGxbRWto1b9]0:0">
    <vt:lpwstr>NDUpNnYiM89mM89lN8YqNlspH9Zj2XI5SbM5UGFd0bRd0a13TDErO9knNRsxSUYcSTErPVRSVUUgSnErK9o9MTEgMC93JDA3MQ</vt:lpwstr>
  </property>
  <property fmtid="{D5CDD505-2E9C-101B-9397-08002B2CF9AE}" pid="1107" name="[MnErTGxbRWto1b9]0:0">
    <vt:lpwstr>NDUpNnYiM89mMnIqMn5sORstH8IiNSBP2XR80qp-IEJj0bVnJA</vt:lpwstr>
  </property>
  <property fmtid="{D5CDD505-2E9C-101B-9397-08002B2CF9AE}" pid="1108" name="[MnEsTGxbRWto1b9]0:0">
    <vt:lpwstr>NDUpNnYiM89mODEmNRspH9Zj2XI5SbM5UGFd0bRd0a13TTEqH8pJR76KMTYxVFJVRSlLMTYeTSQlM7kkKRs9M85lH8E</vt:lpwstr>
  </property>
  <property fmtid="{D5CDD505-2E9C-101B-9397-08002B2CF9AE}" pid="1109" name="[MnEtTGxbRWto1b9]0:0">
    <vt:lpwstr>NDUpNnYiM89mOD1kMn1kNBspH9Zj2XI5SbM5UGFd0bRd0a13TTErO9onNRsxSUYcS8ErPVRSVUUgSnErK9o9MTIgMC93JDIkMBsl</vt:lpwstr>
  </property>
  <property fmtid="{D5CDD505-2E9C-101B-9397-08002B2CF9AE}" pid="1110" name="[MnIkTGxbRWto1b9]0:0">
    <vt:lpwstr>NDUpNnYiM89mOTApMD9mN6stH8IiN7BD0qphZWto1k</vt:lpwstr>
  </property>
  <property fmtid="{D5CDD505-2E9C-101B-9397-08002B2CF9AE}" pid="1111" name="[MnIlTGxbRWto1b9]0:0">
    <vt:lpwstr>NDUpNnYiM89oN81pOTIpORspH9Zj2XI5SbM5UGFd0bRd0a13TnEqH8pJR76BT9QcRTEqPDpDMTYgSDEqP8EdLCJHToxEIEdPQ7IgSUYcRTEqP9MlN7k7VExPIEpVQo55VE-NRSIgI-BPTmBRVUFMSVRZI79dH-RPTmBNVUNIIFRJTUU3MQ</vt:lpwstr>
  </property>
  <property fmtid="{D5CDD505-2E9C-101B-9397-08002B2CF9AE}" pid="1112" name="[MnImTGxbRWto1b9]0:0">
    <vt:lpwstr>NDUpNnYiM89oNnImM8ImM6spH9Zj2XI5SbM5UGFd0bRd0a13TnErO9wnNRsxSUYcQUtEKEUlNnkxQnErLE5lNnslKSk7RoxPRCBKToI7LE-GKEUlNntDMT1gI-RPTmBNVUNIIFRJTUU7LCJQTow5UVVBTE-UWSIdKRtHToxEIEdPQ6sl</vt:lpwstr>
  </property>
  <property fmtid="{D5CDD505-2E9C-101B-9397-08002B2CF9AE}" pid="1113" name="[MnInTGxbRWto1b9]0:0">
    <vt:lpwstr>NDUpNnYiM89qNnQrN85pM6stH8IiNmBF0XBg0r--ZQ</vt:lpwstr>
  </property>
  <property fmtid="{D5CDD505-2E9C-101B-9397-08002B2CF9AE}" pid="1114" name="[MnIoTGxbRWto1b9]0:0">
    <vt:lpwstr>NDUpNnYiM89rNnYqM8AnNlspH9Zj2XI5SbM5UGFd0bRd0a13QnQkH8pWTExPSpVQKEIoMClCJDEqO9Q9MnUgMm93Sa-hH8E</vt:lpwstr>
  </property>
  <property fmtid="{D5CDD505-2E9C-101B-9397-08002B2CF9AE}" pid="1115" name="[MnIpTGxbRWto1b9]0:0">
    <vt:lpwstr>NDUpNnYiM89rODAkOTIpORspH9Zj2XI5SbM5UGFd0bRd0a13QnQlO9MoN6sxV9lPTohVUC6CNDEgQ7QlN8dEJDMpLDMdH9d-0atdZaVmH8E</vt:lpwstr>
  </property>
  <property fmtid="{D5CDD505-2E9C-101B-9397-08002B2CF9AE}" pid="1116" name="[MnIqTGxbRWto1b9]0:0">
    <vt:lpwstr>NDUpNnYiM89sMDQnOT5lNRstH8IiOCBE_WZa_WNp0HRt</vt:lpwstr>
  </property>
  <property fmtid="{D5CDD505-2E9C-101B-9397-08002B2CF9AE}" pid="1117" name="[MnIrTGxbRWto1b9]0:0">
    <vt:lpwstr>NDUpNnYiM89sND1mM8ImM6spH9Zj2XI5SbM5UGFd0bRd0a13RDQkH8pWTExPSpVQKEIoMClCJDEqO919MnUgN793Mlsl</vt:lpwstr>
  </property>
  <property fmtid="{D5CDD505-2E9C-101B-9397-08002B2CF9AE}" pid="1118" name="[MnIsTGxbRWto1b9]0:0">
    <vt:lpwstr>NDUpNnYiM89sNTAqOTQoNBspH9Zj2XI5SbM5UGFd0bRd0a13RDQlO9QoN6sxV9lPTohVUC6CNDEgQ7QlN8dHJDMpLDYdH8M3MQ</vt:lpwstr>
  </property>
  <property fmtid="{D5CDD505-2E9C-101B-9397-08002B2CF9AE}" pid="1119" name="[MnItTGxbRWto1b9]0:0">
    <vt:lpwstr>NDUpNnYiM89sNTYoODEoOBstH8IiOSA8IGxaIEdjYbM</vt:lpwstr>
  </property>
  <property fmtid="{D5CDD505-2E9C-101B-9397-08002B2CF9AE}" pid="1120" name="[MnMkTGxbRWto1b9]0:0">
    <vt:lpwstr>NDUpNnYiM89tMT1sM8QkNlspH9Zj2XI5SbM5UGFd0bRd0a13SDMtH8pDTpVOVE-GKEQlN8dEMnUgRnMtKRspH8E</vt:lpwstr>
  </property>
  <property fmtid="{D5CDD505-2E9C-101B-9397-08002B2CF9AE}" pid="1121" name="[MnMlTGxbRWto1b9]0:0">
    <vt:lpwstr>NDUpNnYiM89tM8EmOTYnH8U3Raxp17BK1mBQYW-i2G-iZltINDAuSDQmH8pDTpVOVE-GKEQlNndEMnYgRnQkKRspH8E</vt:lpwstr>
  </property>
  <property fmtid="{D5CDD505-2E9C-101B-9397-08002B2CF9AE}" pid="1122" name="[MnMmTGxbRWto1b9]0:0">
    <vt:lpwstr>NDUpNnYiM89tM8UtM8UtMlstH8IiMTA5VGxoYWk5SGxp1bM</vt:lpwstr>
  </property>
  <property fmtid="{D5CDD505-2E9C-101B-9397-08002B2CF9AE}" pid="1123" name="[MnMnTGxbRWto1b9]0:0">
    <vt:lpwstr>NDUpNnYiMnAkMDUrOD1kNBspH9Zj2XI5SbM5UGFd0bRd0a13STMtH8pTVUpJR76EJDEqO9Q9MnUgRnMtLEU9MTYuRSQnNS93MnErH8E</vt:lpwstr>
  </property>
  <property fmtid="{D5CDD505-2E9C-101B-9397-08002B2CF9AE}" pid="1124" name="[MnMoTGxbRWto1b9]0:0">
    <vt:lpwstr>NDUpNnYiMnAkMTAoMTYqNlspH9Zj2XI5SbM5UGFd0bRd0a13STQkO99oM6sxUpVNSUYcRCQlN8dEJDMpLE1oMClFJDEqO9U9MnUdH8IpN6sl</vt:lpwstr>
  </property>
  <property fmtid="{D5CDD505-2E9C-101B-9397-08002B2CF9AE}" pid="1125" name="[MnMpTGxbRWto1b9]0:0">
    <vt:lpwstr>NDUpNnYiMnAkMTMsOD5sORstH8IiMTE5VGxoYWk5UGFt</vt:lpwstr>
  </property>
  <property fmtid="{D5CDD505-2E9C-101B-9397-08002B2CF9AE}" pid="1126" name="[MnMqTGxbRWto1b9]0:0">
    <vt:lpwstr>NDUpNnYiMnAkNn9sN8ElMRspH9Zj2XI5SbM5UGFd0bRd0a13S8MtH8pTVUpJR76EJDEqO9Q9MnUgRnMtLEs9MTYuT7QnNS93JDEsLDMsM6sl</vt:lpwstr>
  </property>
  <property fmtid="{D5CDD505-2E9C-101B-9397-08002B2CF9AE}" pid="1127" name="[MnMrTGxbRWto1b9]0:0">
    <vt:lpwstr>NDUpNnYiMnAkODQoOTArNBspH9Zj2XI5SbM5UGFd0bRd0a13S8QkO9coM6sxUpVNSUYcRCQlN8dEJDMpLE1oMClOJDEqO9s9MnUdH7QlMmksNDA3MQ</vt:lpwstr>
  </property>
  <property fmtid="{D5CDD505-2E9C-101B-9397-08002B2CF9AE}" pid="1128" name="[MnMsTGxbRWto1b9]0:0">
    <vt:lpwstr>NDUpNnYiMnAkOTMrNRstH8IiMTI5ImBjZ7BU0rV8_HVk1k</vt:lpwstr>
  </property>
  <property fmtid="{D5CDD505-2E9C-101B-9397-08002B2CF9AE}" pid="1129" name="[MnMtTGxbRWto1b9]0:0">
    <vt:lpwstr>NDUpNnYiMnAlNnIoNTMrH8U3Raxp17BK1mBQYW-i2G-iZltKNDY3PUNPVUtUSUYcRCQoMDdEJDQqLEYoN793MBsl</vt:lpwstr>
  </property>
  <property fmtid="{D5CDD505-2E9C-101B-9397-08002B2CF9AE}" pid="1130" name="[MnQkTGxbRWto1b9]0:0">
    <vt:lpwstr>NDUpNnYiMnAlODErMTItN6spH9Zj2XI5SbM5UGFd0bRd0a13S8QqH8pDTpVOVE-GKEQ9NDAuRCQoN7lHNDYdH8E3MQ</vt:lpwstr>
  </property>
  <property fmtid="{D5CDD505-2E9C-101B-9397-08002B2CF9AE}" pid="1131" name="[MnQlTGxbRWto1b9]0:0">
    <vt:lpwstr>NDUpNnYiMnAmMn5oM8UtMlstH8IiMTM5Qqxn2CBU0rV8_HVk1k</vt:lpwstr>
  </property>
  <property fmtid="{D5CDD505-2E9C-101B-9397-08002B2CF9AE}" pid="1132" name="[MnQmTGxbRWto1b9]0:0">
    <vt:lpwstr>NDUpNnYiMnAmOT9rN85pM6spH9Zj2XI5SbM5UGFd0bRd0a13SnQqH8pTVUpJR76ENDAuRDQqLE1oN7lFNDAdH7QmNTA3MQ</vt:lpwstr>
  </property>
  <property fmtid="{D5CDD505-2E9C-101B-9397-08002B2CF9AE}" pid="1133" name="[MnQnTGxbRWto1b9]0:0">
    <vt:lpwstr>NDUpNnYiMnAnNT1qMn5sORspH9Zj2XI5SbM5UGFd0bRd0a13SnQqH8pTVUpJR76EJDQkO9Q9NDYgRnQqLEU9NDAuRSQoN793JDIpMBsl</vt:lpwstr>
  </property>
  <property fmtid="{D5CDD505-2E9C-101B-9397-08002B2CF9AE}" pid="1134" name="[MnQoTGxbRWto1b9]0:0">
    <vt:lpwstr>NDUpNnYiMnAnN85kNTUpN6stH8IiMTQ5SGxp1bMjSax71k</vt:lpwstr>
  </property>
  <property fmtid="{D5CDD505-2E9C-101B-9397-08002B2CF9AE}" pid="1135" name="[MnQpTGxbRWto1b9]0:0">
    <vt:lpwstr>NDUpNnYiMnAoMnUlODUlORspH9Zj2XI5SbM5UGFd0bRd0a13T8QqH8pBV9VSQU2FSUYcRmQlN8dHJDMpLE1oN7lOJDEqO9s9MnUdH8IoODY3MQ</vt:lpwstr>
  </property>
  <property fmtid="{D5CDD505-2E9C-101B-9397-08002B2CF9AE}" pid="1136" name="[MnQqTGxbRWto1b9]0:0">
    <vt:lpwstr>NDUpNnYiMnAoNT1lNnUtMlspH9Zj2XI5SbM5UGFd0bRd0a13T8QqH8pBV9VSQU2FSUYcRmQlN8dHJDMpLE1oN7lOJDEqO9s9MnUdH8IoODY3MQ</vt:lpwstr>
  </property>
  <property fmtid="{D5CDD505-2E9C-101B-9397-08002B2CF9AE}" pid="1137" name="[MnQrTGxbRWto1b9]0:0">
    <vt:lpwstr>NDUpNnYiMnAoN8EsMDUpN6spH9Zj2XI5SbM5UGFd0bRd0a13S8QrO9cpMBsxQoxVT-RJR76EJDQkO9Q9NDYgRnQrKRsnH8E</vt:lpwstr>
  </property>
  <property fmtid="{D5CDD505-2E9C-101B-9397-08002B2CF9AE}" pid="1138" name="[MnQsTGxbRWto1b9]0:0">
    <vt:lpwstr>NDUpNnYiMnAoN85rNRspH9Zj2XI5SbM5UGFd0bRd0a13SnQrO9gpMBsxUpVNSUYcRCQoMDdEJDQqLE1oNmlFJDQkO9U9NDYdH7QlLDUkMBsl</vt:lpwstr>
  </property>
  <property fmtid="{D5CDD505-2E9C-101B-9397-08002B2CF9AE}" pid="1139" name="[MnQtTGxbRWto1b9]0:0">
    <vt:lpwstr>NDUpNnYiMnAoNnQpMn1kNBspH9Zj2XI5SbM5UGFd0bRd0a13T8QrO9spMBsxQVZFU9FHRU-GKE19MTYuRmQnNSlHND1gT7QlN8dOJDMpKRsnM8QrH8E</vt:lpwstr>
  </property>
  <property fmtid="{D5CDD505-2E9C-101B-9397-08002B2CF9AE}" pid="1140" name="[MnUkTGxbRWto1b9]0:0">
    <vt:lpwstr>NDUpNnYiMnApMDYtNDQoNBstH92j0q2gZSA5Qqxi2GVs2A</vt:lpwstr>
  </property>
  <property fmtid="{D5CDD505-2E9C-101B-9397-08002B2CF9AE}" pid="1141" name="[MnUlTGxbRWto1b9]0:0">
    <vt:lpwstr>NDUpNnYiMnApMD9mNT9mN6stH8IiMTQ5SGxp1bMjSax71k</vt:lpwstr>
  </property>
  <property fmtid="{D5CDD505-2E9C-101B-9397-08002B2CF9AE}" pid="1142" name="[MnUmTGxbRWto1b9]0:0">
    <vt:lpwstr>NDUpNnYiMnApMTAoMTYqNlstH8IiMTM5Qqxn2CBU0rV8_HVk1k</vt:lpwstr>
  </property>
  <property fmtid="{D5CDD505-2E9C-101B-9397-08002B2CF9AE}" pid="1143" name="[MnUnTGxbRWto1b9]0:0">
    <vt:lpwstr>NDUpNnYiMnApMTAoMTYqNlstH8IiMTI5ImBjZ7BU0rV8_HVk1k</vt:lpwstr>
  </property>
  <property fmtid="{D5CDD505-2E9C-101B-9397-08002B2CF9AE}" pid="1144" name="[MnUoTGxbRWto1b9]0:0">
    <vt:lpwstr>NDUpNnYiMnApMTEpNnQkNlstH8IiMTE5VGxoYWk5UGFt</vt:lpwstr>
  </property>
  <property fmtid="{D5CDD505-2E9C-101B-9397-08002B2CF9AE}" pid="1145" name="[MnUpTGxbRWto1b9]0:0">
    <vt:lpwstr>NDUpNnYiMnApMTIrMnEoOBstH8IiMTA5VGxoYWk5SGxp1bM</vt:lpwstr>
  </property>
  <property fmtid="{D5CDD505-2E9C-101B-9397-08002B2CF9AE}" pid="1146" name="[MnUqTGxbRWto1b9]0:0">
    <vt:lpwstr>NDUpNnYiMnApMTMsOD5sORstH8IiOSA8IGxaIEdjYbM</vt:lpwstr>
  </property>
  <property fmtid="{D5CDD505-2E9C-101B-9397-08002B2CF9AE}" pid="1147" name="[MnUrTGxbRWto1b9]0:0">
    <vt:lpwstr>NDUpNnYiMnApMTMsOD5sORstH8IiOCBE_WZa_WNp0HRt</vt:lpwstr>
  </property>
  <property fmtid="{D5CDD505-2E9C-101B-9397-08002B2CF9AE}" pid="1148" name="[MnUsTGxbRWto1b9]0:0">
    <vt:lpwstr>NDUpNnYiMnApMTUkNDYnH893M7srIEVh1Glj3WV-</vt:lpwstr>
  </property>
  <property fmtid="{D5CDD505-2E9C-101B-9397-08002B2CF9AE}" pid="1149" name="[MnUtTGxbRWto1b9]0:0">
    <vt:lpwstr>NDUpNnYiMnApMTUkNDYnH893M7sqIENj0Wp-0bRn</vt:lpwstr>
  </property>
  <property fmtid="{D5CDD505-2E9C-101B-9397-08002B2CF9AE}" pid="1150" name="[MnYkTGxbRWto1b9]0:0">
    <vt:lpwstr>NDUpNnYiMnApMTYmMDMrH893M7spIExp2GNj0WU5Qaxi2XM9</vt:lpwstr>
  </property>
  <property fmtid="{D5CDD505-2E9C-101B-9397-08002B2CF9AE}" pid="1151" name="[MnYlTGxbRWto1b9]0:0">
    <vt:lpwstr>NDUpNnYiMnApMTYmMDMrH893M7soIFRd0WU5Qaxi2XM9</vt:lpwstr>
  </property>
  <property fmtid="{D5CDD505-2E9C-101B-9397-08002B2CF9AE}" pid="1152" name="[MnYmTGxbRWto1b9]0:0">
    <vt:lpwstr>NDUpNnYiMnApMTYmMDMrH893M7snIExp2GNj0WU5Qaxi2XMz</vt:lpwstr>
  </property>
  <property fmtid="{D5CDD505-2E9C-101B-9397-08002B2CF9AE}" pid="1153" name="[MnYnTGxbRWto1b9]0:0">
    <vt:lpwstr>NDUpNnYiMnApMT1nN8ElMRstH8IiM7BU_Wp-IEJj0bVnPk</vt:lpwstr>
  </property>
  <property fmtid="{D5CDD505-2E9C-101B-9397-08002B2CF9AE}" pid="1154" name="[MnYoTGxbRWto1b9]0:0">
    <vt:lpwstr>NDUpNnYiMnApMT1nN8ElMRstH8IiMSBI0rVm0H95VqFbZQ</vt:lpwstr>
  </property>
  <property fmtid="{D5CDD505-2E9C-101B-9397-08002B2CF9AE}" pid="1155" name="[MnYpTGxbRWto1b9]0:0">
    <vt:lpwstr>NDUpNnYiMnApMT1nN8ElMRstH9Zj2XI5S72nIFB6_Wto_WtbICBD0qtoZX6o</vt:lpwstr>
  </property>
  <property fmtid="{D5CDD505-2E9C-101B-9397-08002B2CF9AE}" pid="1156" name="[MnYqTGxbRWto1b9]0:0">
    <vt:lpwstr>NDUpNnYiMnApMT1nN8ElMRstH8EiMTE5VHJ6ZGU5_Ws</vt:lpwstr>
  </property>
  <property fmtid="{D5CDD505-2E9C-101B-9397-08002B2CF9AE}" pid="1157" name="[MnYrTGxbRWto1b9]0:0">
    <vt:lpwstr>NDUpNnYiMnApM8AsMnMnMlstH8EiMTA5VGxoYWk5SWtoZXJ-1rQ5Qq6-Yqg</vt:lpwstr>
  </property>
  <property fmtid="{D5CDD505-2E9C-101B-9397-08002B2CF9AE}" pid="1158" name="[MnYsTGxbRWto1b9]0:0">
    <vt:lpwstr>NDUpNnYiMnApM8AsMnMnMlstH8EiOSBU0rR60CBJ0bR-1aVn2CBQYW-9</vt:lpwstr>
  </property>
  <property fmtid="{D5CDD505-2E9C-101B-9397-08002B2CF9AE}" pid="1159" name="[MnYtTGxbRWto1b9]0:0">
    <vt:lpwstr>NDUpNnYiMnApM8EtOTArNBstH8EiOCBU0rR60CBB0Wxp0bQ5UGFdZA</vt:lpwstr>
  </property>
  <property fmtid="{D5CDD505-2E9C-101B-9397-08002B2CF9AE}" pid="1160" name="[Mn1kTGxbRWto1b9]0:0">
    <vt:lpwstr>NDUpNnYiMnApM8EtOTArNBstH8EiNmBD0qpk0GVoZSBCYWl60aN-</vt:lpwstr>
  </property>
  <property fmtid="{D5CDD505-2E9C-101B-9397-08002B2CF9AE}" pid="1161" name="[Mn1lTGxbRWto1b9]0:0">
    <vt:lpwstr>NDUpNnYiMnApM8EtOTArNBstH8EiN7BCYWl60aN-IFB-1a-jZCAl</vt:lpwstr>
  </property>
  <property fmtid="{D5CDD505-2E9C-101B-9397-08002B2CF9AE}" pid="1162" name="[Mn1mTGxbRWto1b9]0:0">
    <vt:lpwstr>NDUpNnYiMnApM8EtOTArNBstH8EiNSBD0qpk0GVoZSBk1a-iYq-kYWk</vt:lpwstr>
  </property>
  <property fmtid="{D5CDD505-2E9C-101B-9397-08002B2CF9AE}" pid="1163" name="[Mn1nTGxbRWto1b9]0:0">
    <vt:lpwstr>NDUpNnYiMnApM8EtOTArNBstH8EiNCBk1a-iYq-kYWk5UGVm_Wx9IDE</vt:lpwstr>
  </property>
  <property fmtid="{D5CDD505-2E9C-101B-9397-08002B2CF9AE}" pid="1164" name="[Mn1oTGxbRWto1b9]0:0">
    <vt:lpwstr>NDUpNnYiMnApM8MlND5lNRstH8EiMmBD0qpk0GVoZSBJ0bR-1aVn2A</vt:lpwstr>
  </property>
  <property fmtid="{D5CDD505-2E9C-101B-9397-08002B2CF9AE}" pid="1165" name="[Mn1pTGxbRWto1b9]0:0">
    <vt:lpwstr>NDUpNnYiMnApM8MlND5lNRstH8EiM7BJ0bR-1aVn2CBQZXJd0qQ5MQ</vt:lpwstr>
  </property>
  <property fmtid="{D5CDD505-2E9C-101B-9397-08002B2CF9AE}" pid="1166" name="[Mn1qTGxbRWto1b9]0:0">
    <vt:lpwstr>NDUpNnYiMnApM8MlND5lNRstH8EiMSBQYX-hZWto</vt:lpwstr>
  </property>
  <property fmtid="{D5CDD505-2E9C-101B-9397-08002B2CF9AE}" pid="1167" name="[Mn1rTGxbRWto1b9]0:0">
    <vt:lpwstr>NDUpNnYiMnApM8YqM8AnNlstH9Fh0rJo_Xd62G-j07BD0qtoZX6o</vt:lpwstr>
  </property>
  <property fmtid="{D5CDD505-2E9C-101B-9397-08002B2CF9AE}" pid="1168" name="[Mn1sTGxbRWto1b9]0:0">
    <vt:lpwstr>NDUpNnYiMnApM8YqM8AnNlstH8EiMSBQYX-hZWto</vt:lpwstr>
  </property>
  <property fmtid="{D5CDD505-2E9C-101B-9397-08002B2CF9AE}" pid="1169" name="[Mn1tTGxbRWto1b9]0:0">
    <vt:lpwstr>NDUpNnYiMnApOT1mM8ImM6spH9Fh0rJo_Xd62G-j06tDMTU3PVBNVC6DMTMjMTIgQnEmLEMlMS93JDQoOCsmMSA3MQ</vt:lpwstr>
  </property>
  <property fmtid="{D5CDD505-2E9C-101B-9397-08002B2CF9AE}" pid="1170" name="[Mn5kTGxbRWto1b9]0:0">
    <vt:lpwstr>NDUpNnYiMnArMD9oOTArNBstH8EiM7BJ0bR-1aVn2CBQZXJd0qQ5MQ</vt:lpwstr>
  </property>
  <property fmtid="{D5CDD505-2E9C-101B-9397-08002B2CF9AE}" pid="1171" name="[Mn5lTGxbRWto1b9]0:0">
    <vt:lpwstr>NDUpNnYiMnArODEmNRspH9Fh0rJo_Xd62G-j06tEM8A3PUYlOSdDMTMjMTI3JDEkM7snOBsl</vt:lpwstr>
  </property>
  <property fmtid="{D5CDD505-2E9C-101B-9397-08002B2CF9AE}" pid="1172" name="[Mn5mTGxbRWto1b9]0:0">
    <vt:lpwstr>NDUpNnYiMnArOD5lOTQoNBspH9Fh0rJo_Xd62G-j06tEM8EuRDYrH8pGM8AeQnEoLnEmH7QkL8AkH8E</vt:lpwstr>
  </property>
  <property fmtid="{D5CDD505-2E9C-101B-9397-08002B2CF9AE}" pid="1173" name="[Mn5nTGxbRWto1b9]0:0">
    <vt:lpwstr>NDUpNnYiMnArOT1oNTMrH8U3QWpj1bRd3aFo_WxiH9QmMBsxR8EtK9M9MTMjMTI3JDEkM7snOBsl</vt:lpwstr>
  </property>
  <property fmtid="{D5CDD505-2E9C-101B-9397-08002B2CF9AE}" pid="1174" name="[Mn5oTGxbRWto1b9]0:0">
    <vt:lpwstr>NDUpNnYiMnAsMDMmNDArNBspH9Fh0rJo_Xd62G-j06tEM8EuRDYrH8pGM8AeQmQlMmwlM6s9MCskMBsl</vt:lpwstr>
  </property>
  <property fmtid="{D5CDD505-2E9C-101B-9397-08002B2CF9AE}" pid="1175" name="[Mn5pTGxbRWto1b9]0:0">
    <vt:lpwstr>NDUpNnYiMnAsM8AqMDEsNRstH8EiMmBD0qpk0GVoZSBJ0bR-1aVn2A</vt:lpwstr>
  </property>
  <property fmtid="{D5CDD505-2E9C-101B-9397-08002B2CF9AE}" pid="1176" name="[Mn5qTGxbRWto1b9]0:0">
    <vt:lpwstr>NDUpNnYiMnAsM8QkNnQkNlstH8EiNCBk1a-iYq-kYWk5UGVm_Wx9IDE</vt:lpwstr>
  </property>
  <property fmtid="{D5CDD505-2E9C-101B-9397-08002B2CF9AE}" pid="1177" name="[Mn5rTGxbRWto1b9]0:0">
    <vt:lpwstr>NDUpNnYiMnAsM8UmMnEoOBstH8EiMmBD0qpk0GVoZSBJ0bR-1aVn2A</vt:lpwstr>
  </property>
  <property fmtid="{D5CDD505-2E9C-101B-9397-08002B2CF9AE}" pid="1178" name="[Mn5sTGxbRWto1b9]0:0">
    <vt:lpwstr>NDUpNnYiMnAsM81pNDYnH893MSsoIHBm_Wt8_XB60CBQZXJd0qQ5MQ</vt:lpwstr>
  </property>
  <property fmtid="{D5CDD505-2E9C-101B-9397-08002B2CF9AE}" pid="1179" name="[Mn5tTGxbRWto1b9]0:0">
    <vt:lpwstr>NDUpNnYiMnAsNTYoODEoOBspH9Fh0rJo_Xd62G-j06tFM8A3PUMmMCpEM8A3JDMoNSssNBsl</vt:lpwstr>
  </property>
  <property fmtid="{D5CDD505-2E9C-101B-9397-08002B2CF9AE}" pid="1180" name="[Mn9kTGxbRWto1b9]0:0">
    <vt:lpwstr>NDUpNnYiMnAsN8ElMTElMRspH9Fh0rJo_Xd62G-j06tFM8EuRTYrH8pDM8EhRDIlH7QoND5iM8E3MQ</vt:lpwstr>
  </property>
  <property fmtid="{D5CDD505-2E9C-101B-9397-08002B2CF9AE}" pid="1181" name="[Mn9lTGxbRWto1b9]0:0">
    <vt:lpwstr>NDUpNnYiMnAsN8YsOT5lNRstH8EiNSBD0qpk0GVoZSBk1a-iYq-kYWk</vt:lpwstr>
  </property>
  <property fmtid="{D5CDD505-2E9C-101B-9397-08002B2CF9AE}" pid="1182" name="[Mn9mTGxbRWto1b9]0:0">
    <vt:lpwstr>NDUpNnYiMnAsNnEpM81rOBstH8EiN7BCYWl60aN-IFB-1a-jZCAl</vt:lpwstr>
  </property>
  <property fmtid="{D5CDD505-2E9C-101B-9397-08002B2CF9AE}" pid="1183" name="[Mn9nTGxbRWto1b9]0:0">
    <vt:lpwstr>NDUpNnYiMnAtMDUkOTIpORspH9Fh0rJo_Xd62G-j06tGM8A3PUYlOSpFM8A3JDEsLDUpNCslN6sl</vt:lpwstr>
  </property>
  <property fmtid="{D5CDD505-2E9C-101B-9397-08002B2CF9AE}" pid="1184" name="[Mn9oTGxbRWto1b9]0:0">
    <vt:lpwstr>NDUpNnYiMnAtMD9rM8ImM6spH9Fh0rJo_Xd62G-j06tGM8EuR8YrH8pGM8AhRTIlH7QlOCkmMDYiNDU3MQ</vt:lpwstr>
  </property>
  <property fmtid="{D5CDD505-2E9C-101B-9397-08002B2CF9AE}" pid="1185" name="[Mn9pTGxbRWto1b9]0:0">
    <vt:lpwstr>NDUpNnYiMnAtM8MqMTElMRstH8EiNmBD0qpk0GVoZSBCYWl60aN-</vt:lpwstr>
  </property>
  <property fmtid="{D5CDD505-2E9C-101B-9397-08002B2CF9AE}" pid="1186" name="[Mn9qTGxbRWto1b9]0:0">
    <vt:lpwstr>NDUpNnYiMnAtM85mNDArNBstH8EiOCBU0rR60CBB0Wxp0bQ5UGFdZA</vt:lpwstr>
  </property>
  <property fmtid="{D5CDD505-2E9C-101B-9397-08002B2CF9AE}" pid="1187" name="[Mn9rTGxbRWto1b9]0:0">
    <vt:lpwstr>NDUpNnYiMnEkM8AsMnMnMlspH9Fh0rJo_Xd62G-j06tHMTI3PUMlNSdDMTI3JDIlLDUlNCsmMRsl</vt:lpwstr>
  </property>
  <property fmtid="{D5CDD505-2E9C-101B-9397-08002B2CF9AE}" pid="1188" name="[Mn9sTGxbRWto1b9]0:0">
    <vt:lpwstr>NDUpNnYiMnEkM8QnMDUpN6stH8EiOSBU0rR60CBJ0bR-1aVn2CBQYW-9</vt:lpwstr>
  </property>
  <property fmtid="{D5CDD505-2E9C-101B-9397-08002B2CF9AE}" pid="1189" name="[Mn9tTGxbRWto1b9]0:0">
    <vt:lpwstr>NDUpNnYiMnEkNTQnOT5lNRspH9Fh0rJo_Xd62G-j06tHMTM3PVNVTS6EM8AuRDYrKRs9M7kqMTQiM8E3MQ</vt:lpwstr>
  </property>
  <property fmtid="{D5CDD505-2E9C-101B-9397-08002B2CF9AE}" pid="1190" name="[Yqxh1Gl-2GVUYXNf1k]0:1190">
    <vt:lpwstr>4HNjZ9-Q4GNY2-dZ4GpBRUZ84E2T0Wpo4G6lUWdK4ElZ1XRu4FZWT-Bu4E6sZHZE4E6L_qth4GRJQqdV4EVHQqJs4G6o_ot94F2-3Uha4G66TpBt4H-b2r-l4F-M1-BF4FBr2-J64GlLYq-64FdoSqJa4ElJRExU4ExdZbdo4FBSWbJR4F-K2rJg4EJH2-FE4H6m_Exr4HNF3VNC4GpLTrVr4GZbUH-G4GZYYWxs4E6HRFNB4GFtVr-O4FdY1rR</vt:lpwstr>
  </property>
  <property fmtid="{D5CDD505-2E9C-101B-9397-08002B2CF9AE}" pid="1191" name="[Yqxh1Gl-2GVUYXNf1k]1189:1191">
    <vt:lpwstr>74HdP0EhQ4FJH3H6m4HNjYWJo4GZY1Fdl4ElIUUNV4E6HUUlT4HR_QURF4H-pVWZ74Epn1XZT4H-VS-Zs4GpnUbRt4E2p_92t4GpY2H2l4EJl2EN_4HZkRXVI4Fdc2UlW4EdJRW6D4EFrU9tJ4HdFWWxs4HZnY9dd4HV82axW4H6CSV6Q4E2H2aJR4GxN0pBX4FRDWFVj4F2W_qpk4Ed8Tqpn4EZXUV6Y4ERm2oti4GhH19FC4HRcSbNn4G2H1U</vt:lpwstr>
  </property>
  <property fmtid="{D5CDD505-2E9C-101B-9397-08002B2CF9AE}" pid="1192" name="[Yqxh1Gl-2GVUYXNf1k]1190:0">
    <vt:lpwstr>ds4H67UX2h4G6G_X6D4FRFUrJI4F2XZ9hI4F2tUaFj4H2b2GlF4FJbV9ln4H2W2UZR4EdpSbZQ4FNDTUNq4GZG_G-a4EZR3GRi4F6QWWhl4E6s1ENt4EpDZU2Z4FVb2b2Z4EhqZ-6m4H6f2EVX4A</vt:lpwstr>
  </property>
  <property fmtid="{D5CDD505-2E9C-101B-9397-08002B2CF9AE}" pid="1193" name="[NDAkTGxbRWto1b9]0:0">
    <vt:lpwstr>NDUpNnYiMnEkN8UtNnImM6stH8EiMTA5VGxoYWk5SWtoZXJ-1rQ5Qq6-Yqg</vt:lpwstr>
  </property>
  <property fmtid="{D5CDD505-2E9C-101B-9397-08002B2CF9AE}" pid="1194" name="[NDAlTGxbRWto1b9]0:0">
    <vt:lpwstr>NDUpNnYiMnElMTImN85pM6spH9Fh0rJo_Xd62G-j06tHMTQ3PUMlM7hHMTE3JDQsL8AkH8E</vt:lpwstr>
  </property>
  <property fmtid="{D5CDD505-2E9C-101B-9397-08002B2CF9AE}" pid="1195" name="[NDAmTGxbRWto1b9]0:0">
    <vt:lpwstr>NDUpNnYiMnElNTUkOTIpORspH9Fh0rJo_Xd62G-j06tHMTQ3PU1lM7hDMTE3JDIgN8EoL8IlH8E</vt:lpwstr>
  </property>
  <property fmtid="{D5CDD505-2E9C-101B-9397-08002B2CF9AE}" pid="1196" name="[NDAnTGxbRWto1b9]0:0">
    <vt:lpwstr>NDUpNnYiMnElNT9rM8ImM6stH8EiMTE5VHJ6ZGU5_Ws</vt:lpwstr>
  </property>
  <property fmtid="{D5CDD505-2E9C-101B-9397-08002B2CF9AE}" pid="1197" name="[NDAoTGxbRWto1b9]0:0">
    <vt:lpwstr>NDUpNnYiMnElN8QnNTEsNRspH9Fh0rJo_Xd62G-j06tHMTU3Taw3Taw3MQ</vt:lpwstr>
  </property>
  <property fmtid="{D5CDD505-2E9C-101B-9397-08002B2CF9AE}" pid="1198" name="[NDApTGxbRWto1b9]0:0">
    <vt:lpwstr>NDUpNnYiMnElN81sM8QkNlstH9Zj2XI5S72nIFB6_Wto_WtbICBD0qtoZX6o</vt:lpwstr>
  </property>
  <property fmtid="{D5CDD505-2E9C-101B-9397-08002B2CF9AE}" pid="1199" name="[NDAqTGxbRWto1b9]0:0">
    <vt:lpwstr>NDUpNnYiMnElNnEmOTYnH893M7slIE6j2XJg3SBXYW2-</vt:lpwstr>
  </property>
  <property fmtid="{D5CDD505-2E9C-101B-9397-08002B2CF9AE}" pid="1200" name="[NDArTGxbRWto1b9]0:0">
    <vt:lpwstr>NDUpNnYiMnElOTYrNT9mN6stH8IiM7BU_Wp-IEJj0bVnPk</vt:lpwstr>
  </property>
  <property fmtid="{D5CDD505-2E9C-101B-9397-08002B2CF9AE}" pid="1201" name="[NDAsTGxbRWto1b9]0:0">
    <vt:lpwstr>NDUpNnYiMnElOTYrNT9mN6stH8IiMmBP2XR80qp-IEJj0bVnPk</vt:lpwstr>
  </property>
  <property fmtid="{D5CDD505-2E9C-101B-9397-08002B2CF9AE}" pid="1202" name="[NDAtTGxbRWto1b9]0:0">
    <vt:lpwstr>NDUpNnYiMnElOTYrNT9mN6stH8IiNCBU_Wp-IEJj0bVnJA</vt:lpwstr>
  </property>
  <property fmtid="{D5CDD505-2E9C-101B-9397-08002B2CF9AE}" pid="1203" name="[NDEkTGxbRWto1b9]0:0">
    <vt:lpwstr>NDUpNnYiMnElOTYrNT9mN6stH8IiNSBP2XR80qp-IEJj0bVnJA</vt:lpwstr>
  </property>
  <property fmtid="{D5CDD505-2E9C-101B-9397-08002B2CF9AE}" pid="1204" name="[NDElTGxbRWto1b9]0:0">
    <vt:lpwstr>NDUpNnYiMnElOTYrNT9mN6stH8IiN7BD0qphZWto1k</vt:lpwstr>
  </property>
  <property fmtid="{D5CDD505-2E9C-101B-9397-08002B2CF9AE}" pid="1205" name="[NDEmTGxbRWto1b9]0:0">
    <vt:lpwstr>NDUpNnYiMnElOTYrNT9mN6stH8IiNmBF0XBg0r--ZQ</vt:lpwstr>
  </property>
  <property fmtid="{D5CDD505-2E9C-101B-9397-08002B2CF9AE}" pid="1206" name="[NDEnTGxbRWto1b9]0:0">
    <vt:lpwstr>NDUpNnYiMnElOTYrNT9mN6stH8IiOCBE_WZa_WNp0HRt</vt:lpwstr>
  </property>
  <property fmtid="{D5CDD505-2E9C-101B-9397-08002B2CF9AE}" pid="1207" name="[NDEoTGxbRWto1b9]0:0">
    <vt:lpwstr>NDUpNnYiMnElOT1tMTYqNlstH8IiOSA8IGxaIEdjYbM</vt:lpwstr>
  </property>
  <property fmtid="{D5CDD505-2E9C-101B-9397-08002B2CF9AE}" pid="1208" name="[NDEpTGxbRWto1b9]0:0">
    <vt:lpwstr>NDUpNnYiMnElOT1tMTYqNlstH8IiMTA5VGxoYWk5SGxp1bM</vt:lpwstr>
  </property>
  <property fmtid="{D5CDD505-2E9C-101B-9397-08002B2CF9AE}" pid="1209" name="[NDEqTGxbRWto1b9]0:0">
    <vt:lpwstr>NDUpNnYiMnElOT1tMTYqNlstH8IiMTE5VGxoYWk5UGFt</vt:lpwstr>
  </property>
  <property fmtid="{D5CDD505-2E9C-101B-9397-08002B2CF9AE}" pid="1210" name="[NDErTGxbRWto1b9]0:0">
    <vt:lpwstr>NDUpNnYiMnElOT1tMTYqNlstH8IiMTI5ImBjZ7BU0rV8_HVk1k</vt:lpwstr>
  </property>
  <property fmtid="{D5CDD505-2E9C-101B-9397-08002B2CF9AE}" pid="1211" name="[NDEsTGxbRWto1b9]0:0">
    <vt:lpwstr>NDUpNnYiMnElOT1tMTYqNlstH8IiMTM5Qqxn2CBU0rV8_HVk1k</vt:lpwstr>
  </property>
  <property fmtid="{D5CDD505-2E9C-101B-9397-08002B2CF9AE}" pid="1212" name="[NDEtTGxbRWto1b9]0:0">
    <vt:lpwstr>NDUpNnYiMnElOT9kNnQkNlstH8IiMTQ5SGxp1bMjSax71k</vt:lpwstr>
  </property>
  <property fmtid="{D5CDD505-2E9C-101B-9397-08002B2CF9AE}" pid="1213" name="[NDIkTGxbRWto1b9]0:0">
    <vt:lpwstr>NDUpNnYiMnElOT9kNnQkNlstH92j0q2gZSA5Qqxi2GVs2A</vt:lpwstr>
  </property>
  <property fmtid="{D5CDD505-2E9C-101B-9397-08002B2CF9AE}" pid="1214" name="[NDIlTGxbRWto1b9]0:0">
    <vt:lpwstr>NDUpNnYiMnElOT9kNnQkNlstH8MiMSBD0qlp0Ws</vt:lpwstr>
  </property>
  <property fmtid="{D5CDD505-2E9C-101B-9397-08002B2CF9AE}" pid="1215" name="[NDImTGxbRWto1b9]0:0">
    <vt:lpwstr>NDUpNnYiMnElOT9kNnQkNlstH8MiM7BU1aViZCBD0qlp0Ws</vt:lpwstr>
  </property>
  <property fmtid="{D5CDD505-2E9C-101B-9397-08002B2CF9AE}" pid="1216" name="[NDInTGxbRWto1b9]0:0">
    <vt:lpwstr>NDUpNnYiMnElOT9kNnQkNlstH8MiMmBT2GF8_qV9IENj0HVh05</vt:lpwstr>
  </property>
  <property fmtid="{D5CDD505-2E9C-101B-9397-08002B2CF9AE}" pid="1217" name="[NDIoTGxbRWto1b9]0:0">
    <vt:lpwstr>NDUpNnYiMnElOT9kNnQkNlstH8MiNCBQ_WU</vt:lpwstr>
  </property>
  <property fmtid="{D5CDD505-2E9C-101B-9397-08002B2CF9AE}" pid="1218" name="[NDIpTGxbRWto1b9]0:0">
    <vt:lpwstr>NDUpNnYiMnEmMDAmMnEoOBstH8MiMmBT2GF8_qV9IENj0HVh05</vt:lpwstr>
  </property>
  <property fmtid="{D5CDD505-2E9C-101B-9397-08002B2CF9AE}" pid="1219" name="[NDIqTGxbRWto1b9]0:0">
    <vt:lpwstr>NDUpNnYiMnEmMDEnOD5sORstH8MiM7BU1aViZCBD0qlp0Ws</vt:lpwstr>
  </property>
  <property fmtid="{D5CDD505-2E9C-101B-9397-08002B2CF9AE}" pid="1220" name="[NDIrTGxbRWto1b9]0:0">
    <vt:lpwstr>NDUpNnYiMnEmMDMrMDMrH893MmslIENj0HVh05</vt:lpwstr>
  </property>
  <property fmtid="{D5CDD505-2E9C-101B-9397-08002B2CF9AE}" pid="1221" name="[NDIsTGxbRWto1b9]0:0">
    <vt:lpwstr>NDUpNnYiMnEmMDYkMT5pM6stH92j0q2gZSA5Qqxi2GVs2A</vt:lpwstr>
  </property>
  <property fmtid="{D5CDD505-2E9C-101B-9397-08002B2CF9AE}" pid="1222" name="[NDItTGxbRWto1b9]0:0">
    <vt:lpwstr>NDUpNnYiMnEmMD1lNnUtMlstH8MiMSBD0qlp0Ws</vt:lpwstr>
  </property>
  <property fmtid="{D5CDD505-2E9C-101B-9397-08002B2CF9AE}" pid="1223" name="[NDMkTGxbRWto1b9]0:0">
    <vt:lpwstr>NDUpNnYiMnEmMnAnM8QkNlsrH92j0q2gZRtH0qxb0GU5Qq661bQ5MRspMRtTRVJJRVMcLClH0qxb0GU6JEM9MTIuJEc9MTIgMS93MnEoL8IpH81oL8YmND9qMT5pMnAmNnM</vt:lpwstr>
  </property>
  <property fmtid="{D5CDD505-2E9C-101B-9397-08002B2CF9AE}" pid="1224" name="[NDMlTGxbRWto1b9]0:0">
    <vt:lpwstr>NDUpNnYiMnEnMD9kM81rOBstH8MiM7BU1aViZCBD0qlp0Ws</vt:lpwstr>
  </property>
  <property fmtid="{D5CDD505-2E9C-101B-9397-08002B2CF9AE}" pid="1225" name="[NDMmTGxbRWto1b9]0:0">
    <vt:lpwstr>NDUpNnYiMnEnMTUtNnImM6stH8MiMmBT2GF8_qV9IENj0HVh05</vt:lpwstr>
  </property>
  <property fmtid="{D5CDD505-2E9C-101B-9397-08002B2CF9AE}" pid="1226" name="[NDMnTGxbRWto1b9]0:0">
    <vt:lpwstr>NDUpNnYiMnEnNDEoMnUlORsrH92j0q2gZRtH0qxb0GU5Qq661bQ5M6spM6tTRVJJRVMcLClH0qxb0GU6JEM9ODc9S7QsLDEdH8MlNCsmNRsrNCsqM8QtN8EsNTMkM81n</vt:lpwstr>
  </property>
  <property fmtid="{D5CDD505-2E9C-101B-9397-08002B2CF9AE}" pid="1227" name="[NDMoTGxbRWto1b9]0:0">
    <vt:lpwstr>NDUpNnYiMnEoMT5tODEoOBstH8MiNCBQ_WU</vt:lpwstr>
  </property>
  <property fmtid="{D5CDD505-2E9C-101B-9397-08002B2CF9AE}" pid="1228" name="[NDMpTGxbRWto1b9]0:0">
    <vt:lpwstr>NDUpNnYiMnEoMnIsNnAnNlstH8MiMmBT2GF8_qV9IENj0HVh05</vt:lpwstr>
  </property>
  <property fmtid="{D5CDD505-2E9C-101B-9397-08002B2CF9AE}" pid="1229" name="[NDMqTGxbRWto1b9]0:0">
    <vt:lpwstr>NDUpNnYiMnEoMnIsNnAnNlstH8MiNCBQ_WU</vt:lpwstr>
  </property>
  <property fmtid="{D5CDD505-2E9C-101B-9397-08002B2CF9AE}" pid="1230" name="[NDMrTGxbRWto1b9]0:0">
    <vt:lpwstr>NDUpNnYiMnEoND1tMTYqNlsrH92j0q2gZRtH0qxb0GU5Qq661bQ5MlspH-NFU9-FUm5gLE2j0q2gZSE9S7QlN8c9S7QlOCklKRsnMTQiM8U3NnQiN8IoOTYlODUnMDIrMk</vt:lpwstr>
  </property>
  <property fmtid="{D5CDD505-2E9C-101B-9397-08002B2CF9AE}" pid="1231" name="[NDMsTGxbRWto1b9]0:0">
    <vt:lpwstr>NDUpNnYiMnEpMnAkOTIpORstH8MiNSBM_Wt-</vt:lpwstr>
  </property>
  <property fmtid="{D5CDD505-2E9C-101B-9397-08002B2CF9AE}" pid="1232" name="[NDMtTGxbRWto1b9]0:0">
    <vt:lpwstr>NDUpNnYiMnEpNDMtODEoOBsrH92j0q2gZRtH0qxb0GU5Qq661bQ5NBsoH-NFU9-FUm5gLE2j0q2gZSE9QmQlOTc9S7QlOSklKRsnMTQiM8U3NnQiN8IoOTYlODUnMDIrMk</vt:lpwstr>
  </property>
  <property fmtid="{D5CDD505-2E9C-101B-9397-08002B2CF9AE}" pid="1233" name="[NDQkTGxbRWto1b9]0:0">
    <vt:lpwstr>NDUpNnYiMnEpODUqND5lNRstH8MiN7BU1aViZCBM_Wt-</vt:lpwstr>
  </property>
  <property fmtid="{D5CDD505-2E9C-101B-9397-08002B2CF9AE}" pid="1234" name="[NDQlTGxbRWto1b9]0:0">
    <vt:lpwstr>NDUpNnYiMnEqMDQlN8YqNlstH-NkZWt9_WtbICBD0qtoZX6o</vt:lpwstr>
  </property>
  <property fmtid="{D5CDD505-2E9C-101B-9397-08002B2CF9AE}" pid="1235" name="[NDQmTGxbRWto1b9]0:0">
    <vt:lpwstr>NDUpNnYiMnEqMDYoODEoOBstH8MiN7BU1aViZCBM_Wt-</vt:lpwstr>
  </property>
  <property fmtid="{D5CDD505-2E9C-101B-9397-08002B2CF9AE}" pid="1236" name="[NDQnTGxbRWto1b9]0:0">
    <vt:lpwstr>NDUpNnYiMnErM8EkN8QsM6stH-NkZWt9_WtbICBD0qtoZX6o</vt:lpwstr>
  </property>
  <property fmtid="{D5CDD505-2E9C-101B-9397-08002B2CF9AE}" pid="1237" name="[NDQoTGxbRWto1b9]0:0">
    <vt:lpwstr>NDUpNnYiMnErM8ImM8ImM6stH8QiMSBMZWs</vt:lpwstr>
  </property>
  <property fmtid="{D5CDD505-2E9C-101B-9397-08002B2CF9AE}" pid="1238" name="[NDQpTGxbRWto1b9]0:0">
    <vt:lpwstr>NDUpNnYiMnErM8YsNTEsNRstH8QiM7BTZWFmYq55Ik</vt:lpwstr>
  </property>
  <property fmtid="{D5CDD505-2E9C-101B-9397-08002B2CF9AE}" pid="1239" name="[NDQqTGxbRWto1b9]0:0">
    <vt:lpwstr>NDUpNnYiMnErM8YsNTEsNRstH8QiMmBTZWFmYq55JA</vt:lpwstr>
  </property>
  <property fmtid="{D5CDD505-2E9C-101B-9397-08002B2CF9AE}" pid="1240" name="[NDQrTGxbRWto1b9]0:0">
    <vt:lpwstr>NDUpNnYiMnErM8YsNTEsNRstH8QiNCBMZWZo</vt:lpwstr>
  </property>
  <property fmtid="{D5CDD505-2E9C-101B-9397-08002B2CF9AE}" pid="1241" name="[NDQsTGxbRWto1b9]0:0">
    <vt:lpwstr>NDUpNnYiMnErM8YsNTEsNRstH8QiNSBN_WQ</vt:lpwstr>
  </property>
  <property fmtid="{D5CDD505-2E9C-101B-9397-08002B2CF9AE}" pid="1242" name="[NDQtTGxbRWto1b9]0:0">
    <vt:lpwstr>NDUpNnYiMnErM85kMD9mN6stH8QiN7BS_W2c2A</vt:lpwstr>
  </property>
  <property fmtid="{D5CDD505-2E9C-101B-9397-08002B2CF9AE}" pid="1243" name="[NDUkTGxbRWto1b9]0:0">
    <vt:lpwstr>NDUpNnYiMnErM85kMD9mN6stH8QiNmBN0qto_A</vt:lpwstr>
  </property>
  <property fmtid="{D5CDD505-2E9C-101B-9397-08002B2CF9AE}" pid="1244" name="[NDUlTGxbRWto1b9]0:0">
    <vt:lpwstr>NDUpNnYiMnErM85kMD9mN6stH8QiOCBEYX9</vt:lpwstr>
  </property>
  <property fmtid="{D5CDD505-2E9C-101B-9397-08002B2CF9AE}" pid="1245" name="[NDUmTGxbRWto1b9]0:0">
    <vt:lpwstr>NDUpNnYiMnErM85kMD9mN6stH8QiOSBI0rVm</vt:lpwstr>
  </property>
  <property fmtid="{D5CDD505-2E9C-101B-9397-08002B2CF9AE}" pid="1246" name="[NDUnTGxbRWto1b9]0:0">
    <vt:lpwstr>NDUpNnYiMnErM85kMD9mN6stH8QiMTA5TW-i2XR-</vt:lpwstr>
  </property>
  <property fmtid="{D5CDD505-2E9C-101B-9397-08002B2CF9AE}" pid="1247" name="[NDUoTGxbRWto1b9]0:0">
    <vt:lpwstr>NDUpNnYiMnErM85kMD9mN6stH8QiMTE5UqV80qt9</vt:lpwstr>
  </property>
  <property fmtid="{D5CDD505-2E9C-101B-9397-08002B2CF9AE}" pid="1248" name="[NDUpTGxbRWto1b9]0:0">
    <vt:lpwstr>NDUpNnYiMnErM85kMD9mN6stH8QiMTI5QqxiYqFoIER62GU</vt:lpwstr>
  </property>
  <property fmtid="{D5CDD505-2E9C-101B-9397-08002B2CF9AE}" pid="1249" name="[NDUqTGxbRWto1b9]0:0">
    <vt:lpwstr>NDUpNnYiMnErM89lN8YqNlstH8QiMTM5QqxiYqFoIFNoYXR-0WVi2A</vt:lpwstr>
  </property>
  <property fmtid="{D5CDD505-2E9C-101B-9397-08002B2CF9AE}" pid="1250" name="[NDUrTGxbRWto1b9]0:0">
    <vt:lpwstr>NDUpNnYiMnErM89lN8YqNlstH9VqZWtoIFBm0qZd2GF7_Wld2H95Qqxi2GVs2A</vt:lpwstr>
  </property>
  <property fmtid="{D5CDD505-2E9C-101B-9397-08002B2CF9AE}" pid="1251" name="[NDUsTGxbRWto1b9]0:0">
    <vt:lpwstr>NDUpNnYiMnErM89lN8YqNlstH8UiMSBB2aVmYW2-1k</vt:lpwstr>
  </property>
  <property fmtid="{D5CDD505-2E9C-101B-9397-08002B2CF9AE}" pid="1252" name="[NDUtTGxbRWto1b9]0:0">
    <vt:lpwstr>NDUpNnYiMnErM89lN8YqNlstH8UiM7BT2GFiZGFmZCBEZXZdYXRd0qtn</vt:lpwstr>
  </property>
  <property fmtid="{D5CDD505-2E9C-101B-9397-08002B2CF9AE}" pid="1253" name="[NDYkTGxbRWto1b9]0:0">
    <vt:lpwstr>NDUpNnYiMnErM89lN8YqNlstH8UiMmBD0qta_WR-0aN-IE-i2GVm2aFg1k</vt:lpwstr>
  </property>
  <property fmtid="{D5CDD505-2E9C-101B-9397-08002B2CF9AE}" pid="1254" name="[NDYlTGxbRWto1b9]0:0">
    <vt:lpwstr>NDUpNnYiMnErM89lN8YqNlstH8UiNCBD0rJmZWl62G-j0bM</vt:lpwstr>
  </property>
  <property fmtid="{D5CDD505-2E9C-101B-9397-08002B2CF9AE}" pid="1255" name="[NDYmTGxbRWto1b9]0:0">
    <vt:lpwstr>NDUpNnYiMnErM89lN8YqNlstH8UiNSBR2WVn2G-j07AlICo5Qqxm1aVgYXRd0qtn</vt:lpwstr>
  </property>
  <property fmtid="{D5CDD505-2E9C-101B-9397-08002B2CF9AE}" pid="1256" name="[NDYnTGxbRWto1b9]0:0">
    <vt:lpwstr>NDUpNnYiMnErMnIqMn5sORsmH9-i1qVm2CBT_GV-2BtT_GV-2DE</vt:lpwstr>
  </property>
  <property fmtid="{D5CDD505-2E9C-101B-9397-08002B2CF9AE}" pid="1257" name="[NDYoTGxbRWto1b9]0:0">
    <vt:lpwstr>NDUpNnYiMnErMnMrOTYnH8I3SWtnZXJoIFNcZWVoH-NcZWVoM5</vt:lpwstr>
  </property>
  <property fmtid="{D5CDD505-2E9C-101B-9397-08002B2CF9AE}" pid="1258" name="[NDYpTGxbRWto1b9]0:0">
    <vt:lpwstr>NDUpNnYiMnErMnQtNTMrH8I3SWtnZXJoIFNcZWVoH-NcZWVoMk</vt:lpwstr>
  </property>
  <property fmtid="{D5CDD505-2E9C-101B-9397-08002B2CF9AE}" pid="1259" name="[NDYqTGxbRWto1b9]0:0">
    <vt:lpwstr>NDUpNnYiMnErMnYlMTElMRsmH9-i1qVm2CBT_GV-2BtT_GV-2DQ</vt:lpwstr>
  </property>
  <property fmtid="{D5CDD505-2E9C-101B-9397-08002B2CF9AE}" pid="1260" name="[NDYrTGxbRWto1b9]0:0">
    <vt:lpwstr>NDUpNnYiMnErMnYlMTElMRsmH9-i1qVm2CBT_GV-2BtT_GV-2DU</vt:lpwstr>
  </property>
  <property fmtid="{D5CDD505-2E9C-101B-9397-08002B2CF9AE}" pid="1261" name="[NDYsTGxbRWto1b9]0:0">
    <vt:lpwstr>NDUpNnYiMnErODQrM8ImM6stH8UiN7BG0rJ-YqFn2HM</vt:lpwstr>
  </property>
  <property fmtid="{D5CDD505-2E9C-101B-9397-08002B2CF9AE}" pid="1262" name="[NDYtTGxbRWto1b9]0:0">
    <vt:lpwstr>NDUpNnYiMnErODUsNn9qMlstH8UiNmBV1HB-17BM_Wpd2HM</vt:lpwstr>
  </property>
  <property fmtid="{D5CDD505-2E9C-101B-9397-08002B2CF9AE}" pid="1263" name="[ND1kTGxbRWto1b9]0:0">
    <vt:lpwstr>NDUpNnYiMnErOD1kMn1kNBstH8UiOCBM0r2-17BM_Wpd2HM</vt:lpwstr>
  </property>
  <property fmtid="{D5CDD505-2E9C-101B-9397-08002B2CF9AE}" pid="1264" name="[ND1lTGxbRWto1b9]0:0">
    <vt:lpwstr>NDUpNnYiMnErOD1kMn1kNBstH8UiOSBR2WVn2G-j07AmICo5RaxjZCBDSQ</vt:lpwstr>
  </property>
  <property fmtid="{D5CDD505-2E9C-101B-9397-08002B2CF9AE}" pid="1265" name="[ND1mTGxbRWto1b9]0:0">
    <vt:lpwstr>NDUpNnYiMnErOD1kMn1kNBstH8UiMTA5UqFgZXM</vt:lpwstr>
  </property>
  <property fmtid="{D5CDD505-2E9C-101B-9397-08002B2CF9AE}" pid="1266" name="[ND1nTGxbRWto1b9]0:0">
    <vt:lpwstr>NDUpNnYiMnErOD1kMn1kNBstH8UiMTE5QoxHUk</vt:lpwstr>
  </property>
  <property fmtid="{D5CDD505-2E9C-101B-9397-08002B2CF9AE}" pid="1267" name="[ND1oTGxbRWto1b9]0:0">
    <vt:lpwstr>NDUpNnYiMnErOD1kMn1kNBstH8UiMTI5RrJj1rM5UHJjZa-o</vt:lpwstr>
  </property>
  <property fmtid="{D5CDD505-2E9C-101B-9397-08002B2CF9AE}" pid="1268" name="[ND1pTGxbRWto1b9]0:0">
    <vt:lpwstr>NDUpNnYiMnErOD5lOTQoNBstH8UiMTM5UXV-1rRd0qs5MmAhIE2Q</vt:lpwstr>
  </property>
  <property fmtid="{D5CDD505-2E9C-101B-9397-08002B2CF9AE}" pid="1269" name="[ND1qTGxbRWto1b9]0:0">
    <vt:lpwstr>NDUpNnYiMnErOD5lOTQoNBstH8UiMTQ5Qqxh0W-n1q-j0bM</vt:lpwstr>
  </property>
  <property fmtid="{D5CDD505-2E9C-101B-9397-08002B2CF9AE}" pid="1270" name="[ND1rTGxbRWto1b9]0:0">
    <vt:lpwstr>NDUpNnYiMnErOD5lOTQoNBstH8UiMTU5Ra-sZWQ5Qqxn2HM</vt:lpwstr>
  </property>
  <property fmtid="{D5CDD505-2E9C-101B-9397-08002B2CF9AE}" pid="1271" name="[ND1sTGxbRWto1b9]0:0">
    <vt:lpwstr>NDUpNnYiMnErOD5lOTQoNBstH8UiMTY5TrB-1aFo_WtbIEVs1GVi1qVn</vt:lpwstr>
  </property>
  <property fmtid="{D5CDD505-2E9C-101B-9397-08002B2CF9AE}" pid="1272" name="[ND1tTGxbRWto1b9]0:0">
    <vt:lpwstr>NDUpNnYiMnErOD5lOTQoNBstH8UiMT15UHJjZa-o</vt:lpwstr>
  </property>
  <property fmtid="{D5CDD505-2E9C-101B-9397-08002B2CF9AE}" pid="1273" name="[ND5kTGxbRWto1b9]0:0">
    <vt:lpwstr>NDUpNnYiMnErOD5lOTQoNBstH8UiMT55TbVhYaVmIGxaIEVh1Glj3WV-1k</vt:lpwstr>
  </property>
  <property fmtid="{D5CDD505-2E9C-101B-9397-08002B2CF9AE}" pid="1274" name="[ND5lTGxbRWto1b9]0:0">
    <vt:lpwstr>NDUpNnYiMnErOD9nNTEsNRstH8UiMT95UXV-1rRd0qs5NCBB0bNrZXI</vt:lpwstr>
  </property>
  <property fmtid="{D5CDD505-2E9C-101B-9397-08002B2CF9AE}" pid="1275" name="[ND5mTGxbRWto1b9]0:0">
    <vt:lpwstr>NDUpNnYiMnErOD9nNTEsNRstH8UiM8A5UqFgYXJtIEVs1GVi1qVn</vt:lpwstr>
  </property>
  <property fmtid="{D5CDD505-2E9C-101B-9397-08002B2CF9AE}" pid="1276" name="[ND5nTGxbRWto1b9]0:0">
    <vt:lpwstr>NDUpNnYiMnErOD9nNTEsNRstH8UiM8E5UqFgZXM5UrVh0WFm3Q</vt:lpwstr>
  </property>
  <property fmtid="{D5CDD505-2E9C-101B-9397-08002B2CF9AE}" pid="1277" name="[ND5oTGxbRWto1b9]0:0">
    <vt:lpwstr>NDUpNnYiMnErOD9nNTEsNRstH8UiM8I5RrJj1rM5UHJjZa-oIFNp0Wp61b9</vt:lpwstr>
  </property>
  <property fmtid="{D5CDD505-2E9C-101B-9397-08002B2CF9AE}" pid="1278" name="[ND5pTGxbRWto1b9]0:0">
    <vt:lpwstr>NDUpNnYiMnErOD9nNTEsNRstH8UiM8M5TrB-1aFo_WtbIEVs1GVi1qU5UrVh0WFm3Q</vt:lpwstr>
  </property>
  <property fmtid="{D5CDD505-2E9C-101B-9397-08002B2CF9AE}" pid="1279" name="[ND5qTGxbRWto1b9]0:0">
    <vt:lpwstr>NDUpNnYiMnErOD9nNTEsNRstH8UiM8Q5UHJjZa-oIGJ-ZaxmZSBB1aViYSBGZWU</vt:lpwstr>
  </property>
  <property fmtid="{D5CDD505-2E9C-101B-9397-08002B2CF9AE}" pid="1280" name="[ND5rTGxbRWto1b9]0:0">
    <vt:lpwstr>NDUpNnYiMnErOTApMD9mN6stH8UiM8U5QXJ-0aE5RaV-</vt:lpwstr>
  </property>
  <property fmtid="{D5CDD505-2E9C-101B-9397-08002B2CF9AE}" pid="1281" name="[ND5sTGxbRWto1b9]0:0">
    <vt:lpwstr>NDUpNnYiMnErOTApMD9mN6stH8UiM8Y5TaVoIFBm0qZd2A</vt:lpwstr>
  </property>
  <property fmtid="{D5CDD505-2E9C-101B-9397-08002B2CF9AE}" pid="1282" name="[ND5tTGxbRWto1b9]0:0">
    <vt:lpwstr>NDUpNnYiMnErOTApMD9mN6stH8UiM815RGFoYSBUYWJgZQ</vt:lpwstr>
  </property>
  <property fmtid="{D5CDD505-2E9C-101B-9397-08002B2CF9AE}" pid="1283" name="[ND9kTGxbRWto1b9]0:0">
    <vt:lpwstr>NDUpNnYiMnErOTApMD9mN6stH8UiM855UXV-1rRd0qs5NSBB0bNrZXI</vt:lpwstr>
  </property>
  <property fmtid="{D5CDD505-2E9C-101B-9397-08002B2CF9AE}" pid="1284" name="[ND9lTGxbRWto1b9]0:0">
    <vt:lpwstr>NDUpNnYiMnErOTApMD9mN6stH-Bd2axoVGF70GU5UXV-1rRd0qtnIENj0bR-3HQ</vt:lpwstr>
  </property>
  <property fmtid="{D5CDD505-2E9C-101B-9397-08002B2CF9AE}" pid="1285" name="[ND9mTGxbRWto1b9]0:0">
    <vt:lpwstr>NDUpNnYiMnErOTEqN8YqNlstH8YiMSBMYXJbZXNoIEFqZXJ6ZqU5QXRoZWt9YWt8ZQ</vt:lpwstr>
  </property>
  <property fmtid="{D5CDD505-2E9C-101B-9397-08002B2CF9AE}" pid="1286" name="[ND9nTGxbRWto1b9]0:0">
    <vt:lpwstr>NDUpNnYiMnErOTEqN8YqNlstH8YiM7BQVCBR2WVn2G-j07Al</vt:lpwstr>
  </property>
  <property fmtid="{D5CDD505-2E9C-101B-9397-08002B2CF9AE}" pid="1287" name="[ND9oTGxbRWto1b9]0:0">
    <vt:lpwstr>NDUpNnYiMnErOTEqN8YqNlstH8YiMmBNZXJ8_GFiZG-nZSBTYWl-1mBa0rI5RX68ZWlgZWto</vt:lpwstr>
  </property>
  <property fmtid="{D5CDD505-2E9C-101B-9397-08002B2CF9AE}" pid="1288" name="[ND9pTGxbRWto1b9]0:0">
    <vt:lpwstr>NDUpNnYiMnErOTEqN8YqNlstH8YiNCBQVCBR2WVn2G-j07Am</vt:lpwstr>
  </property>
  <property fmtid="{D5CDD505-2E9C-101B-9397-08002B2CF9AE}" pid="1289" name="[ND9qTGxbRWto1b9]0:0">
    <vt:lpwstr>NDUpNnYiMnErOTIsM8QkNlstH8YiMmBNZXJ8_GFiZG-nZSBTYWl-1mBa0rI5RX68ZWlgZWto</vt:lpwstr>
  </property>
  <property fmtid="{D5CDD505-2E9C-101B-9397-08002B2CF9AE}" pid="1290" name="[ND9rTGxbRWto1b9]0:0">
    <vt:lpwstr>NDUpNnYiMnErOTIsM8QkNlstH8YiM7BQVCBR2WVn2G-j07Al</vt:lpwstr>
  </property>
  <property fmtid="{D5CDD505-2E9C-101B-9397-08002B2CF9AE}" pid="1291" name="[ND9sTGxbRWto1b9]0:0">
    <vt:lpwstr>NDUpNnYiMnErOTMtODEoOBstH8YiMSBMYXJbZXNoIEFqZXJ6ZqU5QXRoZWt9YWt8ZQ</vt:lpwstr>
  </property>
  <property fmtid="{D5CDD505-2E9C-101B-9397-08002B2CF9AE}" pid="1292" name="[ND9tTGxbRWto1b9]0:0">
    <vt:lpwstr>NDUpNnYiMnErOTMtODEoOBstH-Bd2axoVGF70GU5UXV-1rRd0qtnIENj0bR-3HQ</vt:lpwstr>
  </property>
  <property fmtid="{D5CDD505-2E9C-101B-9397-08002B2CF9AE}" pid="1293" name="[NTAkTGxbRWto1b9]0:0">
    <vt:lpwstr>NDUpNnYiMnErOTUlMn5sORstH8YiMSBMYXJbZXNoIEFqZXJ6ZqU5QXRoZWt9YWt8ZQ</vt:lpwstr>
  </property>
  <property fmtid="{D5CDD505-2E9C-101B-9397-08002B2CF9AE}" pid="1294" name="[NTAlTGxbRWto1b9]0:0">
    <vt:lpwstr>NDUpNnYiMnEtOTQmMTItN6ssH-BUMRtU3XB-H6s3</vt:lpwstr>
  </property>
  <property fmtid="{D5CDD505-2E9C-101B-9397-08002B2CF9AE}" pid="1295" name="[NTAmTGxbRWto1b9]0:0">
    <vt:lpwstr>NDUpNnYiMnIkM8AsMnMnMlssH-BUMRtU3XB-H9VqZWtoH6s</vt:lpwstr>
  </property>
  <property fmtid="{D5CDD505-2E9C-101B-9397-08002B2CF9AE}" pid="1296" name="[NTAnTGxbRWto1b9]0:0">
    <vt:lpwstr>NDUpNnYiMnIkM85tMnUlORssH-BUMRtU3XB-H9VqZWtoH-Np0SBjZ7BB2HR-0aR60aN-H5</vt:lpwstr>
  </property>
  <property fmtid="{D5CDD505-2E9C-101B-9397-08002B2CF9AE}" pid="1297" name="[NTAoTGxbRWto1b9]0:0">
    <vt:lpwstr>NDUpNnYiMnIkMnMpN8QsMRssH-BUMRtU3XB-H9VqZWtoPGJmP9Nm0r29IFNd3aU3UrVhIGxaIEFo2GViZGFiYqU3</vt:lpwstr>
  </property>
  <property fmtid="{D5CDD505-2E9C-101B-9397-08002B2CF9AE}" pid="1298" name="[NTApTGxbRWto1b9]0:0">
    <vt:lpwstr>NDUpNnYiMnIkNDEqN8YqNlssH-BUMRtU3XB-H9Nm0r29IFNd3aU3UrVhIGxaIEFo2GViZGFiYqU3</vt:lpwstr>
  </property>
  <property fmtid="{D5CDD505-2E9C-101B-9397-08002B2CF9AE}" pid="1299" name="[NTAqTGxbRWto1b9]0:0">
    <vt:lpwstr>NDUpNnYiMnIkN8IpH893N7smIFBUIFFpZXNo_WxiIDE</vt:lpwstr>
  </property>
  <property fmtid="{D5CDD505-2E9C-101B-9397-08002B2CF9AE}" pid="1300" name="[NTArTGxbRWto1b9]0:0">
    <vt:lpwstr>NDUpNnYiMnIkN89oNDQoNBspH-Bd2axoVGF70GU5UXV-1rRd0qtnH9cmMBtT1Gxm2G-iZmBF2aVi2BtT1Gxm2G-iZmBF2aVi2Bsl</vt:lpwstr>
  </property>
  <property fmtid="{D5CDD505-2E9C-101B-9397-08002B2CF9AE}" pid="1301" name="[NTAsTGxbRWto1b9]0:0">
    <vt:lpwstr>NDUpNnYiMnIkNnQkNnQkNlspH-Bd2axoVGF70GU5UXV-1rRd0qtnH9cmMls9NmBh_Wlg_WxiH7QrIGpd0Gld0qs3MQ</vt:lpwstr>
  </property>
  <property fmtid="{D5CDD505-2E9C-101B-9397-08002B2CF9AE}" pid="1302" name="[NTAtTGxbRWto1b9]0:0">
    <vt:lpwstr>NDUpNnYiMnIkNn1pNDYnH8U3UG-q0rRUYWJgZSBR2WVn2G-j0bM3S8IqH8UlJRspMSU3MQ</vt:lpwstr>
  </property>
  <property fmtid="{D5CDD505-2E9C-101B-9397-08002B2CF9AE}" pid="1303" name="[NTEkTGxbRWto1b9]0:0">
    <vt:lpwstr>NDUpNnYiMnIkODIlNnUtMlspH-Bd2axoVGF70GU5UXV-1rRd0qtnH9cmORslOSU3MT9-H8E</vt:lpwstr>
  </property>
  <property fmtid="{D5CDD505-2E9C-101B-9397-08002B2CF9AE}" pid="1304" name="[NTElTGxbRWto1b9]0:0">
    <vt:lpwstr>NDUpNnYiMnIkODUqND5lNRspH-Bd2axoVGF70GU5UXV-1rRd0qtnH9cnMRs9N8IpLDAkMBs9N8IpLDAkMBsl</vt:lpwstr>
  </property>
  <property fmtid="{D5CDD505-2E9C-101B-9397-08002B2CF9AE}" pid="1305" name="[NTEmTGxbRWto1b9]0:0">
    <vt:lpwstr>NDUpNnYiMnIkOTMrNRstH8YiMSBMYXJbZXNoIEFqZXJ6ZqU5QXRoZWt9YWt8ZQ</vt:lpwstr>
  </property>
  <property fmtid="{D5CDD505-2E9C-101B-9397-08002B2CF9AE}" pid="1306" name="[NTEnTGxbRWto1b9]0:0">
    <vt:lpwstr>NDUpNnYiMnIlMT5kNTUpN6stH8YiM7BQVCBR2WVn2G-j07Al</vt:lpwstr>
  </property>
  <property fmtid="{D5CDD505-2E9C-101B-9397-08002B2CF9AE}" pid="1307" name="[NTEoTGxbRWto1b9]0:0">
    <vt:lpwstr>NDUpNnYiMnIlNDEmMDMrH893N7snIEp-1aNcYWt9_XN-IFN60GVnIGZj17BF3GN-0Gl-0bQ</vt:lpwstr>
  </property>
  <property fmtid="{D5CDD505-2E9C-101B-9397-08002B2CF9AE}" pid="1308" name="[NTEpTGxbRWto1b9]0:0">
    <vt:lpwstr>NDUpNnYiMnIlNTUkOTIpORssH-BUM6s3H-Np0SBjZ7BNZXJ8_GFiZG-nZRs</vt:lpwstr>
  </property>
  <property fmtid="{D5CDD505-2E9C-101B-9397-08002B2CF9AE}" pid="1309" name="[NTEqTGxbRWto1b9]0:0">
    <vt:lpwstr>NDUpNnYiMnIlNT1oMD1oMRssH-BUM6tU3XB-H6tT2Wo50qY5TWVmYq660aRd1qU3</vt:lpwstr>
  </property>
  <property fmtid="{D5CDD505-2E9C-101B-9397-08002B2CF9AE}" pid="1310" name="[NTErTGxbRWto1b9]0:0">
    <vt:lpwstr>NDUpNnYiMnIlN8UpMD9mN6ssH-BUM6tU3XB-H9Nm0r29IFNd3aU3UrVhIGxaIEp-1aNcYWt9_XN-H5</vt:lpwstr>
  </property>
  <property fmtid="{D5CDD505-2E9C-101B-9397-08002B2CF9AE}" pid="1311" name="[NTEsTGxbRWto1b9]0:0">
    <vt:lpwstr>NDUpNnYiMnIlNnMqMTElMRssH-BUM6tU3XB-H9Nm0r29IFNd3aU3UrVhIGxaIEp-1aNcYWt9_XN-H5</vt:lpwstr>
  </property>
  <property fmtid="{D5CDD505-2E9C-101B-9397-08002B2CF9AE}" pid="1312" name="[NTEtTGxbRWto1b9]0:0">
    <vt:lpwstr>NDUpNnYiMnIlOD9sMTQsMRstH8YiNCBQVCBR2WVn2G-j07Am</vt:lpwstr>
  </property>
  <property fmtid="{D5CDD505-2E9C-101B-9397-08002B2CF9AE}" pid="1313" name="[NTIkTGxbRWto1b9]0:0">
    <vt:lpwstr>NDUpNnYiMnIlOTQoNDQoNBstH8YiNSA-IGxaIFRj2GFgIEVqZWto</vt:lpwstr>
  </property>
  <property fmtid="{D5CDD505-2E9C-101B-9397-08002B2CF9AE}" pid="1314" name="[NTIlTGxbRWto1b9]0:0">
    <vt:lpwstr>NDUpNnYiMnImMDQsN8ElMRssH-BUMls3QrJj2qQ5Uq-uZRs3</vt:lpwstr>
  </property>
  <property fmtid="{D5CDD505-2E9C-101B-9397-08002B2CF9AE}" pid="1315" name="[NTImTGxbRWto1b9]0:0">
    <vt:lpwstr>NDUpNnYiMnImMD1lNnUtMlssH-BUMltU3XB-H9Nm0r29IFNd3aU3H5</vt:lpwstr>
  </property>
  <property fmtid="{D5CDD505-2E9C-101B-9397-08002B2CF9AE}" pid="1316" name="[NTInTGxbRWto1b9]0:0">
    <vt:lpwstr>NDUpNnYiMnImMTAqND5lNRssH-BUMltU3XB-H9Nm0r29IFNd3aU3UrVhIGxaIEVqZWtoH5</vt:lpwstr>
  </property>
  <property fmtid="{D5CDD505-2E9C-101B-9397-08002B2CF9AE}" pid="1317" name="[NTIoTGxbRWto1b9]0:0">
    <vt:lpwstr>NDUpNnYiMnImM8ImM8ImM6ssH-BUMltU3XB-H9Nm0r29IFNd3aU3UrVhIGxaIEVqZWtoH5</vt:lpwstr>
  </property>
  <property fmtid="{D5CDD505-2E9C-101B-9397-08002B2CF9AE}" pid="1318" name="[NTIpTGxbRWto1b9]0:0">
    <vt:lpwstr>NDUpNnYiMnImM89lN8YqNlstH8YiN7BQVCBR2WVn2G-j07An</vt:lpwstr>
  </property>
  <property fmtid="{D5CDD505-2E9C-101B-9397-08002B2CF9AE}" pid="1319" name="[NTIqTGxbRWto1b9]0:0">
    <vt:lpwstr>NDUpNnYiMnImNT9mNT9mN6ssH-BUNBtU3XB-H6s3</vt:lpwstr>
  </property>
  <property fmtid="{D5CDD505-2E9C-101B-9397-08002B2CF9AE}" pid="1320" name="[NTIrTGxbRWto1b9]0:0">
    <vt:lpwstr>NDUpNnYiMnImN8EpNnQkNlssH-BUNBtU3XB-H9Nm0r29IFNd3aU3H5</vt:lpwstr>
  </property>
  <property fmtid="{D5CDD505-2E9C-101B-9397-08002B2CF9AE}" pid="1321" name="[NTIsTGxbRWto1b9]0:0">
    <vt:lpwstr>NDUpNnYiMnImN8IrMnEoOBstH8YiNmA-IGxaIFRt1GU5VGxoYWk</vt:lpwstr>
  </property>
  <property fmtid="{D5CDD505-2E9C-101B-9397-08002B2CF9AE}" pid="1322" name="[NTItTGxbRWto1b9]0:0">
    <vt:lpwstr>NDUpNnYiMnImNnEtOTArNBssH-BUNBtU3XB-H9Nm0r29IFNd3aU3UrVhIGxaIEVqZWtoH5</vt:lpwstr>
  </property>
  <property fmtid="{D5CDD505-2E9C-101B-9397-08002B2CF9AE}" pid="1323" name="[NTMkTGxbRWto1b9]0:0">
    <vt:lpwstr>NDUpNnYiMnImNn5tMnUlOBssH-BUNBtU3XB-H9Nm0r29IFNd3aU3UrVhIGxaIEVqZWtoH5</vt:lpwstr>
  </property>
  <property fmtid="{D5CDD505-2E9C-101B-9397-08002B2CF9AE}" pid="1324" name="[NTMlTGxbRWto1b9]0:0">
    <vt:lpwstr>NDUpNnYiMnImODUsNn9qMlstH8YiOCBQVCBR2WVn2G-j07Ao</vt:lpwstr>
  </property>
  <property fmtid="{D5CDD505-2E9C-101B-9397-08002B2CF9AE}" pid="1325" name="[NTMmTGxbRWto1b9]0:0">
    <vt:lpwstr>NDUpNnYiMnImOTApMD9mN6stH8YiOSBE_WZaZXJ-0aN-IGZm0qo5TrRcZXI</vt:lpwstr>
  </property>
  <property fmtid="{D5CDD505-2E9C-101B-9397-08002B2CF9AE}" pid="1326" name="[NTMnTGxbRWto1b9]0:0">
    <vt:lpwstr>NDUpNnYiMnImOT1oNTMrH853UFQpH-Rt1GU3H6s</vt:lpwstr>
  </property>
  <property fmtid="{D5CDD505-2E9C-101B-9397-08002B2CF9AE}" pid="1327" name="[NTMoTGxbRWto1b9]0:0">
    <vt:lpwstr>NDUpNnYiMnInMTAlODUlOBssH-BUNRtU3XB-H9Nm0r29IFNd3aU3H5</vt:lpwstr>
  </property>
  <property fmtid="{D5CDD505-2E9C-101B-9397-08002B2CF9AE}" pid="1328" name="[NTMpTGxbRWto1b9]0:0">
    <vt:lpwstr>NDUpNnYiMnInMTEnNDIpORssH-BUNRtU3XB-H9Nm0r29IFNd3aU3UrVhIGxaIEZj0qQ3</vt:lpwstr>
  </property>
  <property fmtid="{D5CDD505-2E9C-101B-9397-08002B2CF9AE}" pid="1329" name="[NTMqTGxbRWto1b9]0:0">
    <vt:lpwstr>NDUpNnYiMnInM85rMDMrH893N7slMCBQVCBR2WVn2G-j07Ap</vt:lpwstr>
  </property>
  <property fmtid="{D5CDD505-2E9C-101B-9397-08002B2CF9AE}" pid="1330" name="[NTMrTGxbRWto1b9]0:0">
    <vt:lpwstr>NDUpNnYiMnInMnEkMT5pM6stH8YiOSBE_WZaZXJ-0aN-IGZm0qo5TrRcZXI</vt:lpwstr>
  </property>
  <property fmtid="{D5CDD505-2E9C-101B-9397-08002B2CF9AE}" pid="1331" name="[NTMsTGxbRWto1b9]0:0">
    <vt:lpwstr>NDUpNnYiMnInNT9tNTMrH853UFQpH-Rt1GU3H-Np0SBjZ7BG0qx9H5</vt:lpwstr>
  </property>
  <property fmtid="{D5CDD505-2E9C-101B-9397-08002B2CF9AE}" pid="1332" name="[NTMtTGxbRWto1b9]0:0">
    <vt:lpwstr>NDUpNnYiMnInN8QpODMnMlssH-BUNRtU3XB-H9VqZWtoH-Np0SBjZ7BG0qx9H5</vt:lpwstr>
  </property>
  <property fmtid="{D5CDD505-2E9C-101B-9397-08002B2CF9AE}" pid="1333" name="[NTQkTGxbRWto1b9]0:0">
    <vt:lpwstr>NDUpNnYiMnInNnMsNDIpORssH-BUNRtU3XB-H6tT2Wo50qY5RaxjZBs</vt:lpwstr>
  </property>
  <property fmtid="{D5CDD505-2E9C-101B-9397-08002B2CF9AE}" pid="1334" name="[NTQlTGxbRWto1b9]0:0">
    <vt:lpwstr>NDUpNnYiMnInNn1nMTQsMRssH-BUNRtU3XB-H9Nm0r29IFNd3aU3UrVhIGxaIEZj0qQ3</vt:lpwstr>
  </property>
  <property fmtid="{D5CDD505-2E9C-101B-9397-08002B2CF9AE}" pid="1335" name="[NTQmTGxbRWto1b9]0:0">
    <vt:lpwstr>NDUpNnYiMnIoMDEqM8AnNlstH8YiMTA5UFQ5UXV-1rRd0qs5NQ</vt:lpwstr>
  </property>
  <property fmtid="{D5CDD505-2E9C-101B-9397-08002B2CF9AE}" pid="1336" name="[NTQnTGxbRWto1b9]0:0">
    <vt:lpwstr>NDUpNnYiMnIoMTIkMn1kNBstH9J6_qVm3SBD0qtoZX6o</vt:lpwstr>
  </property>
  <property fmtid="{D5CDD505-2E9C-101B-9397-08002B2CF9AE}" pid="1337" name="[NTQoTGxbRWto1b9]0:0">
    <vt:lpwstr>NDUpNnYiMnIoMn1pH8Y3MnUqMDQsNDQsMD5tNDQmNnEnNltd1aV-ZDImQH2b2St-ZHU3SX-60aE3UaV-ZBsnNTUnM8YlMnAtODAlMTMqMTItH8UiMDAkM8UtNT1oNDEpNBtDO-lV1qVm1pld3WFiYVlE0r2i0Gx6ZHN1Vo2VUHJ6YrRdYqVF3GFhLX5nIC5pKSts0HNh</vt:lpwstr>
  </property>
</Properties>
</file>