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codeName="ThisWorkbook"/>
  <xr:revisionPtr revIDLastSave="0" documentId="13_ncr:1_{BF65A2C0-9CAB-4433-8FB0-9E8D8611748B}" xr6:coauthVersionLast="47" xr6:coauthVersionMax="47" xr10:uidLastSave="{00000000-0000-0000-0000-000000000000}"/>
  <bookViews>
    <workbookView xWindow="3690" yWindow="4335" windowWidth="21600" windowHeight="11385" activeTab="1" xr2:uid="{00000000-000D-0000-FFFF-FFFF00000000}"/>
  </bookViews>
  <sheets>
    <sheet name="talent" sheetId="1" r:id="rId1"/>
    <sheet name="effect" sheetId="2" r:id="rId2"/>
    <sheet name="备注" sheetId="4" r:id="rId3"/>
  </sheets>
  <externalReferences>
    <externalReference r:id="rId4"/>
  </externalReferences>
  <definedNames>
    <definedName name="天赋类型">备注!$G$2:$G$50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44" i="2" l="1"/>
  <c r="H943" i="2"/>
  <c r="H942" i="2"/>
  <c r="H940" i="2"/>
  <c r="H941" i="2"/>
  <c r="H939" i="2"/>
  <c r="J935" i="2"/>
  <c r="J936" i="2"/>
  <c r="J937" i="2"/>
  <c r="J938" i="2"/>
  <c r="J934" i="2"/>
  <c r="J932" i="2"/>
  <c r="J933" i="2"/>
  <c r="J931" i="2"/>
  <c r="J929" i="2"/>
  <c r="J930" i="2"/>
  <c r="J928" i="2"/>
  <c r="J926" i="2"/>
  <c r="J927" i="2"/>
  <c r="J925" i="2"/>
  <c r="J924" i="2"/>
  <c r="J923" i="2"/>
  <c r="G2" i="4" a="1"/>
  <c r="G39" i="4" l="1"/>
  <c r="G31" i="4"/>
  <c r="G23" i="4"/>
  <c r="G15" i="4"/>
  <c r="G7" i="4"/>
  <c r="G29" i="4"/>
  <c r="G13" i="4"/>
  <c r="G36" i="4"/>
  <c r="G20" i="4"/>
  <c r="G4" i="4"/>
  <c r="G35" i="4"/>
  <c r="G19" i="4"/>
  <c r="G3" i="4"/>
  <c r="G26" i="4"/>
  <c r="G10" i="4"/>
  <c r="G33" i="4"/>
  <c r="G17" i="4"/>
  <c r="G38" i="4"/>
  <c r="G30" i="4"/>
  <c r="G22" i="4"/>
  <c r="G14" i="4"/>
  <c r="G6" i="4"/>
  <c r="G37" i="4"/>
  <c r="G21" i="4"/>
  <c r="G5" i="4"/>
  <c r="G28" i="4"/>
  <c r="G12" i="4"/>
  <c r="G27" i="4"/>
  <c r="G11" i="4"/>
  <c r="G34" i="4"/>
  <c r="G18" i="4"/>
  <c r="G2" i="4"/>
  <c r="G25" i="4"/>
  <c r="G9" i="4"/>
  <c r="G24" i="4"/>
  <c r="G16" i="4"/>
  <c r="G8" i="4"/>
  <c r="G32" i="4"/>
  <c r="H268" i="2"/>
  <c r="J915" i="2"/>
  <c r="J916" i="2"/>
  <c r="J917" i="2"/>
  <c r="J918" i="2"/>
  <c r="J919" i="2"/>
  <c r="J914" i="2"/>
  <c r="J921" i="2"/>
  <c r="J922" i="2"/>
  <c r="J920" i="2"/>
  <c r="J909" i="2"/>
  <c r="J910" i="2"/>
  <c r="J911" i="2"/>
  <c r="J912" i="2"/>
  <c r="J913" i="2"/>
  <c r="J908" i="2"/>
  <c r="J904" i="2"/>
  <c r="J905" i="2"/>
  <c r="J906" i="2"/>
  <c r="J907" i="2"/>
  <c r="J903" i="2"/>
  <c r="J898" i="2"/>
  <c r="J899" i="2"/>
  <c r="J900" i="2"/>
  <c r="J901" i="2"/>
  <c r="J902" i="2"/>
  <c r="J897" i="2"/>
  <c r="J889" i="2"/>
  <c r="J890" i="2"/>
  <c r="J891" i="2"/>
  <c r="J892" i="2"/>
  <c r="J893" i="2"/>
  <c r="J894" i="2"/>
  <c r="J895" i="2"/>
  <c r="J896" i="2"/>
  <c r="J888" i="2"/>
  <c r="H886" i="2"/>
  <c r="H887" i="2"/>
  <c r="H885" i="2"/>
  <c r="H879" i="2" l="1"/>
  <c r="H880" i="2"/>
  <c r="H878" i="2"/>
  <c r="J874" i="2"/>
  <c r="J875" i="2"/>
  <c r="J876" i="2"/>
  <c r="J877" i="2"/>
  <c r="J873" i="2"/>
  <c r="J869" i="2"/>
  <c r="J870" i="2"/>
  <c r="J871" i="2"/>
  <c r="J872" i="2"/>
  <c r="J868" i="2"/>
  <c r="J864" i="2"/>
  <c r="J865" i="2"/>
  <c r="J866" i="2"/>
  <c r="J867" i="2"/>
  <c r="J863" i="2"/>
  <c r="J858" i="2"/>
  <c r="J859" i="2"/>
  <c r="J857" i="2"/>
  <c r="J855" i="2"/>
  <c r="J856" i="2"/>
  <c r="J854" i="2"/>
  <c r="J852" i="2"/>
  <c r="J853" i="2"/>
  <c r="J851" i="2"/>
  <c r="J844" i="2"/>
  <c r="J845" i="2"/>
  <c r="J846" i="2"/>
  <c r="J847" i="2"/>
  <c r="J848" i="2"/>
  <c r="J849" i="2"/>
  <c r="J850" i="2"/>
  <c r="J843" i="2"/>
  <c r="J861" i="2"/>
  <c r="J862" i="2"/>
  <c r="J860" i="2"/>
  <c r="J837" i="2"/>
  <c r="J838" i="2"/>
  <c r="J839" i="2"/>
  <c r="J840" i="2"/>
  <c r="J841" i="2"/>
  <c r="J836" i="2"/>
  <c r="J828" i="2" l="1"/>
  <c r="J829" i="2"/>
  <c r="J830" i="2"/>
  <c r="J831" i="2"/>
  <c r="J832" i="2"/>
  <c r="J833" i="2"/>
  <c r="J834" i="2"/>
  <c r="J835" i="2"/>
  <c r="J827" i="2"/>
  <c r="H821" i="2"/>
  <c r="H822" i="2"/>
  <c r="H820" i="2"/>
  <c r="J816" i="2" l="1"/>
  <c r="J817" i="2"/>
  <c r="J818" i="2"/>
  <c r="J819" i="2"/>
  <c r="J815" i="2"/>
  <c r="J811" i="2"/>
  <c r="J812" i="2"/>
  <c r="J813" i="2"/>
  <c r="J814" i="2"/>
  <c r="J810" i="2"/>
  <c r="J799" i="2"/>
  <c r="J794" i="2"/>
  <c r="J795" i="2"/>
  <c r="J796" i="2"/>
  <c r="J797" i="2"/>
  <c r="J798" i="2"/>
  <c r="J793" i="2"/>
  <c r="J791" i="2"/>
  <c r="J792" i="2"/>
  <c r="J790" i="2"/>
  <c r="J788" i="2"/>
  <c r="J789" i="2"/>
  <c r="J787" i="2"/>
  <c r="J785" i="2"/>
  <c r="J786" i="2"/>
  <c r="J784" i="2"/>
  <c r="J782" i="2"/>
  <c r="J783" i="2"/>
  <c r="J781" i="2"/>
  <c r="J779" i="2"/>
  <c r="J780" i="2"/>
  <c r="J778" i="2"/>
  <c r="J776" i="2"/>
  <c r="J777" i="2"/>
  <c r="J775" i="2"/>
  <c r="J806" i="2"/>
  <c r="J807" i="2"/>
  <c r="J808" i="2"/>
  <c r="J809" i="2"/>
  <c r="J805" i="2"/>
  <c r="J804" i="2" l="1"/>
  <c r="J802" i="2"/>
  <c r="J803" i="2"/>
  <c r="J801" i="2"/>
  <c r="J767" i="2"/>
  <c r="J768" i="2"/>
  <c r="J769" i="2"/>
  <c r="J770" i="2"/>
  <c r="J771" i="2"/>
  <c r="J772" i="2"/>
  <c r="J773" i="2"/>
  <c r="J774" i="2"/>
  <c r="J766" i="2"/>
  <c r="J643" i="2" l="1"/>
  <c r="J644" i="2"/>
  <c r="H755" i="2" l="1"/>
  <c r="H754" i="2"/>
  <c r="H753" i="2"/>
  <c r="H752" i="2"/>
  <c r="H751" i="2"/>
  <c r="H750" i="2"/>
  <c r="H749" i="2"/>
  <c r="H748" i="2"/>
  <c r="H747" i="2"/>
  <c r="H746" i="2"/>
  <c r="J745" i="2"/>
  <c r="J744" i="2"/>
  <c r="J743" i="2"/>
  <c r="J742" i="2"/>
  <c r="J741" i="2"/>
  <c r="J740" i="2"/>
  <c r="J739" i="2"/>
  <c r="J738" i="2"/>
  <c r="J737" i="2"/>
  <c r="J736" i="2"/>
  <c r="J765" i="2"/>
  <c r="J764" i="2"/>
  <c r="J763" i="2"/>
  <c r="J762" i="2"/>
  <c r="J761" i="2"/>
  <c r="J760" i="2"/>
  <c r="J759" i="2"/>
  <c r="J758" i="2"/>
  <c r="J757" i="2"/>
  <c r="J756" i="2"/>
  <c r="J735" i="2"/>
  <c r="J734" i="2"/>
  <c r="J733" i="2"/>
  <c r="J732" i="2"/>
  <c r="J731" i="2"/>
  <c r="J730" i="2"/>
  <c r="J729" i="2"/>
  <c r="J728" i="2"/>
  <c r="J727" i="2"/>
  <c r="J726" i="2"/>
  <c r="H715" i="2"/>
  <c r="H714" i="2"/>
  <c r="H713" i="2"/>
  <c r="H712" i="2"/>
  <c r="H711" i="2"/>
  <c r="H710" i="2"/>
  <c r="H709" i="2"/>
  <c r="H708" i="2"/>
  <c r="H707" i="2"/>
  <c r="H706" i="2"/>
  <c r="J705" i="2"/>
  <c r="J704" i="2"/>
  <c r="J703" i="2"/>
  <c r="J702" i="2"/>
  <c r="J701" i="2"/>
  <c r="J700" i="2"/>
  <c r="J699" i="2"/>
  <c r="J698" i="2"/>
  <c r="J697" i="2"/>
  <c r="J696" i="2"/>
  <c r="J725" i="2"/>
  <c r="J724" i="2"/>
  <c r="J723" i="2"/>
  <c r="J722" i="2"/>
  <c r="J721" i="2"/>
  <c r="J720" i="2"/>
  <c r="J719" i="2"/>
  <c r="J718" i="2"/>
  <c r="J717" i="2"/>
  <c r="J71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H675" i="2"/>
  <c r="H674" i="2"/>
  <c r="H673" i="2"/>
  <c r="H672" i="2"/>
  <c r="H671" i="2"/>
  <c r="H670" i="2"/>
  <c r="H669" i="2"/>
  <c r="H668" i="2"/>
  <c r="H667" i="2"/>
  <c r="H666" i="2"/>
  <c r="J665" i="2"/>
  <c r="J664" i="2"/>
  <c r="J663" i="2"/>
  <c r="J662" i="2"/>
  <c r="J661" i="2"/>
  <c r="J660" i="2"/>
  <c r="J659" i="2"/>
  <c r="J658" i="2"/>
  <c r="J657" i="2"/>
  <c r="J655" i="2"/>
  <c r="J654" i="2"/>
  <c r="J653" i="2"/>
  <c r="J652" i="2"/>
  <c r="J651" i="2"/>
  <c r="J650" i="2"/>
  <c r="J649" i="2"/>
  <c r="J648" i="2"/>
  <c r="J647" i="2"/>
  <c r="J646" i="2"/>
  <c r="J656" i="2"/>
  <c r="J472" i="2" l="1"/>
  <c r="J471" i="2"/>
  <c r="J470" i="2"/>
  <c r="J469" i="2"/>
  <c r="J468" i="2"/>
  <c r="J467" i="2"/>
  <c r="J466" i="2"/>
  <c r="J465" i="2"/>
  <c r="J463" i="2"/>
  <c r="J462" i="2"/>
  <c r="J461" i="2"/>
  <c r="J460" i="2"/>
  <c r="J459" i="2"/>
  <c r="J458" i="2"/>
  <c r="J457" i="2"/>
  <c r="J456" i="2"/>
  <c r="J454" i="2"/>
  <c r="J453" i="2"/>
  <c r="J452" i="2"/>
  <c r="J451" i="2"/>
  <c r="J450" i="2"/>
  <c r="J449" i="2"/>
  <c r="J448" i="2"/>
  <c r="J447" i="2"/>
  <c r="J445" i="2"/>
  <c r="J444" i="2"/>
  <c r="J443" i="2"/>
  <c r="J442" i="2"/>
  <c r="J441" i="2"/>
  <c r="J440" i="2"/>
  <c r="J439" i="2"/>
  <c r="J438" i="2"/>
  <c r="J436" i="2"/>
  <c r="J435" i="2"/>
  <c r="J434" i="2"/>
  <c r="J433" i="2"/>
  <c r="J432" i="2"/>
  <c r="J431" i="2"/>
  <c r="J430" i="2"/>
  <c r="J429" i="2"/>
  <c r="J427" i="2"/>
  <c r="J426" i="2"/>
  <c r="J425" i="2"/>
  <c r="J424" i="2"/>
  <c r="J423" i="2"/>
  <c r="J422" i="2"/>
  <c r="J421" i="2"/>
  <c r="J420" i="2"/>
  <c r="H637" i="2" l="1"/>
  <c r="J633" i="2"/>
  <c r="J630" i="2"/>
  <c r="J627" i="2"/>
  <c r="J600" i="2" l="1"/>
  <c r="J599" i="2"/>
  <c r="J636" i="2"/>
  <c r="J635" i="2"/>
  <c r="J640" i="2"/>
  <c r="J639" i="2"/>
  <c r="J632" i="2"/>
  <c r="J629" i="2"/>
  <c r="J626" i="2"/>
  <c r="J623" i="2"/>
  <c r="J622" i="2"/>
  <c r="J619" i="2"/>
  <c r="J618" i="2"/>
  <c r="J615" i="2"/>
  <c r="J614" i="2"/>
  <c r="J611" i="2"/>
  <c r="J610" i="2"/>
  <c r="J607" i="2"/>
  <c r="J606" i="2"/>
  <c r="J603" i="2"/>
  <c r="J602" i="2"/>
  <c r="J597" i="2"/>
  <c r="J596" i="2"/>
  <c r="J593" i="2"/>
  <c r="J592" i="2"/>
  <c r="J589" i="2"/>
  <c r="J588" i="2"/>
  <c r="J585" i="2"/>
  <c r="J584" i="2"/>
  <c r="J581" i="2"/>
  <c r="J580" i="2"/>
  <c r="J577" i="2"/>
  <c r="J576" i="2"/>
  <c r="J573" i="2"/>
  <c r="J572" i="2"/>
  <c r="J569" i="2"/>
  <c r="J568" i="2"/>
  <c r="J565" i="2"/>
  <c r="J564" i="2"/>
  <c r="J562" i="2" l="1"/>
  <c r="J561" i="2"/>
  <c r="J559" i="2"/>
  <c r="J558" i="2"/>
  <c r="J556" i="2"/>
  <c r="J555" i="2"/>
  <c r="J553" i="2"/>
  <c r="J552" i="2"/>
  <c r="J550" i="2"/>
  <c r="J549" i="2"/>
  <c r="J547" i="2"/>
  <c r="J546" i="2"/>
  <c r="J544" i="2"/>
  <c r="J543" i="2"/>
  <c r="J541" i="2"/>
  <c r="J540" i="2"/>
  <c r="J538" i="2"/>
  <c r="J537" i="2"/>
  <c r="J535" i="2"/>
  <c r="J534" i="2"/>
  <c r="J532" i="2"/>
  <c r="J531" i="2"/>
  <c r="J529" i="2"/>
  <c r="J528" i="2"/>
  <c r="J526" i="2"/>
  <c r="J525" i="2"/>
  <c r="J523" i="2"/>
  <c r="J522" i="2"/>
  <c r="J520" i="2"/>
  <c r="J519" i="2"/>
  <c r="J517" i="2" l="1"/>
  <c r="J516" i="2"/>
  <c r="J515" i="2"/>
  <c r="J514" i="2"/>
  <c r="J513" i="2"/>
  <c r="J512" i="2"/>
  <c r="J511" i="2"/>
  <c r="J510" i="2"/>
  <c r="J508" i="2"/>
  <c r="J507" i="2"/>
  <c r="J506" i="2"/>
  <c r="J505" i="2"/>
  <c r="J504" i="2"/>
  <c r="J503" i="2"/>
  <c r="J502" i="2"/>
  <c r="J501" i="2"/>
  <c r="J499" i="2"/>
  <c r="J498" i="2"/>
  <c r="J497" i="2"/>
  <c r="J496" i="2"/>
  <c r="J495" i="2"/>
  <c r="J494" i="2"/>
  <c r="J493" i="2"/>
  <c r="J492" i="2"/>
  <c r="J490" i="2"/>
  <c r="J489" i="2"/>
  <c r="J488" i="2"/>
  <c r="J487" i="2"/>
  <c r="J486" i="2"/>
  <c r="J485" i="2"/>
  <c r="J484" i="2"/>
  <c r="J483" i="2"/>
  <c r="J481" i="2"/>
  <c r="J480" i="2"/>
  <c r="J479" i="2"/>
  <c r="J478" i="2"/>
  <c r="J477" i="2"/>
  <c r="J476" i="2"/>
  <c r="J475" i="2"/>
  <c r="J474" i="2"/>
  <c r="J418" i="2"/>
  <c r="J417" i="2"/>
  <c r="J416" i="2"/>
  <c r="J415" i="2"/>
  <c r="J414" i="2"/>
  <c r="J413" i="2"/>
  <c r="J412" i="2"/>
  <c r="J411" i="2"/>
  <c r="J409" i="2"/>
  <c r="J408" i="2"/>
  <c r="J407" i="2"/>
  <c r="J406" i="2"/>
  <c r="J405" i="2"/>
  <c r="J404" i="2"/>
  <c r="J403" i="2"/>
  <c r="J402" i="2"/>
  <c r="J400" i="2"/>
  <c r="J399" i="2"/>
  <c r="J398" i="2"/>
  <c r="J397" i="2"/>
  <c r="J396" i="2"/>
  <c r="J395" i="2"/>
  <c r="J394" i="2"/>
  <c r="J393" i="2"/>
  <c r="J391" i="2"/>
  <c r="J390" i="2"/>
  <c r="J389" i="2"/>
  <c r="J388" i="2"/>
  <c r="J387" i="2"/>
  <c r="J386" i="2"/>
  <c r="J385" i="2"/>
  <c r="J384" i="2"/>
  <c r="J382" i="2"/>
  <c r="J381" i="2"/>
  <c r="J380" i="2"/>
  <c r="J379" i="2"/>
  <c r="J378" i="2"/>
  <c r="J377" i="2"/>
  <c r="J376" i="2"/>
  <c r="J375" i="2"/>
  <c r="J373" i="2"/>
  <c r="J372" i="2"/>
  <c r="J371" i="2"/>
  <c r="J370" i="2"/>
  <c r="J369" i="2"/>
  <c r="J368" i="2"/>
  <c r="J367" i="2"/>
  <c r="J366" i="2"/>
  <c r="J364" i="2"/>
  <c r="J363" i="2"/>
  <c r="J362" i="2"/>
  <c r="J361" i="2"/>
  <c r="J360" i="2"/>
  <c r="J359" i="2"/>
  <c r="J358" i="2"/>
  <c r="J357" i="2"/>
  <c r="J355" i="2"/>
  <c r="J354" i="2"/>
  <c r="J353" i="2"/>
  <c r="J352" i="2"/>
  <c r="J351" i="2"/>
  <c r="J350" i="2"/>
  <c r="J349" i="2"/>
  <c r="J348" i="2"/>
  <c r="J346" i="2"/>
  <c r="J345" i="2"/>
  <c r="J344" i="2"/>
  <c r="J343" i="2"/>
  <c r="J342" i="2"/>
  <c r="J341" i="2"/>
  <c r="J340" i="2"/>
  <c r="J339" i="2"/>
  <c r="J337" i="2"/>
  <c r="J336" i="2"/>
  <c r="J335" i="2"/>
  <c r="J334" i="2"/>
  <c r="J333" i="2"/>
  <c r="J332" i="2"/>
  <c r="J331" i="2"/>
  <c r="J330" i="2"/>
  <c r="J328" i="2"/>
  <c r="J327" i="2"/>
  <c r="J326" i="2"/>
  <c r="J325" i="2"/>
  <c r="J324" i="2"/>
  <c r="J323" i="2"/>
  <c r="J322" i="2"/>
  <c r="J321" i="2"/>
  <c r="J319" i="2"/>
  <c r="J318" i="2"/>
  <c r="J317" i="2"/>
  <c r="J316" i="2"/>
  <c r="J315" i="2"/>
  <c r="J314" i="2"/>
  <c r="J313" i="2"/>
  <c r="J312" i="2"/>
  <c r="J310" i="2"/>
  <c r="J309" i="2"/>
  <c r="J308" i="2"/>
  <c r="J307" i="2"/>
  <c r="J306" i="2"/>
  <c r="J305" i="2"/>
  <c r="J304" i="2"/>
  <c r="J303" i="2"/>
  <c r="J301" i="2"/>
  <c r="J300" i="2"/>
  <c r="J299" i="2"/>
  <c r="J298" i="2"/>
  <c r="J297" i="2"/>
  <c r="J296" i="2"/>
  <c r="J295" i="2"/>
  <c r="J294" i="2"/>
  <c r="J292" i="2"/>
  <c r="J291" i="2"/>
  <c r="J290" i="2"/>
  <c r="J289" i="2"/>
  <c r="J288" i="2"/>
  <c r="J287" i="2"/>
  <c r="J286" i="2"/>
  <c r="J285" i="2"/>
  <c r="J276" i="2"/>
  <c r="J283" i="2"/>
  <c r="J282" i="2"/>
  <c r="J281" i="2"/>
  <c r="J280" i="2"/>
  <c r="J279" i="2"/>
  <c r="J278" i="2"/>
  <c r="J277" i="2"/>
  <c r="J150" i="2" l="1"/>
  <c r="J269" i="2" l="1"/>
  <c r="J264" i="2"/>
  <c r="J261" i="2"/>
  <c r="J258" i="2"/>
  <c r="J257" i="2"/>
  <c r="J252" i="2"/>
  <c r="J250" i="2"/>
  <c r="J248" i="2"/>
  <c r="J245" i="2"/>
  <c r="J244" i="2"/>
  <c r="J241" i="2" l="1"/>
  <c r="J239" i="2"/>
  <c r="H240" i="2"/>
  <c r="J237" i="2"/>
  <c r="J236" i="2"/>
  <c r="J234" i="2"/>
  <c r="J228" i="2"/>
  <c r="J225" i="2"/>
  <c r="J224" i="2"/>
  <c r="J223" i="2"/>
  <c r="H222" i="2"/>
  <c r="J217" i="2"/>
  <c r="H213" i="2"/>
  <c r="H210" i="2"/>
  <c r="J208" i="2" l="1"/>
  <c r="J207" i="2"/>
  <c r="J204" i="2"/>
  <c r="J203" i="2"/>
  <c r="J200" i="2"/>
  <c r="J196" i="2"/>
  <c r="J192" i="2"/>
  <c r="J191" i="2"/>
  <c r="J190" i="2"/>
  <c r="J189" i="2"/>
  <c r="J188" i="2"/>
  <c r="J183" i="2"/>
  <c r="J179" i="2"/>
  <c r="J131" i="2" l="1"/>
  <c r="J130" i="2"/>
  <c r="J174" i="2"/>
  <c r="H127" i="2"/>
  <c r="H124" i="2"/>
  <c r="H173" i="2"/>
  <c r="H172" i="2"/>
  <c r="J168" i="2" l="1"/>
  <c r="H167" i="2"/>
  <c r="J166" i="2"/>
  <c r="J164" i="2"/>
  <c r="J138" i="2" l="1"/>
  <c r="J137" i="2"/>
  <c r="J136" i="2"/>
  <c r="J135" i="2"/>
  <c r="J134" i="2"/>
  <c r="H125" i="2" l="1"/>
  <c r="H128" i="2"/>
</calcChain>
</file>

<file path=xl/sharedStrings.xml><?xml version="1.0" encoding="utf-8"?>
<sst xmlns="http://schemas.openxmlformats.org/spreadsheetml/2006/main" count="4757" uniqueCount="1524">
  <si>
    <t>id</t>
    <phoneticPr fontId="1" type="noConversion"/>
  </si>
  <si>
    <t>value</t>
    <phoneticPr fontId="1" type="noConversion"/>
  </si>
  <si>
    <t>name</t>
    <phoneticPr fontId="1" type="noConversion"/>
  </si>
  <si>
    <t>language</t>
    <phoneticPr fontId="1" type="noConversion"/>
  </si>
  <si>
    <t>icon</t>
    <phoneticPr fontId="1" type="noConversion"/>
  </si>
  <si>
    <t>desc</t>
    <phoneticPr fontId="1" type="noConversion"/>
  </si>
  <si>
    <t>level</t>
    <phoneticPr fontId="1" type="noConversion"/>
  </si>
  <si>
    <t>master_id</t>
    <phoneticPr fontId="1" type="noConversion"/>
  </si>
  <si>
    <t>_effect_list</t>
    <phoneticPr fontId="1" type="noConversion"/>
  </si>
  <si>
    <t>ID</t>
    <phoneticPr fontId="1" type="noConversion"/>
  </si>
  <si>
    <t>天赋名</t>
    <phoneticPr fontId="1" type="noConversion"/>
  </si>
  <si>
    <t>描述</t>
    <phoneticPr fontId="1" type="noConversion"/>
  </si>
  <si>
    <t>图标</t>
    <phoneticPr fontId="1" type="noConversion"/>
  </si>
  <si>
    <t>天赋等级</t>
    <phoneticPr fontId="1" type="noConversion"/>
  </si>
  <si>
    <t xml:space="preserve">天赋主ID </t>
    <phoneticPr fontId="1" type="noConversion"/>
  </si>
  <si>
    <t>天赋效果</t>
    <phoneticPr fontId="1" type="noConversion"/>
  </si>
  <si>
    <t>_talent_name</t>
    <phoneticPr fontId="1" type="noConversion"/>
  </si>
  <si>
    <t>effect_name</t>
    <phoneticPr fontId="1" type="noConversion"/>
  </si>
  <si>
    <t>归属天赋名</t>
    <phoneticPr fontId="1" type="noConversion"/>
  </si>
  <si>
    <t>效果名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</si>
  <si>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</si>
  <si>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</si>
  <si>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</si>
  <si>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</si>
  <si>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</si>
  <si>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参数6</t>
  </si>
  <si>
    <t>参数7</t>
  </si>
  <si>
    <t>参数8</t>
  </si>
  <si>
    <t>eff_arg1</t>
    <phoneticPr fontId="1" type="noConversion"/>
  </si>
  <si>
    <t>eff_arg2</t>
  </si>
  <si>
    <t>eff_arg3</t>
  </si>
  <si>
    <t>eff_arg4</t>
  </si>
  <si>
    <t>eff_arg5</t>
  </si>
  <si>
    <t>eff_arg6</t>
  </si>
  <si>
    <t>eff_arg7</t>
  </si>
  <si>
    <t>eff_arg8</t>
  </si>
  <si>
    <t>pskill_0010</t>
  </si>
  <si>
    <t>eff_dst_list1</t>
    <phoneticPr fontId="1" type="noConversion"/>
  </si>
  <si>
    <t>eff_dst_list2</t>
    <phoneticPr fontId="1" type="noConversion"/>
  </si>
  <si>
    <t>value</t>
    <phoneticPr fontId="1" type="noConversion"/>
  </si>
  <si>
    <t>修改ID2</t>
    <phoneticPr fontId="1" type="noConversion"/>
  </si>
  <si>
    <t>修改ID1</t>
    <phoneticPr fontId="1" type="noConversion"/>
  </si>
  <si>
    <t>[sub]|-1|def\\buff.xlsx|天赋类型|参数1|名称|</t>
  </si>
  <si>
    <t>[sub]|-2|def\\buff.xlsx|天赋类型|参数2|名称|</t>
    <phoneticPr fontId="1" type="noConversion"/>
  </si>
  <si>
    <t>[sub]|-3|def\\buff.xlsx|天赋类型|参数3|名称|</t>
    <phoneticPr fontId="1" type="noConversion"/>
  </si>
  <si>
    <t>[sub]|-4|def\\buff.xlsx|天赋类型|参数4|名称|</t>
    <phoneticPr fontId="1" type="noConversion"/>
  </si>
  <si>
    <t>[sub]|-5|def\\buff.xlsx|天赋类型|参数5|名称|</t>
    <phoneticPr fontId="1" type="noConversion"/>
  </si>
  <si>
    <t>[sub]|-6|def\\buff.xlsx|天赋类型|参数6|名称|</t>
    <phoneticPr fontId="1" type="noConversion"/>
  </si>
  <si>
    <t>[sub]|-7|def\\buff.xlsx|天赋类型|参数7|名称|</t>
    <phoneticPr fontId="1" type="noConversion"/>
  </si>
  <si>
    <t>[sub]|-8|def\\buff.xlsx|天赋类型|参数8|名称|</t>
    <phoneticPr fontId="1" type="noConversion"/>
  </si>
  <si>
    <t>效果1</t>
    <phoneticPr fontId="1" type="noConversion"/>
  </si>
  <si>
    <t>天赋1</t>
    <phoneticPr fontId="1" type="noConversion"/>
  </si>
  <si>
    <t>天赋2</t>
    <phoneticPr fontId="1" type="noConversion"/>
  </si>
  <si>
    <t>value</t>
    <phoneticPr fontId="1" type="noConversion"/>
  </si>
  <si>
    <t>修改ID3</t>
  </si>
  <si>
    <t>eff_dst_list3</t>
    <phoneticPr fontId="1" type="noConversion"/>
  </si>
  <si>
    <t>value</t>
    <phoneticPr fontId="1" type="noConversion"/>
  </si>
  <si>
    <t>idx</t>
  </si>
  <si>
    <t>效果索引</t>
    <phoneticPr fontId="1" type="noConversion"/>
  </si>
  <si>
    <t>天赋4</t>
  </si>
  <si>
    <t>天赋5</t>
  </si>
  <si>
    <t>天赋6</t>
  </si>
  <si>
    <t>天赋9</t>
  </si>
  <si>
    <t>天赋10</t>
  </si>
  <si>
    <t>天赋11</t>
  </si>
  <si>
    <t>天赋12</t>
  </si>
  <si>
    <t>添加Buff</t>
  </si>
  <si>
    <t>被动1.1</t>
    <phoneticPr fontId="1" type="noConversion"/>
  </si>
  <si>
    <t>被动1.3</t>
  </si>
  <si>
    <t>被动1.4</t>
  </si>
  <si>
    <t>被动1.5</t>
  </si>
  <si>
    <t>被动2.1</t>
    <phoneticPr fontId="1" type="noConversion"/>
  </si>
  <si>
    <t>被动2.3</t>
  </si>
  <si>
    <t>被动2.4</t>
  </si>
  <si>
    <t>被动2.5</t>
  </si>
  <si>
    <t>被动4.1</t>
    <phoneticPr fontId="1" type="noConversion"/>
  </si>
  <si>
    <t>被动4.3</t>
  </si>
  <si>
    <t>被动4.4</t>
  </si>
  <si>
    <t>被动4.5</t>
  </si>
  <si>
    <t>被动5.3</t>
  </si>
  <si>
    <t>被动5.4</t>
  </si>
  <si>
    <t>被动5.5</t>
  </si>
  <si>
    <t>被动6.3</t>
  </si>
  <si>
    <t>被动6.4</t>
  </si>
  <si>
    <t>被动6.5</t>
  </si>
  <si>
    <t>被动9.3</t>
  </si>
  <si>
    <t>被动9.4</t>
  </si>
  <si>
    <t>被动9.5</t>
  </si>
  <si>
    <t>被动10.3</t>
  </si>
  <si>
    <t>被动10.4</t>
  </si>
  <si>
    <t>被动10.5</t>
  </si>
  <si>
    <t>被动11.1</t>
    <phoneticPr fontId="1" type="noConversion"/>
  </si>
  <si>
    <t>被动11.3</t>
  </si>
  <si>
    <t>被动11.4</t>
  </si>
  <si>
    <t>被动11.5</t>
  </si>
  <si>
    <t>被动12.3</t>
  </si>
  <si>
    <t>被动12.4</t>
  </si>
  <si>
    <t>被动12.5</t>
  </si>
  <si>
    <t>天赋1</t>
  </si>
  <si>
    <t>天赋2</t>
  </si>
  <si>
    <t>pskill_0010</t>
    <phoneticPr fontId="1" type="noConversion"/>
  </si>
  <si>
    <t>参数修改</t>
  </si>
  <si>
    <t>pskill_0010</t>
    <phoneticPr fontId="1" type="noConversion"/>
  </si>
  <si>
    <t>被动1</t>
    <phoneticPr fontId="1" type="noConversion"/>
  </si>
  <si>
    <t>被动1.2</t>
    <phoneticPr fontId="1" type="noConversion"/>
  </si>
  <si>
    <t>被动2</t>
    <phoneticPr fontId="1" type="noConversion"/>
  </si>
  <si>
    <t>被动2.2</t>
    <phoneticPr fontId="1" type="noConversion"/>
  </si>
  <si>
    <t>被动5</t>
    <phoneticPr fontId="1" type="noConversion"/>
  </si>
  <si>
    <t>被动4</t>
    <phoneticPr fontId="1" type="noConversion"/>
  </si>
  <si>
    <t>被动4.2</t>
    <phoneticPr fontId="1" type="noConversion"/>
  </si>
  <si>
    <t>被动5.1</t>
    <phoneticPr fontId="1" type="noConversion"/>
  </si>
  <si>
    <t>被动5.2</t>
    <phoneticPr fontId="1" type="noConversion"/>
  </si>
  <si>
    <t>被动6</t>
    <phoneticPr fontId="1" type="noConversion"/>
  </si>
  <si>
    <t>被动6.1</t>
    <phoneticPr fontId="1" type="noConversion"/>
  </si>
  <si>
    <t>被动6.2</t>
    <phoneticPr fontId="1" type="noConversion"/>
  </si>
  <si>
    <t>被动9</t>
    <phoneticPr fontId="1" type="noConversion"/>
  </si>
  <si>
    <t>被动9.1</t>
    <phoneticPr fontId="1" type="noConversion"/>
  </si>
  <si>
    <t>被动9.2</t>
    <phoneticPr fontId="1" type="noConversion"/>
  </si>
  <si>
    <t>被动10</t>
    <phoneticPr fontId="1" type="noConversion"/>
  </si>
  <si>
    <t>被动10.1</t>
    <phoneticPr fontId="1" type="noConversion"/>
  </si>
  <si>
    <t>被动10.2</t>
    <phoneticPr fontId="1" type="noConversion"/>
  </si>
  <si>
    <t>被动11</t>
    <phoneticPr fontId="1" type="noConversion"/>
  </si>
  <si>
    <t>被动11.2</t>
    <phoneticPr fontId="1" type="noConversion"/>
  </si>
  <si>
    <t>被动12</t>
    <phoneticPr fontId="1" type="noConversion"/>
  </si>
  <si>
    <t>被动12.1</t>
    <phoneticPr fontId="1" type="noConversion"/>
  </si>
  <si>
    <t>被动12.2</t>
    <phoneticPr fontId="1" type="noConversion"/>
  </si>
  <si>
    <t>被动14</t>
    <phoneticPr fontId="1" type="noConversion"/>
  </si>
  <si>
    <t>被动14.1</t>
    <phoneticPr fontId="1" type="noConversion"/>
  </si>
  <si>
    <t>被动14.2</t>
    <phoneticPr fontId="1" type="noConversion"/>
  </si>
  <si>
    <t>被动14.3</t>
  </si>
  <si>
    <t>被动14.4</t>
  </si>
  <si>
    <t>被动14.5</t>
  </si>
  <si>
    <t>被动15</t>
    <phoneticPr fontId="1" type="noConversion"/>
  </si>
  <si>
    <t>被动15.1</t>
    <phoneticPr fontId="1" type="noConversion"/>
  </si>
  <si>
    <t>被动15.2</t>
    <phoneticPr fontId="1" type="noConversion"/>
  </si>
  <si>
    <t>被动15.3</t>
  </si>
  <si>
    <t>被动15.4</t>
  </si>
  <si>
    <t>被动15.5</t>
  </si>
  <si>
    <t>被动16</t>
    <phoneticPr fontId="1" type="noConversion"/>
  </si>
  <si>
    <t>被动16.1</t>
    <phoneticPr fontId="1" type="noConversion"/>
  </si>
  <si>
    <t>被动16.2</t>
    <phoneticPr fontId="1" type="noConversion"/>
  </si>
  <si>
    <t>被动16.3</t>
  </si>
  <si>
    <t>被动16.4</t>
  </si>
  <si>
    <t>被动16.5</t>
  </si>
  <si>
    <t>被动17</t>
    <phoneticPr fontId="1" type="noConversion"/>
  </si>
  <si>
    <t>被动17.1</t>
    <phoneticPr fontId="1" type="noConversion"/>
  </si>
  <si>
    <t>被动17.2</t>
    <phoneticPr fontId="1" type="noConversion"/>
  </si>
  <si>
    <t>被动17.3</t>
  </si>
  <si>
    <t>被动17.4</t>
  </si>
  <si>
    <t>被动17.5</t>
  </si>
  <si>
    <t>被动18</t>
  </si>
  <si>
    <t>被动18</t>
    <phoneticPr fontId="1" type="noConversion"/>
  </si>
  <si>
    <t>被动18.1</t>
    <phoneticPr fontId="1" type="noConversion"/>
  </si>
  <si>
    <t>被动18.2</t>
    <phoneticPr fontId="1" type="noConversion"/>
  </si>
  <si>
    <t>被动18.3</t>
  </si>
  <si>
    <t>被动18.4</t>
  </si>
  <si>
    <t>被动18.5</t>
  </si>
  <si>
    <t>被动19</t>
  </si>
  <si>
    <t>被动19</t>
    <phoneticPr fontId="1" type="noConversion"/>
  </si>
  <si>
    <t>被动19.1</t>
    <phoneticPr fontId="1" type="noConversion"/>
  </si>
  <si>
    <t>被动19.2</t>
    <phoneticPr fontId="1" type="noConversion"/>
  </si>
  <si>
    <t>被动19.3</t>
  </si>
  <si>
    <t>被动19.4</t>
  </si>
  <si>
    <t>被动19.5</t>
  </si>
  <si>
    <t>被动20</t>
  </si>
  <si>
    <t>被动20</t>
    <phoneticPr fontId="1" type="noConversion"/>
  </si>
  <si>
    <t>被动20.1</t>
    <phoneticPr fontId="1" type="noConversion"/>
  </si>
  <si>
    <t>被动20.2</t>
    <phoneticPr fontId="1" type="noConversion"/>
  </si>
  <si>
    <t>被动20.3</t>
  </si>
  <si>
    <t>被动20.4</t>
  </si>
  <si>
    <t>被动20.5</t>
  </si>
  <si>
    <t>天赋4</t>
    <phoneticPr fontId="1" type="noConversion"/>
  </si>
  <si>
    <t>天赋5</t>
    <phoneticPr fontId="1" type="noConversion"/>
  </si>
  <si>
    <t>天赋6</t>
    <phoneticPr fontId="1" type="noConversion"/>
  </si>
  <si>
    <t>天赋9</t>
    <phoneticPr fontId="1" type="noConversion"/>
  </si>
  <si>
    <t>天赋10</t>
    <phoneticPr fontId="1" type="noConversion"/>
  </si>
  <si>
    <t>天赋11</t>
    <phoneticPr fontId="1" type="noConversion"/>
  </si>
  <si>
    <t>天赋12</t>
    <phoneticPr fontId="1" type="noConversion"/>
  </si>
  <si>
    <t>天赋14</t>
  </si>
  <si>
    <t>天赋14</t>
    <phoneticPr fontId="1" type="noConversion"/>
  </si>
  <si>
    <t>天赋15</t>
  </si>
  <si>
    <t>天赋15</t>
    <phoneticPr fontId="1" type="noConversion"/>
  </si>
  <si>
    <t>天赋16</t>
  </si>
  <si>
    <t>天赋16</t>
    <phoneticPr fontId="1" type="noConversion"/>
  </si>
  <si>
    <t>天赋17</t>
  </si>
  <si>
    <t>天赋17</t>
    <phoneticPr fontId="1" type="noConversion"/>
  </si>
  <si>
    <t>天赋17</t>
    <phoneticPr fontId="1" type="noConversion"/>
  </si>
  <si>
    <t>被动1</t>
    <phoneticPr fontId="1" type="noConversion"/>
  </si>
  <si>
    <t>被动1.1</t>
    <phoneticPr fontId="1" type="noConversion"/>
  </si>
  <si>
    <t>被动1.2</t>
    <phoneticPr fontId="1" type="noConversion"/>
  </si>
  <si>
    <t>被动2.1</t>
    <phoneticPr fontId="1" type="noConversion"/>
  </si>
  <si>
    <t>被动2.2</t>
    <phoneticPr fontId="1" type="noConversion"/>
  </si>
  <si>
    <t>被动4</t>
    <phoneticPr fontId="1" type="noConversion"/>
  </si>
  <si>
    <t>被动4.1</t>
    <phoneticPr fontId="1" type="noConversion"/>
  </si>
  <si>
    <t>被动5</t>
    <phoneticPr fontId="1" type="noConversion"/>
  </si>
  <si>
    <t>被动10.2</t>
    <phoneticPr fontId="1" type="noConversion"/>
  </si>
  <si>
    <t>被动11.1</t>
    <phoneticPr fontId="1" type="noConversion"/>
  </si>
  <si>
    <t>被动12</t>
    <phoneticPr fontId="1" type="noConversion"/>
  </si>
  <si>
    <t>被动16.2</t>
    <phoneticPr fontId="1" type="noConversion"/>
  </si>
  <si>
    <t>被动17.1</t>
    <phoneticPr fontId="1" type="noConversion"/>
  </si>
  <si>
    <t>参数修改</t>
    <phoneticPr fontId="1" type="noConversion"/>
  </si>
  <si>
    <t>添加属性</t>
  </si>
  <si>
    <t>落雷伤害强化_1</t>
  </si>
  <si>
    <t>落雷伤害强化_1</t>
    <phoneticPr fontId="1" type="noConversion"/>
  </si>
  <si>
    <t>落雷伤害强化_2</t>
  </si>
  <si>
    <t>落雷伤害强化_3</t>
  </si>
  <si>
    <t>落雷伤害强化_4</t>
  </si>
  <si>
    <t>落雷伤害强化_5</t>
  </si>
  <si>
    <t>普攻加感电</t>
    <phoneticPr fontId="1" type="noConversion"/>
  </si>
  <si>
    <t>普攻加感电_1</t>
  </si>
  <si>
    <t>普攻加感电_1</t>
    <phoneticPr fontId="1" type="noConversion"/>
  </si>
  <si>
    <t>普攻加感电_2</t>
  </si>
  <si>
    <t>普攻加感电_3</t>
  </si>
  <si>
    <t>普攻加感电_4</t>
  </si>
  <si>
    <t>普攻加感电_5</t>
  </si>
  <si>
    <t>感电概率_1</t>
  </si>
  <si>
    <t>感电概率_1</t>
    <phoneticPr fontId="1" type="noConversion"/>
  </si>
  <si>
    <t>感电概率_2</t>
  </si>
  <si>
    <t>感电概率_3</t>
  </si>
  <si>
    <t>感电概率_4</t>
  </si>
  <si>
    <t>感电概率_5</t>
  </si>
  <si>
    <t>110;111</t>
  </si>
  <si>
    <t>112;113</t>
  </si>
  <si>
    <t>114;115</t>
  </si>
  <si>
    <t>116;117</t>
  </si>
  <si>
    <t>灼烧层数_1</t>
  </si>
  <si>
    <t>灼烧层数_1</t>
    <phoneticPr fontId="1" type="noConversion"/>
  </si>
  <si>
    <t>灼烧层数_2</t>
  </si>
  <si>
    <t>灼烧层数_3</t>
  </si>
  <si>
    <t>灼烧层数_4</t>
  </si>
  <si>
    <t>灼烧层数_5</t>
  </si>
  <si>
    <t>修改Buff最大层级</t>
  </si>
  <si>
    <t>陨石天赋_1</t>
  </si>
  <si>
    <t>陨石天赋_2</t>
  </si>
  <si>
    <t>陨石天赋_3</t>
  </si>
  <si>
    <t>陨石天赋_4</t>
  </si>
  <si>
    <t>陨石天赋_5</t>
  </si>
  <si>
    <t>灼烧减抗性_1</t>
  </si>
  <si>
    <t>灼烧减抗性_1</t>
    <phoneticPr fontId="1" type="noConversion"/>
  </si>
  <si>
    <t>灼烧减抗性_2</t>
  </si>
  <si>
    <t>灼烧减抗性_3</t>
  </si>
  <si>
    <t>灼烧减抗性_4</t>
  </si>
  <si>
    <t>灼烧减抗性_5</t>
  </si>
  <si>
    <t>108;109</t>
    <phoneticPr fontId="1" type="noConversion"/>
  </si>
  <si>
    <t>爆燃_1</t>
  </si>
  <si>
    <t>爆燃_1</t>
    <phoneticPr fontId="1" type="noConversion"/>
  </si>
  <si>
    <t>爆燃_2</t>
  </si>
  <si>
    <t>爆燃_3</t>
  </si>
  <si>
    <t>爆燃_4</t>
  </si>
  <si>
    <t>爆燃_5</t>
  </si>
  <si>
    <t>灼烧回蓝_1</t>
  </si>
  <si>
    <t>灼烧回蓝_1</t>
    <phoneticPr fontId="1" type="noConversion"/>
  </si>
  <si>
    <t>灼烧回蓝_2</t>
  </si>
  <si>
    <t>灼烧回蓝_3</t>
  </si>
  <si>
    <t>灼烧回蓝_4</t>
  </si>
  <si>
    <t>灼烧回蓝_5</t>
  </si>
  <si>
    <t>参数位置：从0开始</t>
    <phoneticPr fontId="1" type="noConversion"/>
  </si>
  <si>
    <t>击杀爆炸_1</t>
  </si>
  <si>
    <t>击杀爆炸_1</t>
    <phoneticPr fontId="1" type="noConversion"/>
  </si>
  <si>
    <t>击杀爆炸_2</t>
  </si>
  <si>
    <t>击杀爆炸_3</t>
  </si>
  <si>
    <t>击杀爆炸_4</t>
  </si>
  <si>
    <t>击杀爆炸_5</t>
  </si>
  <si>
    <t>148;149</t>
  </si>
  <si>
    <t>148;150</t>
  </si>
  <si>
    <t>148;151</t>
  </si>
  <si>
    <t>148;152</t>
  </si>
  <si>
    <t>148;153</t>
  </si>
  <si>
    <t>`0</t>
  </si>
  <si>
    <t>`0</t>
    <phoneticPr fontId="1" type="noConversion"/>
  </si>
  <si>
    <t>降低灼烧间隔_1</t>
  </si>
  <si>
    <t>降低灼烧间隔_1</t>
    <phoneticPr fontId="1" type="noConversion"/>
  </si>
  <si>
    <t>降低灼烧间隔_2</t>
  </si>
  <si>
    <t>降低灼烧间隔_3</t>
  </si>
  <si>
    <t>降低灼烧间隔_4</t>
  </si>
  <si>
    <t>降低灼烧间隔_5</t>
  </si>
  <si>
    <t>修改Buff间隔</t>
  </si>
  <si>
    <t>燃魂_1</t>
  </si>
  <si>
    <t>燃魂_1</t>
    <phoneticPr fontId="1" type="noConversion"/>
  </si>
  <si>
    <t>燃魂_2</t>
  </si>
  <si>
    <t>燃魂_3</t>
  </si>
  <si>
    <t>燃魂_4</t>
  </si>
  <si>
    <t>效果索引：从1开始</t>
    <phoneticPr fontId="1" type="noConversion"/>
  </si>
  <si>
    <t>火伤加灼烧_1</t>
  </si>
  <si>
    <t>火伤加灼烧_1</t>
    <phoneticPr fontId="1" type="noConversion"/>
  </si>
  <si>
    <t>火伤加灼烧_2</t>
  </si>
  <si>
    <t>火伤加灼烧_3</t>
  </si>
  <si>
    <t>火伤加灼烧_4</t>
  </si>
  <si>
    <t>修改技能符石槽位占有数</t>
  </si>
  <si>
    <t>炎之不尽_1</t>
  </si>
  <si>
    <t>炎之不尽_1</t>
    <phoneticPr fontId="1" type="noConversion"/>
  </si>
  <si>
    <t>炎之不尽_2</t>
  </si>
  <si>
    <t>炎之不尽_3</t>
  </si>
  <si>
    <t>超导_1</t>
  </si>
  <si>
    <t>超导_1</t>
    <phoneticPr fontId="1" type="noConversion"/>
  </si>
  <si>
    <t>超导_2</t>
  </si>
  <si>
    <t>超导_3</t>
  </si>
  <si>
    <t>爆燃_4</t>
    <phoneticPr fontId="1" type="noConversion"/>
  </si>
  <si>
    <t>135;136</t>
    <phoneticPr fontId="1" type="noConversion"/>
  </si>
  <si>
    <t>炎之不尽_4</t>
  </si>
  <si>
    <t>158;159</t>
    <phoneticPr fontId="1" type="noConversion"/>
  </si>
  <si>
    <t>159;160</t>
    <phoneticPr fontId="1" type="noConversion"/>
  </si>
  <si>
    <t>160;161</t>
    <phoneticPr fontId="1" type="noConversion"/>
  </si>
  <si>
    <t>138;139</t>
    <phoneticPr fontId="1" type="noConversion"/>
  </si>
  <si>
    <t>138;139;140;141</t>
    <phoneticPr fontId="1" type="noConversion"/>
  </si>
  <si>
    <t>138;139;140</t>
    <phoneticPr fontId="1" type="noConversion"/>
  </si>
  <si>
    <t>修改Buff持续时间</t>
  </si>
  <si>
    <t>155;162</t>
    <phoneticPr fontId="1" type="noConversion"/>
  </si>
  <si>
    <t>155;162;163</t>
    <phoneticPr fontId="1" type="noConversion"/>
  </si>
  <si>
    <t>超导_4</t>
  </si>
  <si>
    <t>护盾_1</t>
  </si>
  <si>
    <t>护盾_1</t>
    <phoneticPr fontId="1" type="noConversion"/>
  </si>
  <si>
    <t>护盾_2</t>
  </si>
  <si>
    <t>护盾_3</t>
  </si>
  <si>
    <t>护盾_4</t>
  </si>
  <si>
    <t>165;166</t>
    <phoneticPr fontId="1" type="noConversion"/>
  </si>
  <si>
    <t>165;166;167</t>
    <phoneticPr fontId="1" type="noConversion"/>
  </si>
  <si>
    <t>120;121</t>
    <phoneticPr fontId="1" type="noConversion"/>
  </si>
  <si>
    <t>119;120</t>
    <phoneticPr fontId="1" type="noConversion"/>
  </si>
  <si>
    <t>165;166;167;168</t>
    <phoneticPr fontId="1" type="noConversion"/>
  </si>
  <si>
    <t>156;169</t>
    <phoneticPr fontId="1" type="noConversion"/>
  </si>
  <si>
    <t>156;169;170</t>
    <phoneticPr fontId="1" type="noConversion"/>
  </si>
  <si>
    <t>156;169;170;171</t>
    <phoneticPr fontId="1" type="noConversion"/>
  </si>
  <si>
    <t>`0</t>
    <phoneticPr fontId="1" type="noConversion"/>
  </si>
  <si>
    <t>123;124</t>
    <phoneticPr fontId="1" type="noConversion"/>
  </si>
  <si>
    <t>123;124;125</t>
    <phoneticPr fontId="1" type="noConversion"/>
  </si>
  <si>
    <t>123;124;125;126</t>
    <phoneticPr fontId="1" type="noConversion"/>
  </si>
  <si>
    <t>过载_1</t>
  </si>
  <si>
    <t>过载_1</t>
    <phoneticPr fontId="1" type="noConversion"/>
  </si>
  <si>
    <t>过载_2</t>
  </si>
  <si>
    <t>过载_3</t>
  </si>
  <si>
    <t>过载_4</t>
  </si>
  <si>
    <t>加速冷却_1</t>
  </si>
  <si>
    <t>加速冷却_1</t>
    <phoneticPr fontId="1" type="noConversion"/>
  </si>
  <si>
    <t>加速冷却_2</t>
  </si>
  <si>
    <t>加速冷却_3</t>
  </si>
  <si>
    <t>加速冷却_4</t>
  </si>
  <si>
    <t>降低电压损耗_1</t>
  </si>
  <si>
    <t>降低电压损耗_1</t>
    <phoneticPr fontId="1" type="noConversion"/>
  </si>
  <si>
    <t>降低电压损耗_2</t>
  </si>
  <si>
    <t>降低电压损耗_3</t>
  </si>
  <si>
    <t>降低电压损耗_4</t>
  </si>
  <si>
    <t>降低伤害_1</t>
  </si>
  <si>
    <t>降低伤害_1</t>
    <phoneticPr fontId="1" type="noConversion"/>
  </si>
  <si>
    <t>降低伤害_2</t>
  </si>
  <si>
    <t>降低伤害_3</t>
  </si>
  <si>
    <t>降低伤害_4</t>
  </si>
  <si>
    <t>闪电链_1</t>
  </si>
  <si>
    <t>闪电链_1</t>
    <phoneticPr fontId="1" type="noConversion"/>
  </si>
  <si>
    <t>闪电链_2</t>
  </si>
  <si>
    <t>闪电链_3</t>
  </si>
  <si>
    <t>闪电链_4</t>
  </si>
  <si>
    <t>感电伤害_1</t>
  </si>
  <si>
    <t>感电伤害_1</t>
    <phoneticPr fontId="1" type="noConversion"/>
  </si>
  <si>
    <t>感电伤害_2</t>
  </si>
  <si>
    <t>感电伤害_3</t>
  </si>
  <si>
    <t>感电伤害_4</t>
  </si>
  <si>
    <t>感电降雷抗_1</t>
  </si>
  <si>
    <t>感电降雷抗_1</t>
    <phoneticPr fontId="1" type="noConversion"/>
  </si>
  <si>
    <t>感电降雷抗_2</t>
  </si>
  <si>
    <t>感电降雷抗_3</t>
  </si>
  <si>
    <t>感电降雷抗_4</t>
  </si>
  <si>
    <t>165;166;167;168;172</t>
    <phoneticPr fontId="1" type="noConversion"/>
  </si>
  <si>
    <t>173;174</t>
    <phoneticPr fontId="1" type="noConversion"/>
  </si>
  <si>
    <t>173;174;175</t>
    <phoneticPr fontId="1" type="noConversion"/>
  </si>
  <si>
    <t>173;174;175;176</t>
    <phoneticPr fontId="1" type="noConversion"/>
  </si>
  <si>
    <t>177;178</t>
    <phoneticPr fontId="1" type="noConversion"/>
  </si>
  <si>
    <t>177;178;179</t>
    <phoneticPr fontId="1" type="noConversion"/>
  </si>
  <si>
    <t>177;178;179;180</t>
    <phoneticPr fontId="1" type="noConversion"/>
  </si>
  <si>
    <t>181;182</t>
    <phoneticPr fontId="1" type="noConversion"/>
  </si>
  <si>
    <t>181;182;183</t>
    <phoneticPr fontId="1" type="noConversion"/>
  </si>
  <si>
    <t>181;182;183;184</t>
    <phoneticPr fontId="1" type="noConversion"/>
  </si>
  <si>
    <t>189;190</t>
    <phoneticPr fontId="1" type="noConversion"/>
  </si>
  <si>
    <t>189;190;191</t>
    <phoneticPr fontId="1" type="noConversion"/>
  </si>
  <si>
    <t>189;190;191;192</t>
    <phoneticPr fontId="1" type="noConversion"/>
  </si>
  <si>
    <t>193;194</t>
    <phoneticPr fontId="1" type="noConversion"/>
  </si>
  <si>
    <t>193;194;195</t>
    <phoneticPr fontId="1" type="noConversion"/>
  </si>
  <si>
    <t>193;194;195;196</t>
    <phoneticPr fontId="1" type="noConversion"/>
  </si>
  <si>
    <t>197;198</t>
    <phoneticPr fontId="1" type="noConversion"/>
  </si>
  <si>
    <t>197;198;199</t>
    <phoneticPr fontId="1" type="noConversion"/>
  </si>
  <si>
    <t>197;198;199;200</t>
    <phoneticPr fontId="1" type="noConversion"/>
  </si>
  <si>
    <t>203;204</t>
    <phoneticPr fontId="1" type="noConversion"/>
  </si>
  <si>
    <t>延长冰封_1</t>
    <phoneticPr fontId="1" type="noConversion"/>
  </si>
  <si>
    <t>延长冰封_2</t>
  </si>
  <si>
    <t>延长冰封_3</t>
  </si>
  <si>
    <t>延长冰封_4</t>
  </si>
  <si>
    <t>保留冻结_1</t>
  </si>
  <si>
    <t>保留冻结_1</t>
    <phoneticPr fontId="1" type="noConversion"/>
  </si>
  <si>
    <t>保留冻结_2</t>
  </si>
  <si>
    <t>保留冻结_3</t>
  </si>
  <si>
    <t>保留冻结_4</t>
  </si>
  <si>
    <t>触发冰封回血_1</t>
  </si>
  <si>
    <t>触发冰封回血_1</t>
    <phoneticPr fontId="1" type="noConversion"/>
  </si>
  <si>
    <t>触发冰封回血_2</t>
  </si>
  <si>
    <t>触发冰封回血_3</t>
  </si>
  <si>
    <t>触发冰封回血_4</t>
  </si>
  <si>
    <t>提高冰封伤害_1</t>
  </si>
  <si>
    <t>提高冰封伤害_1</t>
    <phoneticPr fontId="1" type="noConversion"/>
  </si>
  <si>
    <t>提高冰封伤害_2</t>
  </si>
  <si>
    <t>提高冰封伤害_3</t>
  </si>
  <si>
    <t>提高冰封伤害_4</t>
  </si>
  <si>
    <t>冰封结束伤害_1</t>
  </si>
  <si>
    <t>冰封结束伤害_1</t>
    <phoneticPr fontId="1" type="noConversion"/>
  </si>
  <si>
    <t>冰封结束伤害_2</t>
  </si>
  <si>
    <t>冰封结束伤害_3</t>
  </si>
  <si>
    <t>冰封结束伤害_4</t>
  </si>
  <si>
    <t>凛冬寒风_1</t>
  </si>
  <si>
    <t>凛冬寒风_1</t>
    <phoneticPr fontId="1" type="noConversion"/>
  </si>
  <si>
    <t>凛冬寒风_2</t>
  </si>
  <si>
    <t>凛冬寒风_3</t>
  </si>
  <si>
    <t>凛冬寒风_4</t>
  </si>
  <si>
    <t>叠加冻结伤害_1</t>
  </si>
  <si>
    <t>叠加冻结伤害_1</t>
    <phoneticPr fontId="1" type="noConversion"/>
  </si>
  <si>
    <t>叠加冻结伤害_2</t>
  </si>
  <si>
    <t>叠加冻结伤害_3</t>
  </si>
  <si>
    <t>叠加冻结伤害_4</t>
  </si>
  <si>
    <t>提高冻结效果_1</t>
  </si>
  <si>
    <t>提高冻结效果_1</t>
    <phoneticPr fontId="1" type="noConversion"/>
  </si>
  <si>
    <t>提高冻结效果_2</t>
  </si>
  <si>
    <t>提高冻结效果_3</t>
  </si>
  <si>
    <t>提高冻结效果_4</t>
  </si>
  <si>
    <t>205;206</t>
    <phoneticPr fontId="1" type="noConversion"/>
  </si>
  <si>
    <t>205;206;207</t>
    <phoneticPr fontId="1" type="noConversion"/>
  </si>
  <si>
    <t>206;207;208</t>
    <phoneticPr fontId="1" type="noConversion"/>
  </si>
  <si>
    <t>210;211</t>
    <phoneticPr fontId="1" type="noConversion"/>
  </si>
  <si>
    <t>210;211;212</t>
    <phoneticPr fontId="1" type="noConversion"/>
  </si>
  <si>
    <t>213;214</t>
    <phoneticPr fontId="1" type="noConversion"/>
  </si>
  <si>
    <t>213;214;215</t>
    <phoneticPr fontId="1" type="noConversion"/>
  </si>
  <si>
    <t>213;214;215;216</t>
    <phoneticPr fontId="1" type="noConversion"/>
  </si>
  <si>
    <t>213;214;215;216;217</t>
    <phoneticPr fontId="1" type="noConversion"/>
  </si>
  <si>
    <t>`0</t>
    <phoneticPr fontId="1" type="noConversion"/>
  </si>
  <si>
    <t>220;221</t>
    <phoneticPr fontId="1" type="noConversion"/>
  </si>
  <si>
    <t>修改子效果参数</t>
  </si>
  <si>
    <t>222;223</t>
    <phoneticPr fontId="1" type="noConversion"/>
  </si>
  <si>
    <t>222;223;224</t>
    <phoneticPr fontId="1" type="noConversion"/>
  </si>
  <si>
    <t>222;223;224;225</t>
    <phoneticPr fontId="1" type="noConversion"/>
  </si>
  <si>
    <t>226;227</t>
    <phoneticPr fontId="1" type="noConversion"/>
  </si>
  <si>
    <t>226;227;228</t>
    <phoneticPr fontId="1" type="noConversion"/>
  </si>
  <si>
    <t>226;227;228;229</t>
    <phoneticPr fontId="1" type="noConversion"/>
  </si>
  <si>
    <t>230;231</t>
    <phoneticPr fontId="1" type="noConversion"/>
  </si>
  <si>
    <t>230;231;232</t>
    <phoneticPr fontId="1" type="noConversion"/>
  </si>
  <si>
    <t>230;231;232;233</t>
    <phoneticPr fontId="1" type="noConversion"/>
  </si>
  <si>
    <t>234;235</t>
    <phoneticPr fontId="1" type="noConversion"/>
  </si>
  <si>
    <t>235;236</t>
    <phoneticPr fontId="1" type="noConversion"/>
  </si>
  <si>
    <t>235;236;237</t>
    <phoneticPr fontId="1" type="noConversion"/>
  </si>
  <si>
    <t>向死而生_1</t>
  </si>
  <si>
    <t>向死而生_1</t>
    <phoneticPr fontId="1" type="noConversion"/>
  </si>
  <si>
    <t>向死而生_2</t>
  </si>
  <si>
    <t>向死而生_3</t>
  </si>
  <si>
    <t>向死而生_4</t>
  </si>
  <si>
    <t>封印生命_1</t>
  </si>
  <si>
    <t>封印生命_1</t>
    <phoneticPr fontId="1" type="noConversion"/>
  </si>
  <si>
    <t>封印生命_2</t>
  </si>
  <si>
    <t>封印生命_3</t>
  </si>
  <si>
    <t>封印生命_4</t>
  </si>
  <si>
    <t>提升暴击_1</t>
  </si>
  <si>
    <t>提升暴击_1</t>
    <phoneticPr fontId="1" type="noConversion"/>
  </si>
  <si>
    <t>提升暴击_2</t>
  </si>
  <si>
    <t>提升暴击_3</t>
  </si>
  <si>
    <t>提升暴击_4</t>
  </si>
  <si>
    <t>损血伤害_1</t>
  </si>
  <si>
    <t>损血伤害_1</t>
    <phoneticPr fontId="1" type="noConversion"/>
  </si>
  <si>
    <t>损血伤害_2</t>
  </si>
  <si>
    <t>损血伤害_3</t>
  </si>
  <si>
    <t>损血伤害_4</t>
  </si>
  <si>
    <t>降低伤害_1</t>
    <phoneticPr fontId="1" type="noConversion"/>
  </si>
  <si>
    <t>损血护盾_1</t>
  </si>
  <si>
    <t>损血护盾_1</t>
    <phoneticPr fontId="1" type="noConversion"/>
  </si>
  <si>
    <t>损血护盾_2</t>
  </si>
  <si>
    <t>损血护盾_3</t>
  </si>
  <si>
    <t>损血护盾_4</t>
  </si>
  <si>
    <t>伤害加成_1</t>
  </si>
  <si>
    <t>伤害加成_1</t>
    <phoneticPr fontId="1" type="noConversion"/>
  </si>
  <si>
    <t>伤害加成_2</t>
  </si>
  <si>
    <t>伤害加成_3</t>
  </si>
  <si>
    <t>伤害加成_4</t>
  </si>
  <si>
    <t>降低血量消耗_1</t>
  </si>
  <si>
    <t>降低血量消耗_1</t>
    <phoneticPr fontId="1" type="noConversion"/>
  </si>
  <si>
    <t>降低血量消耗_2</t>
  </si>
  <si>
    <t>降低血量消耗_3</t>
  </si>
  <si>
    <t>降低血量消耗_4</t>
  </si>
  <si>
    <t>238;239</t>
    <phoneticPr fontId="1" type="noConversion"/>
  </si>
  <si>
    <t>238;239;240</t>
    <phoneticPr fontId="1" type="noConversion"/>
  </si>
  <si>
    <t>238;239;240;241</t>
    <phoneticPr fontId="1" type="noConversion"/>
  </si>
  <si>
    <t>242;243</t>
    <phoneticPr fontId="1" type="noConversion"/>
  </si>
  <si>
    <t>242;243;244</t>
    <phoneticPr fontId="1" type="noConversion"/>
  </si>
  <si>
    <t>242;243;244;245</t>
    <phoneticPr fontId="1" type="noConversion"/>
  </si>
  <si>
    <t>246;247</t>
    <phoneticPr fontId="1" type="noConversion"/>
  </si>
  <si>
    <t>246;247;248</t>
    <phoneticPr fontId="1" type="noConversion"/>
  </si>
  <si>
    <t>246;247;248;249</t>
    <phoneticPr fontId="1" type="noConversion"/>
  </si>
  <si>
    <t>250;251</t>
    <phoneticPr fontId="1" type="noConversion"/>
  </si>
  <si>
    <t>250;251;252</t>
    <phoneticPr fontId="1" type="noConversion"/>
  </si>
  <si>
    <t>250;251;252;253</t>
    <phoneticPr fontId="1" type="noConversion"/>
  </si>
  <si>
    <t>254;255</t>
    <phoneticPr fontId="1" type="noConversion"/>
  </si>
  <si>
    <t>254;255;256</t>
    <phoneticPr fontId="1" type="noConversion"/>
  </si>
  <si>
    <t>254;255;256;257</t>
    <phoneticPr fontId="1" type="noConversion"/>
  </si>
  <si>
    <t>258;259</t>
    <phoneticPr fontId="1" type="noConversion"/>
  </si>
  <si>
    <t>258;259;260</t>
    <phoneticPr fontId="1" type="noConversion"/>
  </si>
  <si>
    <t>258;259;260;261</t>
    <phoneticPr fontId="1" type="noConversion"/>
  </si>
  <si>
    <t>262;263</t>
    <phoneticPr fontId="1" type="noConversion"/>
  </si>
  <si>
    <t>262;263;264</t>
    <phoneticPr fontId="1" type="noConversion"/>
  </si>
  <si>
    <t>262;263;264;265</t>
    <phoneticPr fontId="1" type="noConversion"/>
  </si>
  <si>
    <t>266;267</t>
    <phoneticPr fontId="1" type="noConversion"/>
  </si>
  <si>
    <t>266;268</t>
    <phoneticPr fontId="1" type="noConversion"/>
  </si>
  <si>
    <t>266;268;269</t>
    <phoneticPr fontId="1" type="noConversion"/>
  </si>
  <si>
    <t>144;145</t>
    <phoneticPr fontId="1" type="noConversion"/>
  </si>
  <si>
    <t>144;145;146</t>
    <phoneticPr fontId="1" type="noConversion"/>
  </si>
  <si>
    <t>攻_1</t>
  </si>
  <si>
    <t>攻_1</t>
    <phoneticPr fontId="1" type="noConversion"/>
  </si>
  <si>
    <t>攻_2</t>
  </si>
  <si>
    <t>攻_3</t>
  </si>
  <si>
    <t>攻_4</t>
  </si>
  <si>
    <t>攻_5</t>
  </si>
  <si>
    <t>攻_6</t>
  </si>
  <si>
    <t>攻_7</t>
  </si>
  <si>
    <t>攻_8</t>
  </si>
  <si>
    <t>攻_9</t>
  </si>
  <si>
    <t>防_1</t>
  </si>
  <si>
    <t>防_1</t>
    <phoneticPr fontId="1" type="noConversion"/>
  </si>
  <si>
    <t>防_2</t>
  </si>
  <si>
    <t>防_3</t>
  </si>
  <si>
    <t>防_4</t>
  </si>
  <si>
    <t>防_5</t>
  </si>
  <si>
    <t>防_6</t>
  </si>
  <si>
    <t>防_7</t>
  </si>
  <si>
    <t>防_8</t>
  </si>
  <si>
    <t>防_9</t>
  </si>
  <si>
    <t>血_1</t>
  </si>
  <si>
    <t>血_1</t>
    <phoneticPr fontId="1" type="noConversion"/>
  </si>
  <si>
    <t>血_2</t>
  </si>
  <si>
    <t>血_3</t>
  </si>
  <si>
    <t>血_4</t>
  </si>
  <si>
    <t>血_5</t>
  </si>
  <si>
    <t>血_6</t>
  </si>
  <si>
    <t>血_7</t>
  </si>
  <si>
    <t>血_8</t>
  </si>
  <si>
    <t>血_9</t>
  </si>
  <si>
    <t>冰抗_1</t>
  </si>
  <si>
    <t>冰抗_1</t>
    <phoneticPr fontId="1" type="noConversion"/>
  </si>
  <si>
    <t>冰抗_2</t>
  </si>
  <si>
    <t>冰抗_3</t>
  </si>
  <si>
    <t>冰抗_4</t>
  </si>
  <si>
    <t>冰抗_5</t>
  </si>
  <si>
    <t>冰抗_6</t>
  </si>
  <si>
    <t>冰抗_7</t>
  </si>
  <si>
    <t>冰抗_8</t>
  </si>
  <si>
    <t>冰抗_9</t>
  </si>
  <si>
    <t>冰伤_1</t>
  </si>
  <si>
    <t>冰伤_1</t>
    <phoneticPr fontId="1" type="noConversion"/>
  </si>
  <si>
    <t>冰伤_2</t>
  </si>
  <si>
    <t>冰伤_3</t>
  </si>
  <si>
    <t>冰伤_4</t>
  </si>
  <si>
    <t>冰伤_5</t>
  </si>
  <si>
    <t>冰伤_6</t>
  </si>
  <si>
    <t>冰伤_7</t>
  </si>
  <si>
    <t>冰伤_8</t>
  </si>
  <si>
    <t>冰伤_9</t>
  </si>
  <si>
    <t>冰亲和_1</t>
  </si>
  <si>
    <t>冰亲和_1</t>
    <phoneticPr fontId="1" type="noConversion"/>
  </si>
  <si>
    <t>冰亲和_2</t>
  </si>
  <si>
    <t>冰亲和_3</t>
  </si>
  <si>
    <t>冰亲和_4</t>
  </si>
  <si>
    <t>冰亲和_5</t>
  </si>
  <si>
    <t>冰亲和_6</t>
  </si>
  <si>
    <t>冰亲和_7</t>
  </si>
  <si>
    <t>冰亲和_8</t>
  </si>
  <si>
    <t>冰亲和_9</t>
  </si>
  <si>
    <t>火抗_1</t>
  </si>
  <si>
    <t>火抗_1</t>
    <phoneticPr fontId="1" type="noConversion"/>
  </si>
  <si>
    <t>火抗_2</t>
  </si>
  <si>
    <t>火抗_3</t>
  </si>
  <si>
    <t>火抗_4</t>
  </si>
  <si>
    <t>火抗_5</t>
  </si>
  <si>
    <t>火抗_6</t>
  </si>
  <si>
    <t>火抗_7</t>
  </si>
  <si>
    <t>火抗_8</t>
  </si>
  <si>
    <t>火抗_9</t>
  </si>
  <si>
    <t>火伤_1</t>
  </si>
  <si>
    <t>火伤_1</t>
    <phoneticPr fontId="1" type="noConversion"/>
  </si>
  <si>
    <t>火伤_2</t>
  </si>
  <si>
    <t>火伤_3</t>
  </si>
  <si>
    <t>火伤_4</t>
  </si>
  <si>
    <t>火伤_5</t>
  </si>
  <si>
    <t>火伤_6</t>
  </si>
  <si>
    <t>火伤_7</t>
  </si>
  <si>
    <t>火伤_8</t>
  </si>
  <si>
    <t>火伤_9</t>
  </si>
  <si>
    <t>火亲和_1</t>
  </si>
  <si>
    <t>火亲和_1</t>
    <phoneticPr fontId="1" type="noConversion"/>
  </si>
  <si>
    <t>火亲和_2</t>
  </si>
  <si>
    <t>火亲和_3</t>
  </si>
  <si>
    <t>火亲和_4</t>
  </si>
  <si>
    <t>火亲和_5</t>
  </si>
  <si>
    <t>火亲和_6</t>
  </si>
  <si>
    <t>火亲和_7</t>
  </si>
  <si>
    <t>火亲和_8</t>
  </si>
  <si>
    <t>火亲和_9</t>
  </si>
  <si>
    <t>雷抗_1</t>
  </si>
  <si>
    <t>雷抗_1</t>
    <phoneticPr fontId="1" type="noConversion"/>
  </si>
  <si>
    <t>雷抗_2</t>
  </si>
  <si>
    <t>雷抗_3</t>
  </si>
  <si>
    <t>雷抗_4</t>
  </si>
  <si>
    <t>雷抗_5</t>
  </si>
  <si>
    <t>雷抗_6</t>
  </si>
  <si>
    <t>雷抗_7</t>
  </si>
  <si>
    <t>雷抗_8</t>
  </si>
  <si>
    <t>雷抗_9</t>
  </si>
  <si>
    <t>雷伤_1</t>
  </si>
  <si>
    <t>雷伤_1</t>
    <phoneticPr fontId="1" type="noConversion"/>
  </si>
  <si>
    <t>雷伤_2</t>
  </si>
  <si>
    <t>雷伤_3</t>
  </si>
  <si>
    <t>雷伤_4</t>
  </si>
  <si>
    <t>雷伤_5</t>
  </si>
  <si>
    <t>雷伤_6</t>
  </si>
  <si>
    <t>雷伤_7</t>
  </si>
  <si>
    <t>雷伤_8</t>
  </si>
  <si>
    <t>雷伤_9</t>
  </si>
  <si>
    <t>雷亲和_1</t>
  </si>
  <si>
    <t>雷亲和_1</t>
    <phoneticPr fontId="1" type="noConversion"/>
  </si>
  <si>
    <t>雷亲和_2</t>
  </si>
  <si>
    <t>雷亲和_3</t>
  </si>
  <si>
    <t>雷亲和_4</t>
  </si>
  <si>
    <t>雷亲和_5</t>
  </si>
  <si>
    <t>雷亲和_6</t>
  </si>
  <si>
    <t>雷亲和_7</t>
  </si>
  <si>
    <t>雷亲和_8</t>
  </si>
  <si>
    <t>雷亲和_9</t>
  </si>
  <si>
    <t>暴击率_1</t>
  </si>
  <si>
    <t>暴击率_1</t>
    <phoneticPr fontId="1" type="noConversion"/>
  </si>
  <si>
    <t>暴击率_2</t>
  </si>
  <si>
    <t>暴击率_3</t>
  </si>
  <si>
    <t>暴击率_4</t>
  </si>
  <si>
    <t>暴击率_5</t>
  </si>
  <si>
    <t>暴击率_6</t>
  </si>
  <si>
    <t>暴击率_7</t>
  </si>
  <si>
    <t>暴击率_8</t>
  </si>
  <si>
    <t>暴击率_9</t>
  </si>
  <si>
    <t>暴伤_1</t>
  </si>
  <si>
    <t>暴伤_1</t>
    <phoneticPr fontId="1" type="noConversion"/>
  </si>
  <si>
    <t>暴伤_2</t>
  </si>
  <si>
    <t>暴伤_3</t>
  </si>
  <si>
    <t>暴伤_4</t>
  </si>
  <si>
    <t>暴伤_5</t>
  </si>
  <si>
    <t>暴伤_6</t>
  </si>
  <si>
    <t>暴伤_7</t>
  </si>
  <si>
    <t>暴伤_8</t>
  </si>
  <si>
    <t>暴伤_9</t>
  </si>
  <si>
    <t>能量回复_1</t>
  </si>
  <si>
    <t>能量回复_1</t>
    <phoneticPr fontId="1" type="noConversion"/>
  </si>
  <si>
    <t>能量回复_2</t>
  </si>
  <si>
    <t>能量回复_3</t>
  </si>
  <si>
    <t>能量回复_4</t>
  </si>
  <si>
    <t>能量回复_5</t>
  </si>
  <si>
    <t>能量回复_6</t>
  </si>
  <si>
    <t>能量回复_7</t>
  </si>
  <si>
    <t>能量回复_8</t>
  </si>
  <si>
    <t>能量回复_9</t>
  </si>
  <si>
    <t>能量上限_1</t>
  </si>
  <si>
    <t>能量上限_1</t>
    <phoneticPr fontId="1" type="noConversion"/>
  </si>
  <si>
    <t>能量上限_2</t>
  </si>
  <si>
    <t>能量上限_3</t>
  </si>
  <si>
    <t>能量上限_4</t>
  </si>
  <si>
    <t>能量上限_5</t>
  </si>
  <si>
    <t>能量上限_6</t>
  </si>
  <si>
    <t>能量上限_7</t>
  </si>
  <si>
    <t>能量上限_8</t>
  </si>
  <si>
    <t>能量上限_9</t>
  </si>
  <si>
    <t>冷却降低_1</t>
  </si>
  <si>
    <t>冷却降低_1</t>
    <phoneticPr fontId="1" type="noConversion"/>
  </si>
  <si>
    <t>冷却降低_2</t>
  </si>
  <si>
    <t>冷却降低_3</t>
  </si>
  <si>
    <t>冷却降低_4</t>
  </si>
  <si>
    <t>冷却降低_5</t>
  </si>
  <si>
    <t>冷却降低_6</t>
  </si>
  <si>
    <t>冷却降低_7</t>
  </si>
  <si>
    <t>冷却降低_8</t>
  </si>
  <si>
    <t>冷却降低_9</t>
  </si>
  <si>
    <t>能量消耗降低_1</t>
  </si>
  <si>
    <t>能量消耗降低_1</t>
    <phoneticPr fontId="1" type="noConversion"/>
  </si>
  <si>
    <t>能量消耗降低_2</t>
  </si>
  <si>
    <t>能量消耗降低_3</t>
  </si>
  <si>
    <t>能量消耗降低_4</t>
  </si>
  <si>
    <t>能量消耗降低_5</t>
  </si>
  <si>
    <t>能量消耗降低_6</t>
  </si>
  <si>
    <t>能量消耗降低_7</t>
  </si>
  <si>
    <t>能量消耗降低_8</t>
  </si>
  <si>
    <t>能量消耗降低_9</t>
  </si>
  <si>
    <t>对小怪增伤_1</t>
  </si>
  <si>
    <t>对小怪增伤_1</t>
    <phoneticPr fontId="1" type="noConversion"/>
  </si>
  <si>
    <t>对小怪增伤_2</t>
  </si>
  <si>
    <t>对小怪增伤_3</t>
  </si>
  <si>
    <t>对小怪增伤_4</t>
  </si>
  <si>
    <t>对小怪增伤_5</t>
  </si>
  <si>
    <t>对小怪增伤_6</t>
  </si>
  <si>
    <t>对小怪增伤_7</t>
  </si>
  <si>
    <t>对小怪增伤_8</t>
  </si>
  <si>
    <t>对小怪增伤_9</t>
  </si>
  <si>
    <t>对精英增伤_1</t>
  </si>
  <si>
    <t>对精英增伤_1</t>
    <phoneticPr fontId="1" type="noConversion"/>
  </si>
  <si>
    <t>对精英增伤_2</t>
  </si>
  <si>
    <t>对精英增伤_3</t>
  </si>
  <si>
    <t>对精英增伤_4</t>
  </si>
  <si>
    <t>对精英增伤_5</t>
  </si>
  <si>
    <t>对精英增伤_6</t>
  </si>
  <si>
    <t>对精英增伤_7</t>
  </si>
  <si>
    <t>对精英增伤_8</t>
  </si>
  <si>
    <t>对精英增伤_9</t>
  </si>
  <si>
    <t>对BOSS增伤_1</t>
  </si>
  <si>
    <t>对BOSS增伤_1</t>
    <phoneticPr fontId="1" type="noConversion"/>
  </si>
  <si>
    <t>对BOSS增伤_2</t>
  </si>
  <si>
    <t>对BOSS增伤_3</t>
  </si>
  <si>
    <t>对BOSS增伤_4</t>
  </si>
  <si>
    <t>对BOSS增伤_5</t>
  </si>
  <si>
    <t>对BOSS增伤_6</t>
  </si>
  <si>
    <t>对BOSS增伤_7</t>
  </si>
  <si>
    <t>对BOSS增伤_8</t>
  </si>
  <si>
    <t>对BOSS增伤_9</t>
  </si>
  <si>
    <t>20000-24999</t>
    <phoneticPr fontId="1" type="noConversion"/>
  </si>
  <si>
    <t>技能天赋</t>
    <phoneticPr fontId="1" type="noConversion"/>
  </si>
  <si>
    <t>25000-25999</t>
    <phoneticPr fontId="1" type="noConversion"/>
  </si>
  <si>
    <t>小牛逼卡牌</t>
    <phoneticPr fontId="1" type="noConversion"/>
  </si>
  <si>
    <t>26000-26999</t>
    <phoneticPr fontId="1" type="noConversion"/>
  </si>
  <si>
    <t>大牛逼卡牌</t>
    <phoneticPr fontId="1" type="noConversion"/>
  </si>
  <si>
    <t>27000-27999</t>
    <phoneticPr fontId="1" type="noConversion"/>
  </si>
  <si>
    <t>羁绊技能</t>
    <phoneticPr fontId="1" type="noConversion"/>
  </si>
  <si>
    <t>击杀回血_1</t>
  </si>
  <si>
    <t>击杀回血_1</t>
    <phoneticPr fontId="1" type="noConversion"/>
  </si>
  <si>
    <t>击杀回血_2</t>
  </si>
  <si>
    <t>击杀回血_3</t>
  </si>
  <si>
    <t>击杀回能_1</t>
  </si>
  <si>
    <t>击杀回能_1</t>
    <phoneticPr fontId="1" type="noConversion"/>
  </si>
  <si>
    <t>击杀回能_2</t>
  </si>
  <si>
    <t>击杀回能_3</t>
  </si>
  <si>
    <t>击杀减伤_1</t>
  </si>
  <si>
    <t>击杀减伤_1</t>
    <phoneticPr fontId="1" type="noConversion"/>
  </si>
  <si>
    <t>击杀减伤_2</t>
  </si>
  <si>
    <t>击杀减伤_3</t>
  </si>
  <si>
    <t>击杀增伤_1</t>
  </si>
  <si>
    <t>击杀增伤_1</t>
    <phoneticPr fontId="1" type="noConversion"/>
  </si>
  <si>
    <t>击杀增伤_2</t>
  </si>
  <si>
    <t>击杀增伤_3</t>
  </si>
  <si>
    <t>周围敌人增伤_1</t>
  </si>
  <si>
    <t>周围敌人增伤_1</t>
    <phoneticPr fontId="1" type="noConversion"/>
  </si>
  <si>
    <t>周围敌人增伤_2</t>
  </si>
  <si>
    <t>周围敌人增伤_3</t>
  </si>
  <si>
    <t>周围敌人减伤_1</t>
  </si>
  <si>
    <t>周围敌人减伤_1</t>
    <phoneticPr fontId="1" type="noConversion"/>
  </si>
  <si>
    <t>周围敌人减伤_2</t>
  </si>
  <si>
    <t>周围敌人减伤_3</t>
  </si>
  <si>
    <t>无视火抗_1</t>
  </si>
  <si>
    <t>无视火抗_1</t>
    <phoneticPr fontId="1" type="noConversion"/>
  </si>
  <si>
    <t>无视火抗_2</t>
  </si>
  <si>
    <t>无视火抗_3</t>
  </si>
  <si>
    <t>无视雷抗_1</t>
  </si>
  <si>
    <t>无视雷抗_1</t>
    <phoneticPr fontId="1" type="noConversion"/>
  </si>
  <si>
    <t>无视雷抗_2</t>
  </si>
  <si>
    <t>无视雷抗_3</t>
  </si>
  <si>
    <t>无视冰抗_1</t>
  </si>
  <si>
    <t>无视冰抗_1</t>
    <phoneticPr fontId="1" type="noConversion"/>
  </si>
  <si>
    <t>无视冰抗_2</t>
  </si>
  <si>
    <t>无视冰抗_3</t>
  </si>
  <si>
    <t>塔层加攻_1</t>
  </si>
  <si>
    <t>塔层加攻_1</t>
    <phoneticPr fontId="1" type="noConversion"/>
  </si>
  <si>
    <t>塔层加攻_2</t>
  </si>
  <si>
    <t>塔层加攻_3</t>
  </si>
  <si>
    <t>塔层加防_1</t>
  </si>
  <si>
    <t>塔层加防_1</t>
    <phoneticPr fontId="1" type="noConversion"/>
  </si>
  <si>
    <t>塔层加防_2</t>
  </si>
  <si>
    <t>塔层加防_3</t>
  </si>
  <si>
    <t>塔层加血_1</t>
  </si>
  <si>
    <t>塔层加血_1</t>
    <phoneticPr fontId="1" type="noConversion"/>
  </si>
  <si>
    <t>塔层加血_2</t>
  </si>
  <si>
    <t>塔层加血_3</t>
  </si>
  <si>
    <t>塔层加火亲和_1</t>
  </si>
  <si>
    <t>塔层加火亲和_1</t>
    <phoneticPr fontId="1" type="noConversion"/>
  </si>
  <si>
    <t>塔层加火亲和_2</t>
  </si>
  <si>
    <t>塔层加火亲和_3</t>
  </si>
  <si>
    <t>塔层加雷亲和_1</t>
  </si>
  <si>
    <t>塔层加雷亲和_1</t>
    <phoneticPr fontId="1" type="noConversion"/>
  </si>
  <si>
    <t>塔层加雷亲和_2</t>
  </si>
  <si>
    <t>塔层加雷亲和_2</t>
    <phoneticPr fontId="1" type="noConversion"/>
  </si>
  <si>
    <t>塔层加雷亲和_3</t>
  </si>
  <si>
    <t>塔层加雷亲和_3</t>
    <phoneticPr fontId="1" type="noConversion"/>
  </si>
  <si>
    <t>塔层加冰亲和_1</t>
  </si>
  <si>
    <t>塔层加冰亲和_1</t>
    <phoneticPr fontId="1" type="noConversion"/>
  </si>
  <si>
    <t>塔层加冰亲和_2</t>
  </si>
  <si>
    <t>塔层加冰亲和_3</t>
  </si>
  <si>
    <t>攻击套_1</t>
    <phoneticPr fontId="1" type="noConversion"/>
  </si>
  <si>
    <t>攻击套_2</t>
  </si>
  <si>
    <t>攻击套_3</t>
  </si>
  <si>
    <t>防御套_1</t>
    <phoneticPr fontId="1" type="noConversion"/>
  </si>
  <si>
    <t>防御套_2</t>
  </si>
  <si>
    <t>防御套_3</t>
  </si>
  <si>
    <t>生命套_1</t>
    <phoneticPr fontId="1" type="noConversion"/>
  </si>
  <si>
    <t>生命套_2</t>
  </si>
  <si>
    <t>生命套_3</t>
  </si>
  <si>
    <t>火亲和套_1</t>
    <phoneticPr fontId="1" type="noConversion"/>
  </si>
  <si>
    <t>火亲和套_2</t>
  </si>
  <si>
    <t>火亲和套_3</t>
  </si>
  <si>
    <t>雷亲和套_1</t>
    <phoneticPr fontId="1" type="noConversion"/>
  </si>
  <si>
    <t>雷亲和套_2</t>
  </si>
  <si>
    <t>雷亲和套_3</t>
  </si>
  <si>
    <t>冰亲和套_1</t>
    <phoneticPr fontId="1" type="noConversion"/>
  </si>
  <si>
    <t>冰亲和套_2</t>
  </si>
  <si>
    <t>冰亲和套_3</t>
  </si>
  <si>
    <t>能量套_1</t>
    <phoneticPr fontId="1" type="noConversion"/>
  </si>
  <si>
    <t>能量套_2</t>
  </si>
  <si>
    <t>能量套_3</t>
  </si>
  <si>
    <t>冷却大牛逼_1</t>
    <phoneticPr fontId="1" type="noConversion"/>
  </si>
  <si>
    <t>冷却大牛逼_2</t>
  </si>
  <si>
    <t>冷却大牛逼_3</t>
  </si>
  <si>
    <t>症状套_1</t>
    <phoneticPr fontId="1" type="noConversion"/>
  </si>
  <si>
    <t>症状套_2</t>
  </si>
  <si>
    <t>症状套_3</t>
  </si>
  <si>
    <t>暴击套_1</t>
    <phoneticPr fontId="1" type="noConversion"/>
  </si>
  <si>
    <t>暴击套_2</t>
  </si>
  <si>
    <t>暴击套_3</t>
  </si>
  <si>
    <t>召唤套_1</t>
    <phoneticPr fontId="1" type="noConversion"/>
  </si>
  <si>
    <t>召唤套_2</t>
  </si>
  <si>
    <t>召唤套_3</t>
  </si>
  <si>
    <t>回血套_1</t>
    <phoneticPr fontId="1" type="noConversion"/>
  </si>
  <si>
    <t>回血套_2</t>
  </si>
  <si>
    <t>回血套_3</t>
  </si>
  <si>
    <t>普工套_1</t>
    <phoneticPr fontId="1" type="noConversion"/>
  </si>
  <si>
    <t>普工套_2</t>
  </si>
  <si>
    <t>普工套_3</t>
  </si>
  <si>
    <t>附灵套_1</t>
    <phoneticPr fontId="1" type="noConversion"/>
  </si>
  <si>
    <t>附灵套_2</t>
  </si>
  <si>
    <t>附灵套_3</t>
  </si>
  <si>
    <t>减伤套_1</t>
    <phoneticPr fontId="1" type="noConversion"/>
  </si>
  <si>
    <t>减伤套_2</t>
  </si>
  <si>
    <t>减伤套_3</t>
  </si>
  <si>
    <t>伤害加成大牛逼_1</t>
    <phoneticPr fontId="1" type="noConversion"/>
  </si>
  <si>
    <t>伤害加成大牛逼_2</t>
  </si>
  <si>
    <t>伤害加成大牛逼_3</t>
  </si>
  <si>
    <t>全抗套_1</t>
    <phoneticPr fontId="1" type="noConversion"/>
  </si>
  <si>
    <t>全抗套_2</t>
  </si>
  <si>
    <t>全抗套_3</t>
  </si>
  <si>
    <t>无视防御大牛逼_1</t>
    <phoneticPr fontId="1" type="noConversion"/>
  </si>
  <si>
    <t>无视防御大牛逼_2</t>
  </si>
  <si>
    <t>无视防御大牛逼_3</t>
  </si>
  <si>
    <t>入战增伤套_1</t>
    <phoneticPr fontId="1" type="noConversion"/>
  </si>
  <si>
    <t>入战增伤套_2</t>
  </si>
  <si>
    <t>入战增伤套_3</t>
  </si>
  <si>
    <t>损血套_1</t>
    <phoneticPr fontId="1" type="noConversion"/>
  </si>
  <si>
    <t>损血套_2</t>
  </si>
  <si>
    <t>损血套_3</t>
  </si>
  <si>
    <t>猎杀精英套_1</t>
    <phoneticPr fontId="1" type="noConversion"/>
  </si>
  <si>
    <t>猎杀精英套_2</t>
  </si>
  <si>
    <t>猎杀精英套_3</t>
  </si>
  <si>
    <t>`0</t>
    <phoneticPr fontId="1" type="noConversion"/>
  </si>
  <si>
    <t>小牛逼每级升级系数</t>
    <phoneticPr fontId="1" type="noConversion"/>
  </si>
  <si>
    <t>270;271</t>
    <phoneticPr fontId="1" type="noConversion"/>
  </si>
  <si>
    <t>270;272</t>
  </si>
  <si>
    <t>270;273</t>
  </si>
  <si>
    <t>270;274</t>
  </si>
  <si>
    <t>270;275</t>
  </si>
  <si>
    <t>270;276</t>
  </si>
  <si>
    <t>270;277</t>
  </si>
  <si>
    <t>270;278</t>
  </si>
  <si>
    <t>279;280</t>
    <phoneticPr fontId="1" type="noConversion"/>
  </si>
  <si>
    <t>279;281</t>
  </si>
  <si>
    <t>279;282</t>
  </si>
  <si>
    <t>279;283</t>
  </si>
  <si>
    <t>279;284</t>
  </si>
  <si>
    <t>279;285</t>
  </si>
  <si>
    <t>279;286</t>
  </si>
  <si>
    <t>279;287</t>
  </si>
  <si>
    <t>288;289</t>
    <phoneticPr fontId="1" type="noConversion"/>
  </si>
  <si>
    <t>288;290</t>
  </si>
  <si>
    <t>288;291</t>
  </si>
  <si>
    <t>288;292</t>
  </si>
  <si>
    <t>288;293</t>
  </si>
  <si>
    <t>288;294</t>
  </si>
  <si>
    <t>288;295</t>
  </si>
  <si>
    <t>288;296</t>
  </si>
  <si>
    <t>297;298</t>
    <phoneticPr fontId="1" type="noConversion"/>
  </si>
  <si>
    <t>297;299</t>
  </si>
  <si>
    <t>297;300</t>
  </si>
  <si>
    <t>297;301</t>
  </si>
  <si>
    <t>297;302</t>
  </si>
  <si>
    <t>297;303</t>
  </si>
  <si>
    <t>297;304</t>
  </si>
  <si>
    <t>297;305</t>
  </si>
  <si>
    <t>306;307</t>
    <phoneticPr fontId="1" type="noConversion"/>
  </si>
  <si>
    <t>306;308</t>
  </si>
  <si>
    <t>306;309</t>
  </si>
  <si>
    <t>306;310</t>
  </si>
  <si>
    <t>306;311</t>
  </si>
  <si>
    <t>306;312</t>
  </si>
  <si>
    <t>306;313</t>
  </si>
  <si>
    <t>306;314</t>
  </si>
  <si>
    <t>315;316</t>
    <phoneticPr fontId="1" type="noConversion"/>
  </si>
  <si>
    <t>315;317</t>
  </si>
  <si>
    <t>315;318</t>
  </si>
  <si>
    <t>315;319</t>
  </si>
  <si>
    <t>315;320</t>
  </si>
  <si>
    <t>315;321</t>
  </si>
  <si>
    <t>315;322</t>
  </si>
  <si>
    <t>315;323</t>
  </si>
  <si>
    <t>324;325</t>
    <phoneticPr fontId="1" type="noConversion"/>
  </si>
  <si>
    <t>324;326</t>
  </si>
  <si>
    <t>324;327</t>
  </si>
  <si>
    <t>324;328</t>
  </si>
  <si>
    <t>324;329</t>
  </si>
  <si>
    <t>324;330</t>
  </si>
  <si>
    <t>324;331</t>
  </si>
  <si>
    <t>324;332</t>
  </si>
  <si>
    <t>333;334</t>
    <phoneticPr fontId="1" type="noConversion"/>
  </si>
  <si>
    <t>333;335</t>
  </si>
  <si>
    <t>333;336</t>
  </si>
  <si>
    <t>333;337</t>
  </si>
  <si>
    <t>333;338</t>
  </si>
  <si>
    <t>333;339</t>
  </si>
  <si>
    <t>333;340</t>
  </si>
  <si>
    <t>333;341</t>
  </si>
  <si>
    <t>342;343</t>
    <phoneticPr fontId="1" type="noConversion"/>
  </si>
  <si>
    <t>342;344</t>
  </si>
  <si>
    <t>342;345</t>
  </si>
  <si>
    <t>342;346</t>
  </si>
  <si>
    <t>342;347</t>
  </si>
  <si>
    <t>342;348</t>
  </si>
  <si>
    <t>342;349</t>
  </si>
  <si>
    <t>342;350</t>
  </si>
  <si>
    <t>351;352</t>
    <phoneticPr fontId="1" type="noConversion"/>
  </si>
  <si>
    <t>351;353</t>
  </si>
  <si>
    <t>351;354</t>
  </si>
  <si>
    <t>351;355</t>
  </si>
  <si>
    <t>351;356</t>
  </si>
  <si>
    <t>351;357</t>
  </si>
  <si>
    <t>351;358</t>
  </si>
  <si>
    <t>351;359</t>
  </si>
  <si>
    <t>360;361</t>
    <phoneticPr fontId="1" type="noConversion"/>
  </si>
  <si>
    <t>360;362</t>
  </si>
  <si>
    <t>360;363</t>
  </si>
  <si>
    <t>360;364</t>
  </si>
  <si>
    <t>360;365</t>
  </si>
  <si>
    <t>360;366</t>
  </si>
  <si>
    <t>360;367</t>
  </si>
  <si>
    <t>360;368</t>
  </si>
  <si>
    <t>369;370</t>
    <phoneticPr fontId="1" type="noConversion"/>
  </si>
  <si>
    <t>369;371</t>
  </si>
  <si>
    <t>369;372</t>
  </si>
  <si>
    <t>369;373</t>
  </si>
  <si>
    <t>369;374</t>
  </si>
  <si>
    <t>369;375</t>
  </si>
  <si>
    <t>369;376</t>
  </si>
  <si>
    <t>369;377</t>
  </si>
  <si>
    <t>378;379</t>
    <phoneticPr fontId="1" type="noConversion"/>
  </si>
  <si>
    <t>378;380</t>
  </si>
  <si>
    <t>378;381</t>
  </si>
  <si>
    <t>378;382</t>
  </si>
  <si>
    <t>378;383</t>
  </si>
  <si>
    <t>378;384</t>
  </si>
  <si>
    <t>378;385</t>
  </si>
  <si>
    <t>378;386</t>
  </si>
  <si>
    <t>387;388</t>
    <phoneticPr fontId="1" type="noConversion"/>
  </si>
  <si>
    <t>387;389</t>
  </si>
  <si>
    <t>387;390</t>
  </si>
  <si>
    <t>387;391</t>
  </si>
  <si>
    <t>387;392</t>
  </si>
  <si>
    <t>387;393</t>
  </si>
  <si>
    <t>387;394</t>
  </si>
  <si>
    <t>387;395</t>
  </si>
  <si>
    <t>396;397</t>
    <phoneticPr fontId="1" type="noConversion"/>
  </si>
  <si>
    <t>396;398</t>
  </si>
  <si>
    <t>396;399</t>
  </si>
  <si>
    <t>396;400</t>
  </si>
  <si>
    <t>396;401</t>
  </si>
  <si>
    <t>396;402</t>
  </si>
  <si>
    <t>396;403</t>
  </si>
  <si>
    <t>396;404</t>
  </si>
  <si>
    <t>405;406</t>
    <phoneticPr fontId="1" type="noConversion"/>
  </si>
  <si>
    <t>405;407</t>
  </si>
  <si>
    <t>405;408</t>
  </si>
  <si>
    <t>405;409</t>
  </si>
  <si>
    <t>405;410</t>
  </si>
  <si>
    <t>405;411</t>
  </si>
  <si>
    <t>405;412</t>
  </si>
  <si>
    <t>405;413</t>
  </si>
  <si>
    <t>414;415</t>
    <phoneticPr fontId="1" type="noConversion"/>
  </si>
  <si>
    <t>414;416</t>
  </si>
  <si>
    <t>414;417</t>
  </si>
  <si>
    <t>414;418</t>
  </si>
  <si>
    <t>414;419</t>
  </si>
  <si>
    <t>414;420</t>
  </si>
  <si>
    <t>414;421</t>
  </si>
  <si>
    <t>414;422</t>
  </si>
  <si>
    <t>423;424</t>
    <phoneticPr fontId="1" type="noConversion"/>
  </si>
  <si>
    <t>423;425</t>
  </si>
  <si>
    <t>423;426</t>
  </si>
  <si>
    <t>423;427</t>
  </si>
  <si>
    <t>423;428</t>
  </si>
  <si>
    <t>423;429</t>
  </si>
  <si>
    <t>423;430</t>
  </si>
  <si>
    <t>423;431</t>
  </si>
  <si>
    <t>432;433</t>
    <phoneticPr fontId="1" type="noConversion"/>
  </si>
  <si>
    <t>432;434</t>
  </si>
  <si>
    <t>432;435</t>
  </si>
  <si>
    <t>432;436</t>
  </si>
  <si>
    <t>432;437</t>
  </si>
  <si>
    <t>432;438</t>
  </si>
  <si>
    <t>432;439</t>
  </si>
  <si>
    <t>432;440</t>
  </si>
  <si>
    <t>441;442</t>
    <phoneticPr fontId="1" type="noConversion"/>
  </si>
  <si>
    <t>441;443</t>
  </si>
  <si>
    <t>441;444</t>
  </si>
  <si>
    <t>441;445</t>
  </si>
  <si>
    <t>441;446</t>
  </si>
  <si>
    <t>441;447</t>
  </si>
  <si>
    <t>441;448</t>
  </si>
  <si>
    <t>441;449</t>
  </si>
  <si>
    <t>450;451</t>
    <phoneticPr fontId="1" type="noConversion"/>
  </si>
  <si>
    <t>450;452</t>
  </si>
  <si>
    <t>450;453</t>
  </si>
  <si>
    <t>450;454</t>
  </si>
  <si>
    <t>450;455</t>
  </si>
  <si>
    <t>450;456</t>
  </si>
  <si>
    <t>450;457</t>
  </si>
  <si>
    <t>450;458</t>
  </si>
  <si>
    <t>459;460</t>
    <phoneticPr fontId="1" type="noConversion"/>
  </si>
  <si>
    <t>459;461</t>
  </si>
  <si>
    <t>459;462</t>
  </si>
  <si>
    <t>459;463</t>
  </si>
  <si>
    <t>459;464</t>
  </si>
  <si>
    <t>459;465</t>
  </si>
  <si>
    <t>459;466</t>
  </si>
  <si>
    <t>459;467</t>
  </si>
  <si>
    <t>468;469</t>
    <phoneticPr fontId="1" type="noConversion"/>
  </si>
  <si>
    <t>468;470</t>
  </si>
  <si>
    <t>468;471</t>
  </si>
  <si>
    <t>468;472</t>
  </si>
  <si>
    <t>468;473</t>
  </si>
  <si>
    <t>468;474</t>
  </si>
  <si>
    <t>468;475</t>
  </si>
  <si>
    <t>468;476</t>
  </si>
  <si>
    <t>477;478</t>
    <phoneticPr fontId="1" type="noConversion"/>
  </si>
  <si>
    <t>477;479</t>
  </si>
  <si>
    <t>477;480</t>
  </si>
  <si>
    <t>477;481</t>
  </si>
  <si>
    <t>477;482</t>
  </si>
  <si>
    <t>477;483</t>
  </si>
  <si>
    <t>477;484</t>
  </si>
  <si>
    <t>477;485</t>
  </si>
  <si>
    <t>486;487</t>
    <phoneticPr fontId="1" type="noConversion"/>
  </si>
  <si>
    <t>486;488</t>
  </si>
  <si>
    <t>486;489</t>
  </si>
  <si>
    <t>486;490</t>
  </si>
  <si>
    <t>486;491</t>
  </si>
  <si>
    <t>486;492</t>
  </si>
  <si>
    <t>486;493</t>
  </si>
  <si>
    <t>486;494</t>
  </si>
  <si>
    <t>495;496</t>
    <phoneticPr fontId="1" type="noConversion"/>
  </si>
  <si>
    <t>495;497</t>
  </si>
  <si>
    <t>495;498</t>
  </si>
  <si>
    <t>495;499</t>
  </si>
  <si>
    <t>495;500</t>
  </si>
  <si>
    <t>495;501</t>
  </si>
  <si>
    <t>495;502</t>
  </si>
  <si>
    <t>495;503</t>
  </si>
  <si>
    <t>504;505</t>
    <phoneticPr fontId="1" type="noConversion"/>
  </si>
  <si>
    <t>504;506</t>
  </si>
  <si>
    <t>504;507</t>
  </si>
  <si>
    <t>504;508</t>
  </si>
  <si>
    <t>504;509</t>
  </si>
  <si>
    <t>504;510</t>
  </si>
  <si>
    <t>504;511</t>
  </si>
  <si>
    <t>504;512</t>
  </si>
  <si>
    <t>513;514</t>
    <phoneticPr fontId="1" type="noConversion"/>
  </si>
  <si>
    <t>大牛逼每级升级系数</t>
    <phoneticPr fontId="1" type="noConversion"/>
  </si>
  <si>
    <t>513;515</t>
  </si>
  <si>
    <t>516;517</t>
    <phoneticPr fontId="1" type="noConversion"/>
  </si>
  <si>
    <t>516;518</t>
  </si>
  <si>
    <t>519;520</t>
    <phoneticPr fontId="1" type="noConversion"/>
  </si>
  <si>
    <t>519;521</t>
  </si>
  <si>
    <t>522;523</t>
    <phoneticPr fontId="1" type="noConversion"/>
  </si>
  <si>
    <t>522;524</t>
  </si>
  <si>
    <t>525;526</t>
    <phoneticPr fontId="1" type="noConversion"/>
  </si>
  <si>
    <t>525;527</t>
  </si>
  <si>
    <t>528;529</t>
    <phoneticPr fontId="1" type="noConversion"/>
  </si>
  <si>
    <t>528;530</t>
  </si>
  <si>
    <t>531;532</t>
    <phoneticPr fontId="1" type="noConversion"/>
  </si>
  <si>
    <t>531;533</t>
  </si>
  <si>
    <t>534;535</t>
    <phoneticPr fontId="1" type="noConversion"/>
  </si>
  <si>
    <t>534;536</t>
  </si>
  <si>
    <t>537;538</t>
    <phoneticPr fontId="1" type="noConversion"/>
  </si>
  <si>
    <t>537;539</t>
  </si>
  <si>
    <t>540;541</t>
    <phoneticPr fontId="1" type="noConversion"/>
  </si>
  <si>
    <t>540;542</t>
  </si>
  <si>
    <t>543;544</t>
    <phoneticPr fontId="1" type="noConversion"/>
  </si>
  <si>
    <t>543;545</t>
  </si>
  <si>
    <t>546;547</t>
    <phoneticPr fontId="1" type="noConversion"/>
  </si>
  <si>
    <t>546;548</t>
  </si>
  <si>
    <t>549;550</t>
    <phoneticPr fontId="1" type="noConversion"/>
  </si>
  <si>
    <t>549;551</t>
  </si>
  <si>
    <t>552;553</t>
    <phoneticPr fontId="1" type="noConversion"/>
  </si>
  <si>
    <t>552;554</t>
  </si>
  <si>
    <t>555;556</t>
    <phoneticPr fontId="1" type="noConversion"/>
  </si>
  <si>
    <t>555;557</t>
  </si>
  <si>
    <t>羁绊升级系数</t>
    <phoneticPr fontId="1" type="noConversion"/>
  </si>
  <si>
    <t>558;559</t>
    <phoneticPr fontId="1" type="noConversion"/>
  </si>
  <si>
    <t>562;563</t>
    <phoneticPr fontId="1" type="noConversion"/>
  </si>
  <si>
    <t>562;564;565</t>
    <phoneticPr fontId="1" type="noConversion"/>
  </si>
  <si>
    <t>558;560;561</t>
    <phoneticPr fontId="1" type="noConversion"/>
  </si>
  <si>
    <t>566;567</t>
    <phoneticPr fontId="1" type="noConversion"/>
  </si>
  <si>
    <t>566;568;569</t>
    <phoneticPr fontId="1" type="noConversion"/>
  </si>
  <si>
    <t>570;571</t>
    <phoneticPr fontId="1" type="noConversion"/>
  </si>
  <si>
    <t>570;572;573</t>
    <phoneticPr fontId="1" type="noConversion"/>
  </si>
  <si>
    <t>574;575</t>
    <phoneticPr fontId="1" type="noConversion"/>
  </si>
  <si>
    <t>574;576;577</t>
    <phoneticPr fontId="1" type="noConversion"/>
  </si>
  <si>
    <t>578;579</t>
    <phoneticPr fontId="1" type="noConversion"/>
  </si>
  <si>
    <t>578;580;581</t>
    <phoneticPr fontId="1" type="noConversion"/>
  </si>
  <si>
    <t>582;583</t>
    <phoneticPr fontId="1" type="noConversion"/>
  </si>
  <si>
    <t>582;584;585</t>
    <phoneticPr fontId="1" type="noConversion"/>
  </si>
  <si>
    <t>586;587</t>
    <phoneticPr fontId="1" type="noConversion"/>
  </si>
  <si>
    <t>586;588;589</t>
    <phoneticPr fontId="1" type="noConversion"/>
  </si>
  <si>
    <t>590;591</t>
    <phoneticPr fontId="1" type="noConversion"/>
  </si>
  <si>
    <t>590;592;593;594;595</t>
    <phoneticPr fontId="1" type="noConversion"/>
  </si>
  <si>
    <t>596;597</t>
    <phoneticPr fontId="1" type="noConversion"/>
  </si>
  <si>
    <t>596;598;599</t>
    <phoneticPr fontId="1" type="noConversion"/>
  </si>
  <si>
    <t>600;601</t>
    <phoneticPr fontId="1" type="noConversion"/>
  </si>
  <si>
    <t>600;602;603</t>
    <phoneticPr fontId="1" type="noConversion"/>
  </si>
  <si>
    <t>604;605</t>
    <phoneticPr fontId="1" type="noConversion"/>
  </si>
  <si>
    <t>604;606;607</t>
    <phoneticPr fontId="1" type="noConversion"/>
  </si>
  <si>
    <t>608;609</t>
    <phoneticPr fontId="1" type="noConversion"/>
  </si>
  <si>
    <t>608;610;611</t>
    <phoneticPr fontId="1" type="noConversion"/>
  </si>
  <si>
    <t>612;613</t>
    <phoneticPr fontId="1" type="noConversion"/>
  </si>
  <si>
    <t>612;614;615</t>
    <phoneticPr fontId="1" type="noConversion"/>
  </si>
  <si>
    <t>616;617</t>
    <phoneticPr fontId="1" type="noConversion"/>
  </si>
  <si>
    <t>616;618;619</t>
    <phoneticPr fontId="1" type="noConversion"/>
  </si>
  <si>
    <t>620;621</t>
    <phoneticPr fontId="1" type="noConversion"/>
  </si>
  <si>
    <t>620;622</t>
    <phoneticPr fontId="1" type="noConversion"/>
  </si>
  <si>
    <t>623;624</t>
    <phoneticPr fontId="1" type="noConversion"/>
  </si>
  <si>
    <t>623;625</t>
    <phoneticPr fontId="1" type="noConversion"/>
  </si>
  <si>
    <t>626;627</t>
    <phoneticPr fontId="1" type="noConversion"/>
  </si>
  <si>
    <t>626;628</t>
    <phoneticPr fontId="1" type="noConversion"/>
  </si>
  <si>
    <t>629;630</t>
    <phoneticPr fontId="1" type="noConversion"/>
  </si>
  <si>
    <t>629;631;632</t>
    <phoneticPr fontId="1" type="noConversion"/>
  </si>
  <si>
    <t>633;634</t>
    <phoneticPr fontId="1" type="noConversion"/>
  </si>
  <si>
    <t>633;635;636</t>
    <phoneticPr fontId="1" type="noConversion"/>
  </si>
  <si>
    <t>637;638</t>
    <phoneticPr fontId="1" type="noConversion"/>
  </si>
  <si>
    <t>637;639;640</t>
    <phoneticPr fontId="1" type="noConversion"/>
  </si>
  <si>
    <t>入战加攻_1</t>
  </si>
  <si>
    <t>入战加攻_2</t>
  </si>
  <si>
    <t>入战加攻_3</t>
  </si>
  <si>
    <t>入战加攻_4</t>
  </si>
  <si>
    <t>入战加攻_5</t>
  </si>
  <si>
    <t>入战加攻_6</t>
  </si>
  <si>
    <t>入战加攻_7</t>
  </si>
  <si>
    <t>入战加攻_8</t>
  </si>
  <si>
    <t>入战加攻_9</t>
  </si>
  <si>
    <t>入战加防_1</t>
  </si>
  <si>
    <t>入战加防_2</t>
  </si>
  <si>
    <t>入战加防_3</t>
  </si>
  <si>
    <t>入战加防_4</t>
  </si>
  <si>
    <t>入战加防_5</t>
  </si>
  <si>
    <t>入战加防_6</t>
  </si>
  <si>
    <t>入战加防_7</t>
  </si>
  <si>
    <t>入战加防_8</t>
  </si>
  <si>
    <t>入战加防_9</t>
  </si>
  <si>
    <t>入战加血_1</t>
  </si>
  <si>
    <t>入战加血_2</t>
  </si>
  <si>
    <t>入战加血_3</t>
  </si>
  <si>
    <t>入战加血_4</t>
  </si>
  <si>
    <t>入战加血_5</t>
  </si>
  <si>
    <t>入战加血_6</t>
  </si>
  <si>
    <t>入战加血_7</t>
  </si>
  <si>
    <t>入战加血_8</t>
  </si>
  <si>
    <t>入战加血_9</t>
  </si>
  <si>
    <t>入战加火亲和_1</t>
  </si>
  <si>
    <t>入战加火亲和_2</t>
  </si>
  <si>
    <t>入战加火亲和_3</t>
  </si>
  <si>
    <t>入战加火亲和_4</t>
  </si>
  <si>
    <t>入战加火亲和_5</t>
  </si>
  <si>
    <t>入战加火亲和_6</t>
  </si>
  <si>
    <t>入战加火亲和_7</t>
  </si>
  <si>
    <t>入战加火亲和_8</t>
  </si>
  <si>
    <t>入战加火亲和_9</t>
  </si>
  <si>
    <t>入战加雷亲和_1</t>
  </si>
  <si>
    <t>入战加雷亲和_2</t>
  </si>
  <si>
    <t>入战加雷亲和_3</t>
  </si>
  <si>
    <t>入战加雷亲和_4</t>
  </si>
  <si>
    <t>入战加雷亲和_5</t>
  </si>
  <si>
    <t>入战加雷亲和_6</t>
  </si>
  <si>
    <t>入战加雷亲和_7</t>
  </si>
  <si>
    <t>入战加雷亲和_8</t>
  </si>
  <si>
    <t>入战加雷亲和_9</t>
  </si>
  <si>
    <t>入战加冰亲和_1</t>
  </si>
  <si>
    <t>入战加冰亲和_2</t>
  </si>
  <si>
    <t>入战加冰亲和_3</t>
  </si>
  <si>
    <t>入战加冰亲和_4</t>
  </si>
  <si>
    <t>入战加冰亲和_5</t>
  </si>
  <si>
    <t>入战加冰亲和_6</t>
  </si>
  <si>
    <t>入战加冰亲和_7</t>
  </si>
  <si>
    <t>入战加冰亲和_8</t>
  </si>
  <si>
    <t>入战加冰亲和_9</t>
  </si>
  <si>
    <t>28000-28999</t>
    <phoneticPr fontId="1" type="noConversion"/>
  </si>
  <si>
    <t>元素共鸣</t>
    <phoneticPr fontId="1" type="noConversion"/>
  </si>
  <si>
    <t>火_触发概率_1</t>
    <phoneticPr fontId="1" type="noConversion"/>
  </si>
  <si>
    <t>火_触发概率_2</t>
  </si>
  <si>
    <t>火_触发概率_3</t>
  </si>
  <si>
    <t>火_触发概率_4</t>
  </si>
  <si>
    <t>火_触发概率_5</t>
  </si>
  <si>
    <t>火_触发概率_6</t>
  </si>
  <si>
    <t>火_触发概率_7</t>
  </si>
  <si>
    <t>火_触发概率_8</t>
  </si>
  <si>
    <t>火_触发概率_9</t>
  </si>
  <si>
    <t>火_触发概率_10</t>
  </si>
  <si>
    <t>火_元素强度_1</t>
    <phoneticPr fontId="1" type="noConversion"/>
  </si>
  <si>
    <t>火_元素强度_2</t>
  </si>
  <si>
    <t>火_元素强度_3</t>
  </si>
  <si>
    <t>火_元素强度_4</t>
  </si>
  <si>
    <t>火_元素强度_5</t>
  </si>
  <si>
    <t>火_元素强度_6</t>
  </si>
  <si>
    <t>火_元素强度_7</t>
  </si>
  <si>
    <t>火_元素强度_8</t>
  </si>
  <si>
    <t>火_元素强度_9</t>
  </si>
  <si>
    <t>火_元素强度_10</t>
  </si>
  <si>
    <t>火_持续时间_1</t>
    <phoneticPr fontId="1" type="noConversion"/>
  </si>
  <si>
    <t>火_持续时间_2</t>
  </si>
  <si>
    <t>火_持续时间_3</t>
  </si>
  <si>
    <t>火_持续时间_4</t>
  </si>
  <si>
    <t>火_持续时间_5</t>
  </si>
  <si>
    <t>火_持续时间_6</t>
  </si>
  <si>
    <t>火_持续时间_7</t>
  </si>
  <si>
    <t>火_持续时间_8</t>
  </si>
  <si>
    <t>火_持续时间_9</t>
  </si>
  <si>
    <t>火_持续时间_10</t>
  </si>
  <si>
    <t>火_冷却时间_1</t>
    <phoneticPr fontId="1" type="noConversion"/>
  </si>
  <si>
    <t>火_冷却时间_2</t>
  </si>
  <si>
    <t>火_冷却时间_3</t>
  </si>
  <si>
    <t>火_冷却时间_4</t>
  </si>
  <si>
    <t>火_冷却时间_5</t>
  </si>
  <si>
    <t>火_冷却时间_6</t>
  </si>
  <si>
    <t>火_冷却时间_7</t>
  </si>
  <si>
    <t>火_冷却时间_8</t>
  </si>
  <si>
    <t>火_冷却时间_9</t>
  </si>
  <si>
    <t>火_冷却时间_10</t>
  </si>
  <si>
    <t>雷_触发概率_1</t>
  </si>
  <si>
    <t>雷_触发概率_2</t>
  </si>
  <si>
    <t>雷_触发概率_3</t>
  </si>
  <si>
    <t>雷_触发概率_4</t>
  </si>
  <si>
    <t>雷_触发概率_5</t>
  </si>
  <si>
    <t>雷_触发概率_6</t>
  </si>
  <si>
    <t>雷_触发概率_7</t>
  </si>
  <si>
    <t>雷_触发概率_8</t>
  </si>
  <si>
    <t>雷_触发概率_9</t>
  </si>
  <si>
    <t>雷_触发概率_10</t>
  </si>
  <si>
    <t>雷_元素强度_1</t>
  </si>
  <si>
    <t>雷_元素强度_2</t>
  </si>
  <si>
    <t>雷_元素强度_3</t>
  </si>
  <si>
    <t>雷_元素强度_4</t>
  </si>
  <si>
    <t>雷_元素强度_5</t>
  </si>
  <si>
    <t>雷_元素强度_6</t>
  </si>
  <si>
    <t>雷_元素强度_7</t>
  </si>
  <si>
    <t>雷_元素强度_8</t>
  </si>
  <si>
    <t>雷_元素强度_9</t>
  </si>
  <si>
    <t>雷_元素强度_10</t>
  </si>
  <si>
    <t>雷_持续时间_1</t>
  </si>
  <si>
    <t>雷_持续时间_2</t>
  </si>
  <si>
    <t>雷_持续时间_3</t>
  </si>
  <si>
    <t>雷_持续时间_4</t>
  </si>
  <si>
    <t>雷_持续时间_5</t>
  </si>
  <si>
    <t>雷_持续时间_6</t>
  </si>
  <si>
    <t>雷_持续时间_7</t>
  </si>
  <si>
    <t>雷_持续时间_8</t>
  </si>
  <si>
    <t>雷_持续时间_9</t>
  </si>
  <si>
    <t>雷_持续时间_10</t>
  </si>
  <si>
    <t>雷_冷却时间_1</t>
  </si>
  <si>
    <t>雷_冷却时间_2</t>
  </si>
  <si>
    <t>雷_冷却时间_3</t>
  </si>
  <si>
    <t>雷_冷却时间_4</t>
  </si>
  <si>
    <t>雷_冷却时间_5</t>
  </si>
  <si>
    <t>雷_冷却时间_6</t>
  </si>
  <si>
    <t>雷_冷却时间_7</t>
  </si>
  <si>
    <t>雷_冷却时间_8</t>
  </si>
  <si>
    <t>雷_冷却时间_9</t>
  </si>
  <si>
    <t>雷_冷却时间_10</t>
  </si>
  <si>
    <t>冰_触发概率_1</t>
  </si>
  <si>
    <t>冰_触发概率_2</t>
  </si>
  <si>
    <t>冰_触发概率_3</t>
  </si>
  <si>
    <t>冰_触发概率_4</t>
  </si>
  <si>
    <t>冰_触发概率_5</t>
  </si>
  <si>
    <t>冰_触发概率_6</t>
  </si>
  <si>
    <t>冰_触发概率_7</t>
  </si>
  <si>
    <t>冰_触发概率_8</t>
  </si>
  <si>
    <t>冰_触发概率_9</t>
  </si>
  <si>
    <t>冰_触发概率_10</t>
  </si>
  <si>
    <t>冰_元素强度_1</t>
  </si>
  <si>
    <t>冰_元素强度_2</t>
  </si>
  <si>
    <t>冰_元素强度_3</t>
  </si>
  <si>
    <t>冰_元素强度_4</t>
  </si>
  <si>
    <t>冰_元素强度_5</t>
  </si>
  <si>
    <t>冰_元素强度_6</t>
  </si>
  <si>
    <t>冰_元素强度_7</t>
  </si>
  <si>
    <t>冰_元素强度_8</t>
  </si>
  <si>
    <t>冰_元素强度_9</t>
  </si>
  <si>
    <t>冰_元素强度_10</t>
  </si>
  <si>
    <t>冰_持续时间_1</t>
  </si>
  <si>
    <t>冰_持续时间_2</t>
  </si>
  <si>
    <t>冰_持续时间_3</t>
  </si>
  <si>
    <t>冰_持续时间_4</t>
  </si>
  <si>
    <t>冰_持续时间_5</t>
  </si>
  <si>
    <t>冰_持续时间_6</t>
  </si>
  <si>
    <t>冰_持续时间_7</t>
  </si>
  <si>
    <t>冰_持续时间_8</t>
  </si>
  <si>
    <t>冰_持续时间_9</t>
  </si>
  <si>
    <t>冰_持续时间_10</t>
  </si>
  <si>
    <t>冰_冷却时间_1</t>
  </si>
  <si>
    <t>冰_冷却时间_2</t>
  </si>
  <si>
    <t>冰_冷却时间_3</t>
  </si>
  <si>
    <t>冰_冷却时间_4</t>
  </si>
  <si>
    <t>冰_冷却时间_5</t>
  </si>
  <si>
    <t>冰_冷却时间_6</t>
  </si>
  <si>
    <t>冰_冷却时间_7</t>
  </si>
  <si>
    <t>冰_冷却时间_8</t>
  </si>
  <si>
    <t>冰_冷却时间_9</t>
  </si>
  <si>
    <t>冰_冷却时间_10</t>
  </si>
  <si>
    <t>`0</t>
    <phoneticPr fontId="1" type="noConversion"/>
  </si>
  <si>
    <t>进攻药天赋</t>
    <phoneticPr fontId="1" type="noConversion"/>
  </si>
  <si>
    <t>持续时间内伤害提升_1</t>
    <phoneticPr fontId="1" type="noConversion"/>
  </si>
  <si>
    <t>持续时间内伤害提升_2</t>
  </si>
  <si>
    <t>持续时间内伤害提升_3</t>
  </si>
  <si>
    <t>持续时间内伤害提升_4</t>
  </si>
  <si>
    <t>持续时间内伤害提升_5</t>
  </si>
  <si>
    <t>持续时间内伤害提升_6</t>
  </si>
  <si>
    <t>持续时间内伤害提升_7</t>
  </si>
  <si>
    <t>持续时间内伤害提升_8</t>
  </si>
  <si>
    <t>持续时间内伤害提升_9</t>
  </si>
  <si>
    <t>药剂天赋基础升级系数</t>
    <phoneticPr fontId="1" type="noConversion"/>
  </si>
  <si>
    <t>药剂天赋进阶升级系数</t>
    <phoneticPr fontId="1" type="noConversion"/>
  </si>
  <si>
    <t>lv</t>
    <phoneticPr fontId="1" type="noConversion"/>
  </si>
  <si>
    <t>持续时间内加火伤_1</t>
    <phoneticPr fontId="1" type="noConversion"/>
  </si>
  <si>
    <t>持续时间内加火伤_2</t>
    <phoneticPr fontId="1" type="noConversion"/>
  </si>
  <si>
    <t>持续时间内加火伤_3</t>
  </si>
  <si>
    <t>持续时间内加雷伤_1</t>
    <phoneticPr fontId="1" type="noConversion"/>
  </si>
  <si>
    <t>持续时间内加雷伤_2</t>
  </si>
  <si>
    <t>持续时间内加雷伤_3</t>
  </si>
  <si>
    <t>持续时间内加冰伤_1</t>
    <phoneticPr fontId="1" type="noConversion"/>
  </si>
  <si>
    <t>持续时间内加冰伤_2</t>
  </si>
  <si>
    <t>持续时间内加冰伤_3</t>
  </si>
  <si>
    <t>持续时间内加火穿透_1</t>
    <phoneticPr fontId="1" type="noConversion"/>
  </si>
  <si>
    <t>持续时间内加火穿透_2</t>
  </si>
  <si>
    <t>持续时间内加火穿透_3</t>
  </si>
  <si>
    <t>持续时间内加雷穿透_1</t>
    <phoneticPr fontId="1" type="noConversion"/>
  </si>
  <si>
    <t>持续时间内加雷穿透_2</t>
  </si>
  <si>
    <t>持续时间内加雷穿透_3</t>
  </si>
  <si>
    <t>持续时间内加冰穿透_1</t>
    <phoneticPr fontId="1" type="noConversion"/>
  </si>
  <si>
    <t>持续时间内加冰穿透_2</t>
  </si>
  <si>
    <t>持续时间内加冰穿透_3</t>
  </si>
  <si>
    <t>持续时间内降防加攻_1</t>
    <phoneticPr fontId="1" type="noConversion"/>
  </si>
  <si>
    <t>持续时间内降防加攻_2</t>
  </si>
  <si>
    <t>持续时间内降防加攻_3</t>
  </si>
  <si>
    <t>持续时间内加暴击率_1</t>
    <phoneticPr fontId="1" type="noConversion"/>
  </si>
  <si>
    <t>持续时间内加暴击率_2</t>
  </si>
  <si>
    <t>持续时间内加暴击率_3</t>
  </si>
  <si>
    <t>持续时间内加暴击率_4</t>
  </si>
  <si>
    <t>持续时间内加暴击率_5</t>
  </si>
  <si>
    <t>持续时间内加暴击率_6</t>
  </si>
  <si>
    <t>持续时间内降防加攻_3</t>
    <phoneticPr fontId="1" type="noConversion"/>
  </si>
  <si>
    <t>794;795</t>
    <phoneticPr fontId="1" type="noConversion"/>
  </si>
  <si>
    <t>796;797</t>
    <phoneticPr fontId="1" type="noConversion"/>
  </si>
  <si>
    <t>798;799</t>
    <phoneticPr fontId="1" type="noConversion"/>
  </si>
  <si>
    <t>持续时间内加爆伤_1</t>
    <phoneticPr fontId="1" type="noConversion"/>
  </si>
  <si>
    <t>持续时间内加爆伤_2</t>
  </si>
  <si>
    <t>持续时间内加爆伤_3</t>
  </si>
  <si>
    <t>持续时间内加爆伤_4</t>
  </si>
  <si>
    <t>持续时间内加爆伤_5</t>
  </si>
  <si>
    <t>持续时间内加穿防_1</t>
    <phoneticPr fontId="1" type="noConversion"/>
  </si>
  <si>
    <t>持续时间内加穿防_2</t>
  </si>
  <si>
    <t>持续时间内加穿防_3</t>
  </si>
  <si>
    <t>持续时间内加穿防_4</t>
  </si>
  <si>
    <t>持续时间内加穿防_5</t>
  </si>
  <si>
    <t>消耗血量加伤害_1</t>
    <phoneticPr fontId="1" type="noConversion"/>
  </si>
  <si>
    <t>消耗血量加伤害_2</t>
  </si>
  <si>
    <t>消耗血量加伤害_3</t>
  </si>
  <si>
    <t>消耗血量加伤害_4</t>
  </si>
  <si>
    <t>消耗血量加伤害_5</t>
  </si>
  <si>
    <t>`0</t>
    <phoneticPr fontId="1" type="noConversion"/>
  </si>
  <si>
    <t>药剂天赋</t>
    <phoneticPr fontId="1" type="noConversion"/>
  </si>
  <si>
    <t>29000-29999</t>
    <phoneticPr fontId="1" type="noConversion"/>
  </si>
  <si>
    <t>提升进攻药持续时间_1</t>
    <phoneticPr fontId="1" type="noConversion"/>
  </si>
  <si>
    <t>提升进攻药持续时间_2</t>
  </si>
  <si>
    <t>提升进攻药持续时间_3</t>
  </si>
  <si>
    <t>降低药剂使用间隔</t>
    <phoneticPr fontId="1" type="noConversion"/>
  </si>
  <si>
    <t>提升药剂使用次数</t>
    <phoneticPr fontId="1" type="noConversion"/>
  </si>
  <si>
    <t>持续时间内额外伤害</t>
  </si>
  <si>
    <t>持续时间内额外伤害</t>
    <phoneticPr fontId="1" type="noConversion"/>
  </si>
  <si>
    <t>修改药剂冷却时间</t>
  </si>
  <si>
    <t>修改药剂使用次数</t>
  </si>
  <si>
    <t>820;821</t>
    <phoneticPr fontId="1" type="noConversion"/>
  </si>
  <si>
    <t>防御药天赋</t>
    <phoneticPr fontId="1" type="noConversion"/>
  </si>
  <si>
    <t>pskill_0010</t>
    <phoneticPr fontId="1" type="noConversion"/>
  </si>
  <si>
    <t>持续时间内伤害减免_1</t>
    <phoneticPr fontId="1" type="noConversion"/>
  </si>
  <si>
    <t>持续时间内伤害减免_2</t>
  </si>
  <si>
    <t>持续时间内伤害减免_3</t>
  </si>
  <si>
    <t>持续时间内伤害减免_4</t>
  </si>
  <si>
    <t>持续时间内伤害减免_5</t>
  </si>
  <si>
    <t>持续时间内伤害减免_6</t>
  </si>
  <si>
    <t>持续时间内伤害减免_7</t>
  </si>
  <si>
    <t>持续时间内伤害减免_8</t>
  </si>
  <si>
    <t>持续时间内伤害减免_9</t>
  </si>
  <si>
    <t>持续时间内提升防御_1</t>
    <phoneticPr fontId="1" type="noConversion"/>
  </si>
  <si>
    <t>持续时间内提升防御_2</t>
  </si>
  <si>
    <t>持续时间内提升防御_3</t>
  </si>
  <si>
    <t>持续时间内提升防御_4</t>
  </si>
  <si>
    <t>持续时间内提升防御_5</t>
  </si>
  <si>
    <t>持续时间内提升防御_6</t>
  </si>
  <si>
    <t>持续时间内叠加护盾_1</t>
    <phoneticPr fontId="1" type="noConversion"/>
  </si>
  <si>
    <t>持续时间内叠加护盾_2</t>
  </si>
  <si>
    <t>持续时间内叠加护盾_3</t>
  </si>
  <si>
    <t>持续时间内叠加护盾_4</t>
  </si>
  <si>
    <t>持续时间内叠加护盾_5</t>
  </si>
  <si>
    <t>持续时间内叠加护盾_6</t>
  </si>
  <si>
    <t>持续时间内叠加护盾_7</t>
  </si>
  <si>
    <t>持续时间内叠加护盾_8</t>
  </si>
  <si>
    <t>持续时间内叠加护盾_9</t>
  </si>
  <si>
    <t>持续时间内提升火抗_1</t>
    <phoneticPr fontId="1" type="noConversion"/>
  </si>
  <si>
    <t>持续时间内提升火抗_2</t>
  </si>
  <si>
    <t>持续时间内提升火抗_3</t>
  </si>
  <si>
    <t>持续时间内提升冰抗_1</t>
    <phoneticPr fontId="1" type="noConversion"/>
  </si>
  <si>
    <t>持续时间内提升冰抗_2</t>
    <phoneticPr fontId="1" type="noConversion"/>
  </si>
  <si>
    <t>持续时间内提升冰抗_3</t>
    <phoneticPr fontId="1" type="noConversion"/>
  </si>
  <si>
    <t>持续时间内提升雷抗_1</t>
    <phoneticPr fontId="1" type="noConversion"/>
  </si>
  <si>
    <t>持续时间内提升雷抗_2</t>
    <phoneticPr fontId="1" type="noConversion"/>
  </si>
  <si>
    <t>持续时间内提高生命_1</t>
    <phoneticPr fontId="1" type="noConversion"/>
  </si>
  <si>
    <t>持续时间内提高生命_2</t>
  </si>
  <si>
    <t>持续时间内提高生命_3</t>
  </si>
  <si>
    <t>`1</t>
  </si>
  <si>
    <t>`2</t>
  </si>
  <si>
    <t>`3</t>
  </si>
  <si>
    <t>`4</t>
  </si>
  <si>
    <t>持续时间内受伤保护值_1</t>
    <phoneticPr fontId="1" type="noConversion"/>
  </si>
  <si>
    <t>持续时间内受伤保护值_2</t>
  </si>
  <si>
    <t>持续时间内受伤保护值_3</t>
  </si>
  <si>
    <t>持续时间内受伤保护值_4</t>
  </si>
  <si>
    <t>持续时间内受伤保护值_5</t>
  </si>
  <si>
    <t>持续时间内护盾额外减伤_1</t>
    <phoneticPr fontId="1" type="noConversion"/>
  </si>
  <si>
    <t>持续时间内护盾额外减伤_2</t>
  </si>
  <si>
    <t>持续时间内护盾额外减伤_3</t>
  </si>
  <si>
    <t>持续时间内护盾额外减伤_4</t>
  </si>
  <si>
    <t>持续时间内护盾额外减伤_5</t>
  </si>
  <si>
    <t>持续时间内提升全抗_1</t>
    <phoneticPr fontId="1" type="noConversion"/>
  </si>
  <si>
    <t>持续时间内提升全抗_2</t>
  </si>
  <si>
    <t>持续时间内提升全抗_3</t>
  </si>
  <si>
    <t>持续时间内提升全抗_4</t>
  </si>
  <si>
    <t>持续时间内提升全抗_5</t>
  </si>
  <si>
    <t>提升防御药持续时间_1</t>
    <phoneticPr fontId="1" type="noConversion"/>
  </si>
  <si>
    <t>提升防御药持续时间_2</t>
  </si>
  <si>
    <t>提升防御药持续时间_3</t>
  </si>
  <si>
    <t>持续时间内免疫一次死亡</t>
    <phoneticPr fontId="1" type="noConversion"/>
  </si>
  <si>
    <t>878;879</t>
    <phoneticPr fontId="1" type="noConversion"/>
  </si>
  <si>
    <t>873;880</t>
    <phoneticPr fontId="1" type="noConversion"/>
  </si>
  <si>
    <t>874;881</t>
    <phoneticPr fontId="1" type="noConversion"/>
  </si>
  <si>
    <t>875;882</t>
    <phoneticPr fontId="1" type="noConversion"/>
  </si>
  <si>
    <t>瞬间回血提升_1</t>
    <phoneticPr fontId="1" type="noConversion"/>
  </si>
  <si>
    <t>瞬间回血提升_2</t>
  </si>
  <si>
    <t>瞬间回血提升_3</t>
  </si>
  <si>
    <t>瞬间回血提升_4</t>
  </si>
  <si>
    <t>瞬间回血提升_5</t>
  </si>
  <si>
    <t>瞬间回血提升_6</t>
  </si>
  <si>
    <t>瞬间回血提升_7</t>
  </si>
  <si>
    <t>瞬间回血提升_8</t>
  </si>
  <si>
    <t>瞬间回血提升_9</t>
  </si>
  <si>
    <t>瞬间回蓝_1</t>
    <phoneticPr fontId="1" type="noConversion"/>
  </si>
  <si>
    <t>瞬间回蓝_2</t>
  </si>
  <si>
    <t>瞬间回蓝_3</t>
  </si>
  <si>
    <t>瞬间回蓝_4</t>
  </si>
  <si>
    <t>瞬间回蓝_5</t>
  </si>
  <si>
    <t>瞬间回蓝_6</t>
  </si>
  <si>
    <t>持续时间内减能耗_1</t>
    <phoneticPr fontId="1" type="noConversion"/>
  </si>
  <si>
    <t>持续时间内减能耗_2</t>
  </si>
  <si>
    <t>持续时间内减能耗_3</t>
  </si>
  <si>
    <t>持续时间内减能耗_4</t>
  </si>
  <si>
    <t>持续时间内减能耗_5</t>
  </si>
  <si>
    <t>持续恢复能量_1</t>
    <phoneticPr fontId="1" type="noConversion"/>
  </si>
  <si>
    <t>持续恢复能量_2</t>
  </si>
  <si>
    <t>持续恢复能量_3</t>
  </si>
  <si>
    <t>持续恢复能量_4</t>
  </si>
  <si>
    <t>持续恢复能量_5</t>
  </si>
  <si>
    <t>持续恢复能量_6</t>
  </si>
  <si>
    <t>持续恢复血量_1</t>
    <phoneticPr fontId="1" type="noConversion"/>
  </si>
  <si>
    <t>持续恢复血量_2</t>
  </si>
  <si>
    <t>持续恢复血量_3</t>
  </si>
  <si>
    <t>持续恢复血量_4</t>
  </si>
  <si>
    <t>持续恢复血量_5</t>
  </si>
  <si>
    <t>持续恢复血量_6</t>
  </si>
  <si>
    <t>持续时间内冷却降低_1</t>
    <phoneticPr fontId="1" type="noConversion"/>
  </si>
  <si>
    <t>持续时间内冷却降低_2</t>
  </si>
  <si>
    <t>持续时间内冷却降低_3</t>
  </si>
  <si>
    <t>_jss</t>
    <phoneticPr fontId="1" type="noConversion"/>
  </si>
  <si>
    <t>value</t>
    <phoneticPr fontId="1" type="noConversion"/>
  </si>
  <si>
    <t>是否生成</t>
    <phoneticPr fontId="1" type="noConversion"/>
  </si>
  <si>
    <t>持续时间内伤减大幅提升伤增大幅下降</t>
    <phoneticPr fontId="1" type="noConversion"/>
  </si>
  <si>
    <t>`0</t>
    <phoneticPr fontId="1" type="noConversion"/>
  </si>
  <si>
    <t>普攻和使用技能回血_1</t>
    <phoneticPr fontId="1" type="noConversion"/>
  </si>
  <si>
    <t>普攻和使用技能回血_2</t>
  </si>
  <si>
    <t>普攻和使用技能回血_3</t>
  </si>
  <si>
    <t>持续时间内冷却降低_4</t>
  </si>
  <si>
    <t>持续时间内冷却降低_5</t>
  </si>
  <si>
    <t>普攻和使用技能回蓝_1</t>
    <phoneticPr fontId="1" type="noConversion"/>
  </si>
  <si>
    <t>普攻和使用技能回蓝_2</t>
  </si>
  <si>
    <t>普攻和使用技能回蓝_3</t>
  </si>
  <si>
    <t>提升攻速_1</t>
    <phoneticPr fontId="1" type="noConversion"/>
  </si>
  <si>
    <t>提升攻速_2</t>
  </si>
  <si>
    <t>提升攻速_3</t>
  </si>
  <si>
    <t>召唤治疗图腾_1</t>
    <phoneticPr fontId="1" type="noConversion"/>
  </si>
  <si>
    <t>召唤治疗图腾_2</t>
  </si>
  <si>
    <t>召唤治疗图腾_3</t>
  </si>
  <si>
    <t>召唤治疗图腾_4</t>
  </si>
  <si>
    <t>召唤治疗图腾_5</t>
  </si>
  <si>
    <t>提升药剂持续时间_1</t>
    <phoneticPr fontId="1" type="noConversion"/>
  </si>
  <si>
    <t>提升药剂持续时间_2</t>
  </si>
  <si>
    <t>提升药剂持续时间_3</t>
  </si>
  <si>
    <t>提升药剂使用次数</t>
    <phoneticPr fontId="1" type="noConversion"/>
  </si>
  <si>
    <t>降低药剂使用间隔</t>
    <phoneticPr fontId="1" type="noConversion"/>
  </si>
  <si>
    <t>持续时间内免疫死亡</t>
    <phoneticPr fontId="1" type="noConversion"/>
  </si>
  <si>
    <t>辅助药天赋</t>
    <phoneticPr fontId="1" type="noConversion"/>
  </si>
  <si>
    <t>935;938</t>
    <phoneticPr fontId="1" type="noConversion"/>
  </si>
  <si>
    <t>936;939</t>
    <phoneticPr fontId="1" type="noConversion"/>
  </si>
  <si>
    <t>937;940</t>
    <phoneticPr fontId="1" type="noConversion"/>
  </si>
  <si>
    <t>943;944</t>
    <phoneticPr fontId="1" type="noConversion"/>
  </si>
  <si>
    <t>天赋</t>
    <phoneticPr fontId="1" type="noConversion"/>
  </si>
  <si>
    <t>[def]|def\\buff.xlsx|天赋|天赋|0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</si>
</sst>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560"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fgColor auto="1"/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1</xdr:row>
          <xdr:rowOff>66675</xdr:rowOff>
        </xdr:from>
        <xdr:to>
          <xdr:col>1</xdr:col>
          <xdr:colOff>676275</xdr:colOff>
          <xdr:row>3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</xdr:row>
          <xdr:rowOff>104775</xdr:rowOff>
        </xdr:from>
        <xdr:to>
          <xdr:col>1</xdr:col>
          <xdr:colOff>1181100</xdr:colOff>
          <xdr:row>4</xdr:row>
          <xdr:rowOff>9525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VisiualStudio\ET-SS\Plan\BUFF&#34920;.xlsx" TargetMode="External"/><Relationship Id="rId1" Type="http://schemas.openxmlformats.org/officeDocument/2006/relationships/externalLinkPath" Target="BUFF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ff"/>
      <sheetName val="effect"/>
      <sheetName val="参数"/>
    </sheetNames>
    <sheetDataSet>
      <sheetData sheetId="0" refreshError="1"/>
      <sheetData sheetId="1">
        <row r="182">
          <cell r="I182">
            <v>1</v>
          </cell>
        </row>
        <row r="186">
          <cell r="I186">
            <v>30178001</v>
          </cell>
        </row>
        <row r="189">
          <cell r="F189">
            <v>10000</v>
          </cell>
        </row>
        <row r="193">
          <cell r="F193">
            <v>1</v>
          </cell>
        </row>
        <row r="199">
          <cell r="F199">
            <v>1</v>
          </cell>
        </row>
        <row r="201">
          <cell r="F201">
            <v>10000</v>
          </cell>
        </row>
        <row r="206">
          <cell r="F206">
            <v>1</v>
          </cell>
        </row>
        <row r="207">
          <cell r="F207">
            <v>10000</v>
          </cell>
        </row>
        <row r="208">
          <cell r="F208">
            <v>1</v>
          </cell>
        </row>
        <row r="230">
          <cell r="F230">
            <v>10000</v>
          </cell>
        </row>
        <row r="235">
          <cell r="F235">
            <v>1</v>
          </cell>
        </row>
        <row r="292">
          <cell r="F292">
            <v>2000</v>
          </cell>
        </row>
        <row r="298">
          <cell r="F298">
            <v>1</v>
          </cell>
        </row>
        <row r="308">
          <cell r="F308">
            <v>1</v>
          </cell>
        </row>
        <row r="310">
          <cell r="F310">
            <v>10000</v>
          </cell>
        </row>
        <row r="314">
          <cell r="F314">
            <v>10000</v>
          </cell>
        </row>
        <row r="317">
          <cell r="F317">
            <v>1</v>
          </cell>
        </row>
        <row r="324">
          <cell r="G324">
            <v>1500</v>
          </cell>
          <cell r="H324">
            <v>10000</v>
          </cell>
        </row>
        <row r="326">
          <cell r="F326">
            <v>1</v>
          </cell>
        </row>
        <row r="327">
          <cell r="F327">
            <v>2</v>
          </cell>
        </row>
        <row r="331">
          <cell r="F331">
            <v>10000</v>
          </cell>
        </row>
        <row r="334">
          <cell r="F334">
            <v>1</v>
          </cell>
        </row>
        <row r="340">
          <cell r="F340">
            <v>1</v>
          </cell>
        </row>
        <row r="394">
          <cell r="F394">
            <v>1</v>
          </cell>
        </row>
        <row r="404">
          <cell r="G404">
            <v>17</v>
          </cell>
        </row>
        <row r="405">
          <cell r="G405">
            <v>18</v>
          </cell>
        </row>
        <row r="407">
          <cell r="G407">
            <v>11</v>
          </cell>
        </row>
        <row r="408">
          <cell r="G408">
            <v>13</v>
          </cell>
        </row>
        <row r="409">
          <cell r="G409">
            <v>15</v>
          </cell>
        </row>
        <row r="410">
          <cell r="G410">
            <v>36</v>
          </cell>
        </row>
        <row r="411">
          <cell r="G411">
            <v>33</v>
          </cell>
        </row>
        <row r="412">
          <cell r="G412">
            <v>42</v>
          </cell>
        </row>
        <row r="413">
          <cell r="G413">
            <v>6</v>
          </cell>
        </row>
        <row r="416">
          <cell r="G416">
            <v>51</v>
          </cell>
        </row>
        <row r="417">
          <cell r="G417">
            <v>109</v>
          </cell>
        </row>
        <row r="423">
          <cell r="G423">
            <v>1000</v>
          </cell>
        </row>
        <row r="424">
          <cell r="G424">
            <v>40</v>
          </cell>
        </row>
        <row r="471">
          <cell r="F471">
            <v>2000</v>
          </cell>
          <cell r="G471">
            <v>30401001</v>
          </cell>
        </row>
        <row r="472">
          <cell r="F472">
            <v>2000</v>
          </cell>
          <cell r="G472">
            <v>30402001</v>
          </cell>
        </row>
        <row r="473">
          <cell r="F473">
            <v>2000</v>
          </cell>
          <cell r="G473">
            <v>30403001</v>
          </cell>
        </row>
        <row r="493">
          <cell r="F493">
            <v>1</v>
          </cell>
        </row>
      </sheetData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40AFA-FB8C-4A81-8840-63BFB4BB12F1}" name="表2" displayName="表2" ref="A6:H902" totalsRowShown="0">
  <autoFilter ref="A6:H902" xr:uid="{379A8D4A-3669-439C-B80B-42E9E986345D}"/>
  <tableColumns count="8">
    <tableColumn id="1" xr3:uid="{21678375-39C1-404D-860C-B56E1594D3F8}" name="ID"/>
    <tableColumn id="2" xr3:uid="{9E21E22E-ED09-44C7-9F03-547C96069D89}" name="天赋名"/>
    <tableColumn id="3" xr3:uid="{6E062BFF-202C-43EE-8060-A34D22C0601A}" name="描述"/>
    <tableColumn id="8" xr3:uid="{BFB8D07C-2478-43C3-BC03-D583B9083DEC}" name="是否生成"/>
    <tableColumn id="4" xr3:uid="{A167BCBC-9055-4E76-BC30-A8998FA9E837}" name="图标"/>
    <tableColumn id="5" xr3:uid="{DD6FC9FB-7AF9-4212-80E5-6CC19D4C784B}" name="天赋等级"/>
    <tableColumn id="6" xr3:uid="{6F0D8324-4E49-4BCD-BA5E-54ACD5B6BAFE}" name="天赋主ID "/>
    <tableColumn id="7" xr3:uid="{0CD11B0B-3A49-4550-B65E-8BFE53B10B5A}" name="天赋效果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30302-E719-43CB-BBE2-1CF016B028D2}" name="表1" displayName="表1" ref="A6:O948" totalsRowShown="0">
  <autoFilter ref="A6:O948" xr:uid="{AD932387-6777-4D6A-8ABC-63F38A774BBB}"/>
  <tableColumns count="15">
    <tableColumn id="1" xr3:uid="{AB31E80B-1859-46EF-B1D4-EB651D1A6EBB}" name="ID"/>
    <tableColumn id="2" xr3:uid="{1E89E118-F336-4A5B-BDA2-A2ED18B73A69}" name="归属天赋名"/>
    <tableColumn id="3" xr3:uid="{67A790CB-7F49-46B8-8BEC-C69221B2A39C}" name="效果名"/>
    <tableColumn id="5" xr3:uid="{D5BEAB89-2D02-47A1-BB05-DE25E6A7C48D}" name="效果索引"/>
    <tableColumn id="6" xr3:uid="{406DB63A-D714-4735-93D0-5D528689297B}" name="修改ID1"/>
    <tableColumn id="16" xr3:uid="{D1698A05-534E-41BE-ACC6-D2B80BDE26EA}" name="修改ID2"/>
    <tableColumn id="17" xr3:uid="{BAFB9955-2733-4DB0-A0BB-F1B094EF5703}" name="修改ID3"/>
    <tableColumn id="7" xr3:uid="{DE40BCB8-33EC-4D80-ACBD-2A8A2DAAB36A}" name="参数1"/>
    <tableColumn id="8" xr3:uid="{113CE342-4000-4DA4-9CE9-C9D1B197914C}" name="参数2"/>
    <tableColumn id="9" xr3:uid="{97969553-BBA4-445A-A77B-B2656A16CD4E}" name="参数3"/>
    <tableColumn id="10" xr3:uid="{F2CD8559-320C-4866-9172-BCDE98DBF2E4}" name="参数4"/>
    <tableColumn id="11" xr3:uid="{4F65FE60-4EDB-4FDB-9995-CAC81AB624E1}" name="参数5"/>
    <tableColumn id="12" xr3:uid="{56CCCD6B-644F-473C-9748-C70D43C0BAF5}" name="参数6"/>
    <tableColumn id="13" xr3:uid="{1FC9BCC4-7FED-443F-9E1F-63564DE0BAAD}" name="参数7"/>
    <tableColumn id="14" xr3:uid="{27E9059C-A99C-49B9-A6BA-5EE7B8EC04FA}" name="参数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02"/>
  <sheetViews>
    <sheetView workbookViewId="0">
      <selection activeCell="O20" sqref="O20"/>
    </sheetView>
  </sheetViews>
  <sheetFormatPr defaultRowHeight="14.25" x14ac:dyDescent="0.2"/>
  <cols>
    <col min="2" max="2" width="21.25" bestFit="1" customWidth="1"/>
    <col min="6" max="6" width="10.25" customWidth="1"/>
    <col min="7" max="7" width="10.75" customWidth="1"/>
    <col min="8" max="8" width="10.25" customWidth="1"/>
  </cols>
  <sheetData>
    <row r="1" spans="1:8" x14ac:dyDescent="0.2">
      <c r="A1" t="s">
        <v>0</v>
      </c>
      <c r="B1" t="s">
        <v>2</v>
      </c>
      <c r="C1" t="s">
        <v>5</v>
      </c>
      <c r="D1" t="s">
        <v>1490</v>
      </c>
      <c r="E1" t="s">
        <v>4</v>
      </c>
      <c r="F1" t="s">
        <v>6</v>
      </c>
      <c r="G1" t="s">
        <v>7</v>
      </c>
      <c r="H1" t="s">
        <v>8</v>
      </c>
    </row>
    <row r="3" spans="1:8" x14ac:dyDescent="0.2">
      <c r="A3" t="s">
        <v>1</v>
      </c>
      <c r="B3" t="s">
        <v>3</v>
      </c>
      <c r="C3" t="s">
        <v>3</v>
      </c>
      <c r="D3" t="s">
        <v>1491</v>
      </c>
      <c r="E3" t="s">
        <v>1</v>
      </c>
      <c r="F3" t="s">
        <v>1</v>
      </c>
      <c r="G3" t="s">
        <v>1</v>
      </c>
      <c r="H3" t="s">
        <v>1</v>
      </c>
    </row>
    <row r="6" spans="1:8" ht="27.75" customHeight="1" x14ac:dyDescent="0.2">
      <c r="A6" t="s">
        <v>9</v>
      </c>
      <c r="B6" t="s">
        <v>10</v>
      </c>
      <c r="C6" t="s">
        <v>11</v>
      </c>
      <c r="D6" t="s">
        <v>1492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>
        <v>20001</v>
      </c>
      <c r="B7" t="s">
        <v>103</v>
      </c>
      <c r="C7" t="s">
        <v>51</v>
      </c>
      <c r="D7">
        <v>1</v>
      </c>
      <c r="E7" t="s">
        <v>100</v>
      </c>
      <c r="F7">
        <v>1</v>
      </c>
      <c r="G7">
        <v>20001</v>
      </c>
      <c r="H7">
        <v>1</v>
      </c>
    </row>
    <row r="8" spans="1:8" x14ac:dyDescent="0.2">
      <c r="A8">
        <v>20002</v>
      </c>
      <c r="B8" t="s">
        <v>67</v>
      </c>
      <c r="C8" t="s">
        <v>51</v>
      </c>
      <c r="D8">
        <v>1</v>
      </c>
      <c r="E8" t="s">
        <v>36</v>
      </c>
      <c r="F8">
        <v>1</v>
      </c>
      <c r="G8">
        <v>20002</v>
      </c>
      <c r="H8">
        <v>2</v>
      </c>
    </row>
    <row r="9" spans="1:8" x14ac:dyDescent="0.2">
      <c r="A9">
        <v>20003</v>
      </c>
      <c r="B9" t="s">
        <v>104</v>
      </c>
      <c r="C9" t="s">
        <v>98</v>
      </c>
      <c r="D9">
        <v>1</v>
      </c>
      <c r="E9" t="s">
        <v>36</v>
      </c>
      <c r="F9">
        <v>1</v>
      </c>
      <c r="G9">
        <v>20003</v>
      </c>
      <c r="H9">
        <v>3</v>
      </c>
    </row>
    <row r="10" spans="1:8" x14ac:dyDescent="0.2">
      <c r="A10">
        <v>20004</v>
      </c>
      <c r="B10" t="s">
        <v>68</v>
      </c>
      <c r="C10" t="s">
        <v>98</v>
      </c>
      <c r="D10">
        <v>1</v>
      </c>
      <c r="E10" t="s">
        <v>36</v>
      </c>
      <c r="F10">
        <v>1</v>
      </c>
      <c r="G10">
        <v>20004</v>
      </c>
      <c r="H10">
        <v>4</v>
      </c>
    </row>
    <row r="11" spans="1:8" x14ac:dyDescent="0.2">
      <c r="A11">
        <v>20005</v>
      </c>
      <c r="B11" t="s">
        <v>69</v>
      </c>
      <c r="C11" t="s">
        <v>98</v>
      </c>
      <c r="D11">
        <v>1</v>
      </c>
      <c r="E11" t="s">
        <v>36</v>
      </c>
      <c r="F11">
        <v>1</v>
      </c>
      <c r="G11">
        <v>20005</v>
      </c>
      <c r="H11">
        <v>5</v>
      </c>
    </row>
    <row r="12" spans="1:8" x14ac:dyDescent="0.2">
      <c r="A12">
        <v>20006</v>
      </c>
      <c r="B12" t="s">
        <v>70</v>
      </c>
      <c r="C12" t="s">
        <v>98</v>
      </c>
      <c r="D12">
        <v>1</v>
      </c>
      <c r="E12" t="s">
        <v>36</v>
      </c>
      <c r="F12">
        <v>1</v>
      </c>
      <c r="G12">
        <v>20006</v>
      </c>
      <c r="H12">
        <v>6</v>
      </c>
    </row>
    <row r="13" spans="1:8" x14ac:dyDescent="0.2">
      <c r="A13">
        <v>20007</v>
      </c>
      <c r="B13" t="s">
        <v>105</v>
      </c>
      <c r="C13" t="s">
        <v>52</v>
      </c>
      <c r="D13">
        <v>1</v>
      </c>
      <c r="E13" t="s">
        <v>36</v>
      </c>
      <c r="F13">
        <v>1</v>
      </c>
      <c r="G13">
        <v>20007</v>
      </c>
      <c r="H13">
        <v>7</v>
      </c>
    </row>
    <row r="14" spans="1:8" x14ac:dyDescent="0.2">
      <c r="A14">
        <v>20008</v>
      </c>
      <c r="B14" t="s">
        <v>71</v>
      </c>
      <c r="C14" t="s">
        <v>52</v>
      </c>
      <c r="D14">
        <v>1</v>
      </c>
      <c r="E14" t="s">
        <v>36</v>
      </c>
      <c r="F14">
        <v>1</v>
      </c>
      <c r="G14">
        <v>20008</v>
      </c>
      <c r="H14">
        <v>8</v>
      </c>
    </row>
    <row r="15" spans="1:8" x14ac:dyDescent="0.2">
      <c r="A15">
        <v>20009</v>
      </c>
      <c r="B15" t="s">
        <v>106</v>
      </c>
      <c r="C15" t="s">
        <v>99</v>
      </c>
      <c r="D15">
        <v>1</v>
      </c>
      <c r="E15" t="s">
        <v>36</v>
      </c>
      <c r="F15">
        <v>1</v>
      </c>
      <c r="G15">
        <v>20009</v>
      </c>
      <c r="H15">
        <v>9</v>
      </c>
    </row>
    <row r="16" spans="1:8" x14ac:dyDescent="0.2">
      <c r="A16">
        <v>20010</v>
      </c>
      <c r="B16" t="s">
        <v>72</v>
      </c>
      <c r="C16" t="s">
        <v>99</v>
      </c>
      <c r="D16">
        <v>1</v>
      </c>
      <c r="E16" t="s">
        <v>36</v>
      </c>
      <c r="F16">
        <v>1</v>
      </c>
      <c r="G16">
        <v>20010</v>
      </c>
      <c r="H16">
        <v>10</v>
      </c>
    </row>
    <row r="17" spans="1:8" x14ac:dyDescent="0.2">
      <c r="A17">
        <v>20011</v>
      </c>
      <c r="B17" t="s">
        <v>73</v>
      </c>
      <c r="C17" t="s">
        <v>99</v>
      </c>
      <c r="D17">
        <v>1</v>
      </c>
      <c r="E17" t="s">
        <v>36</v>
      </c>
      <c r="F17">
        <v>1</v>
      </c>
      <c r="G17">
        <v>20011</v>
      </c>
      <c r="H17">
        <v>11</v>
      </c>
    </row>
    <row r="18" spans="1:8" x14ac:dyDescent="0.2">
      <c r="A18">
        <v>20012</v>
      </c>
      <c r="B18" t="s">
        <v>74</v>
      </c>
      <c r="C18" t="s">
        <v>99</v>
      </c>
      <c r="D18">
        <v>1</v>
      </c>
      <c r="E18" t="s">
        <v>36</v>
      </c>
      <c r="F18">
        <v>1</v>
      </c>
      <c r="G18">
        <v>20012</v>
      </c>
      <c r="H18">
        <v>12</v>
      </c>
    </row>
    <row r="19" spans="1:8" x14ac:dyDescent="0.2">
      <c r="A19">
        <v>20013</v>
      </c>
      <c r="B19" t="s">
        <v>108</v>
      </c>
      <c r="C19" t="s">
        <v>171</v>
      </c>
      <c r="D19">
        <v>1</v>
      </c>
      <c r="E19" t="s">
        <v>36</v>
      </c>
      <c r="F19">
        <v>1</v>
      </c>
      <c r="G19">
        <v>20013</v>
      </c>
      <c r="H19">
        <v>13</v>
      </c>
    </row>
    <row r="20" spans="1:8" x14ac:dyDescent="0.2">
      <c r="A20">
        <v>20014</v>
      </c>
      <c r="B20" t="s">
        <v>75</v>
      </c>
      <c r="C20" t="s">
        <v>171</v>
      </c>
      <c r="D20">
        <v>1</v>
      </c>
      <c r="E20" t="s">
        <v>102</v>
      </c>
      <c r="F20">
        <v>1</v>
      </c>
      <c r="G20">
        <v>20014</v>
      </c>
      <c r="H20">
        <v>14</v>
      </c>
    </row>
    <row r="21" spans="1:8" x14ac:dyDescent="0.2">
      <c r="A21">
        <v>20015</v>
      </c>
      <c r="B21" t="s">
        <v>109</v>
      </c>
      <c r="C21" t="s">
        <v>59</v>
      </c>
      <c r="D21">
        <v>1</v>
      </c>
      <c r="E21" t="s">
        <v>36</v>
      </c>
      <c r="F21">
        <v>1</v>
      </c>
      <c r="G21">
        <v>20015</v>
      </c>
      <c r="H21">
        <v>15</v>
      </c>
    </row>
    <row r="22" spans="1:8" x14ac:dyDescent="0.2">
      <c r="A22">
        <v>20016</v>
      </c>
      <c r="B22" t="s">
        <v>76</v>
      </c>
      <c r="C22" t="s">
        <v>59</v>
      </c>
      <c r="D22">
        <v>1</v>
      </c>
      <c r="E22" t="s">
        <v>36</v>
      </c>
      <c r="F22">
        <v>1</v>
      </c>
      <c r="G22">
        <v>20016</v>
      </c>
      <c r="H22">
        <v>16</v>
      </c>
    </row>
    <row r="23" spans="1:8" x14ac:dyDescent="0.2">
      <c r="A23">
        <v>20017</v>
      </c>
      <c r="B23" t="s">
        <v>77</v>
      </c>
      <c r="C23" t="s">
        <v>59</v>
      </c>
      <c r="D23">
        <v>1</v>
      </c>
      <c r="E23" t="s">
        <v>36</v>
      </c>
      <c r="F23">
        <v>1</v>
      </c>
      <c r="G23">
        <v>20017</v>
      </c>
      <c r="H23">
        <v>17</v>
      </c>
    </row>
    <row r="24" spans="1:8" x14ac:dyDescent="0.2">
      <c r="A24">
        <v>20018</v>
      </c>
      <c r="B24" t="s">
        <v>78</v>
      </c>
      <c r="C24" t="s">
        <v>59</v>
      </c>
      <c r="D24">
        <v>1</v>
      </c>
      <c r="E24" t="s">
        <v>36</v>
      </c>
      <c r="F24">
        <v>1</v>
      </c>
      <c r="G24">
        <v>20018</v>
      </c>
      <c r="H24">
        <v>18</v>
      </c>
    </row>
    <row r="25" spans="1:8" x14ac:dyDescent="0.2">
      <c r="A25">
        <v>20019</v>
      </c>
      <c r="B25" t="s">
        <v>107</v>
      </c>
      <c r="C25" t="s">
        <v>172</v>
      </c>
      <c r="D25">
        <v>1</v>
      </c>
      <c r="E25" t="s">
        <v>36</v>
      </c>
      <c r="F25">
        <v>1</v>
      </c>
      <c r="G25">
        <v>20019</v>
      </c>
      <c r="H25">
        <v>19</v>
      </c>
    </row>
    <row r="26" spans="1:8" x14ac:dyDescent="0.2">
      <c r="A26">
        <v>20020</v>
      </c>
      <c r="B26" t="s">
        <v>110</v>
      </c>
      <c r="C26" t="s">
        <v>172</v>
      </c>
      <c r="D26">
        <v>1</v>
      </c>
      <c r="E26" t="s">
        <v>36</v>
      </c>
      <c r="F26">
        <v>1</v>
      </c>
      <c r="G26">
        <v>20020</v>
      </c>
      <c r="H26">
        <v>20</v>
      </c>
    </row>
    <row r="27" spans="1:8" x14ac:dyDescent="0.2">
      <c r="A27">
        <v>20021</v>
      </c>
      <c r="B27" t="s">
        <v>111</v>
      </c>
      <c r="C27" t="s">
        <v>60</v>
      </c>
      <c r="D27">
        <v>1</v>
      </c>
      <c r="E27" t="s">
        <v>36</v>
      </c>
      <c r="F27">
        <v>1</v>
      </c>
      <c r="G27">
        <v>20021</v>
      </c>
      <c r="H27">
        <v>21</v>
      </c>
    </row>
    <row r="28" spans="1:8" x14ac:dyDescent="0.2">
      <c r="A28">
        <v>20022</v>
      </c>
      <c r="B28" t="s">
        <v>79</v>
      </c>
      <c r="C28" t="s">
        <v>60</v>
      </c>
      <c r="D28">
        <v>1</v>
      </c>
      <c r="E28" t="s">
        <v>36</v>
      </c>
      <c r="F28">
        <v>1</v>
      </c>
      <c r="G28">
        <v>20022</v>
      </c>
      <c r="H28">
        <v>22</v>
      </c>
    </row>
    <row r="29" spans="1:8" x14ac:dyDescent="0.2">
      <c r="A29">
        <v>20023</v>
      </c>
      <c r="B29" t="s">
        <v>80</v>
      </c>
      <c r="C29" t="s">
        <v>60</v>
      </c>
      <c r="D29">
        <v>1</v>
      </c>
      <c r="E29" t="s">
        <v>36</v>
      </c>
      <c r="F29">
        <v>1</v>
      </c>
      <c r="G29">
        <v>20023</v>
      </c>
      <c r="H29">
        <v>23</v>
      </c>
    </row>
    <row r="30" spans="1:8" x14ac:dyDescent="0.2">
      <c r="A30">
        <v>20024</v>
      </c>
      <c r="B30" t="s">
        <v>81</v>
      </c>
      <c r="C30" t="s">
        <v>60</v>
      </c>
      <c r="D30">
        <v>1</v>
      </c>
      <c r="E30" t="s">
        <v>36</v>
      </c>
      <c r="F30">
        <v>1</v>
      </c>
      <c r="G30">
        <v>20024</v>
      </c>
      <c r="H30">
        <v>24</v>
      </c>
    </row>
    <row r="31" spans="1:8" x14ac:dyDescent="0.2">
      <c r="A31">
        <v>20025</v>
      </c>
      <c r="B31" t="s">
        <v>112</v>
      </c>
      <c r="C31" t="s">
        <v>173</v>
      </c>
      <c r="D31">
        <v>1</v>
      </c>
      <c r="E31" t="s">
        <v>36</v>
      </c>
      <c r="F31">
        <v>1</v>
      </c>
      <c r="G31">
        <v>20025</v>
      </c>
      <c r="H31">
        <v>25</v>
      </c>
    </row>
    <row r="32" spans="1:8" x14ac:dyDescent="0.2">
      <c r="A32">
        <v>20026</v>
      </c>
      <c r="B32" t="s">
        <v>113</v>
      </c>
      <c r="C32" t="s">
        <v>173</v>
      </c>
      <c r="D32">
        <v>1</v>
      </c>
      <c r="E32" t="s">
        <v>36</v>
      </c>
      <c r="F32">
        <v>1</v>
      </c>
      <c r="G32">
        <v>20026</v>
      </c>
      <c r="H32">
        <v>26</v>
      </c>
    </row>
    <row r="33" spans="1:8" x14ac:dyDescent="0.2">
      <c r="A33">
        <v>20027</v>
      </c>
      <c r="B33" t="s">
        <v>114</v>
      </c>
      <c r="C33" t="s">
        <v>61</v>
      </c>
      <c r="D33">
        <v>1</v>
      </c>
      <c r="E33" t="s">
        <v>36</v>
      </c>
      <c r="F33">
        <v>1</v>
      </c>
      <c r="G33">
        <v>20027</v>
      </c>
      <c r="H33">
        <v>27</v>
      </c>
    </row>
    <row r="34" spans="1:8" x14ac:dyDescent="0.2">
      <c r="A34">
        <v>20028</v>
      </c>
      <c r="B34" t="s">
        <v>82</v>
      </c>
      <c r="C34" t="s">
        <v>61</v>
      </c>
      <c r="D34">
        <v>1</v>
      </c>
      <c r="E34" t="s">
        <v>36</v>
      </c>
      <c r="F34">
        <v>1</v>
      </c>
      <c r="G34">
        <v>20028</v>
      </c>
      <c r="H34">
        <v>28</v>
      </c>
    </row>
    <row r="35" spans="1:8" x14ac:dyDescent="0.2">
      <c r="A35">
        <v>20029</v>
      </c>
      <c r="B35" t="s">
        <v>83</v>
      </c>
      <c r="C35" t="s">
        <v>61</v>
      </c>
      <c r="D35">
        <v>1</v>
      </c>
      <c r="E35" t="s">
        <v>36</v>
      </c>
      <c r="F35">
        <v>1</v>
      </c>
      <c r="G35">
        <v>20029</v>
      </c>
      <c r="H35">
        <v>29</v>
      </c>
    </row>
    <row r="36" spans="1:8" x14ac:dyDescent="0.2">
      <c r="A36">
        <v>20030</v>
      </c>
      <c r="B36" t="s">
        <v>84</v>
      </c>
      <c r="C36" t="s">
        <v>61</v>
      </c>
      <c r="D36">
        <v>1</v>
      </c>
      <c r="E36" t="s">
        <v>36</v>
      </c>
      <c r="F36">
        <v>1</v>
      </c>
      <c r="G36">
        <v>20030</v>
      </c>
      <c r="H36">
        <v>30</v>
      </c>
    </row>
    <row r="37" spans="1:8" x14ac:dyDescent="0.2">
      <c r="A37">
        <v>20031</v>
      </c>
      <c r="B37" t="s">
        <v>115</v>
      </c>
      <c r="C37" t="s">
        <v>174</v>
      </c>
      <c r="D37">
        <v>1</v>
      </c>
      <c r="E37" t="s">
        <v>36</v>
      </c>
      <c r="F37">
        <v>1</v>
      </c>
      <c r="G37">
        <v>20031</v>
      </c>
      <c r="H37">
        <v>31</v>
      </c>
    </row>
    <row r="38" spans="1:8" x14ac:dyDescent="0.2">
      <c r="A38">
        <v>20032</v>
      </c>
      <c r="B38" t="s">
        <v>116</v>
      </c>
      <c r="C38" t="s">
        <v>174</v>
      </c>
      <c r="D38">
        <v>1</v>
      </c>
      <c r="E38" t="s">
        <v>36</v>
      </c>
      <c r="F38">
        <v>1</v>
      </c>
      <c r="G38">
        <v>20032</v>
      </c>
      <c r="H38">
        <v>32</v>
      </c>
    </row>
    <row r="39" spans="1:8" x14ac:dyDescent="0.2">
      <c r="A39">
        <v>20033</v>
      </c>
      <c r="B39" t="s">
        <v>117</v>
      </c>
      <c r="C39" t="s">
        <v>62</v>
      </c>
      <c r="D39">
        <v>1</v>
      </c>
      <c r="E39" t="s">
        <v>36</v>
      </c>
      <c r="F39">
        <v>1</v>
      </c>
      <c r="G39">
        <v>20033</v>
      </c>
      <c r="H39">
        <v>33</v>
      </c>
    </row>
    <row r="40" spans="1:8" x14ac:dyDescent="0.2">
      <c r="A40">
        <v>20034</v>
      </c>
      <c r="B40" t="s">
        <v>85</v>
      </c>
      <c r="C40" t="s">
        <v>62</v>
      </c>
      <c r="D40">
        <v>1</v>
      </c>
      <c r="E40" t="s">
        <v>36</v>
      </c>
      <c r="F40">
        <v>1</v>
      </c>
      <c r="G40">
        <v>20034</v>
      </c>
      <c r="H40">
        <v>34</v>
      </c>
    </row>
    <row r="41" spans="1:8" x14ac:dyDescent="0.2">
      <c r="A41">
        <v>20035</v>
      </c>
      <c r="B41" t="s">
        <v>86</v>
      </c>
      <c r="C41" t="s">
        <v>62</v>
      </c>
      <c r="D41">
        <v>1</v>
      </c>
      <c r="E41" t="s">
        <v>36</v>
      </c>
      <c r="F41">
        <v>1</v>
      </c>
      <c r="G41">
        <v>20035</v>
      </c>
      <c r="H41">
        <v>35</v>
      </c>
    </row>
    <row r="42" spans="1:8" x14ac:dyDescent="0.2">
      <c r="A42">
        <v>20036</v>
      </c>
      <c r="B42" t="s">
        <v>87</v>
      </c>
      <c r="C42" t="s">
        <v>62</v>
      </c>
      <c r="D42">
        <v>1</v>
      </c>
      <c r="E42" t="s">
        <v>36</v>
      </c>
      <c r="F42">
        <v>1</v>
      </c>
      <c r="G42">
        <v>20036</v>
      </c>
      <c r="H42">
        <v>36</v>
      </c>
    </row>
    <row r="43" spans="1:8" x14ac:dyDescent="0.2">
      <c r="A43">
        <v>20037</v>
      </c>
      <c r="B43" t="s">
        <v>118</v>
      </c>
      <c r="C43" t="s">
        <v>175</v>
      </c>
      <c r="D43">
        <v>1</v>
      </c>
      <c r="E43" t="s">
        <v>36</v>
      </c>
      <c r="F43">
        <v>1</v>
      </c>
      <c r="G43">
        <v>20037</v>
      </c>
      <c r="H43">
        <v>37</v>
      </c>
    </row>
    <row r="44" spans="1:8" x14ac:dyDescent="0.2">
      <c r="A44">
        <v>20038</v>
      </c>
      <c r="B44" t="s">
        <v>119</v>
      </c>
      <c r="C44" t="s">
        <v>175</v>
      </c>
      <c r="D44">
        <v>1</v>
      </c>
      <c r="E44" t="s">
        <v>36</v>
      </c>
      <c r="F44">
        <v>1</v>
      </c>
      <c r="G44">
        <v>20038</v>
      </c>
      <c r="H44">
        <v>38</v>
      </c>
    </row>
    <row r="45" spans="1:8" x14ac:dyDescent="0.2">
      <c r="A45">
        <v>20039</v>
      </c>
      <c r="B45" t="s">
        <v>120</v>
      </c>
      <c r="C45" t="s">
        <v>63</v>
      </c>
      <c r="D45">
        <v>1</v>
      </c>
      <c r="E45" t="s">
        <v>36</v>
      </c>
      <c r="F45">
        <v>1</v>
      </c>
      <c r="G45">
        <v>20039</v>
      </c>
      <c r="H45">
        <v>39</v>
      </c>
    </row>
    <row r="46" spans="1:8" x14ac:dyDescent="0.2">
      <c r="A46">
        <v>20040</v>
      </c>
      <c r="B46" t="s">
        <v>88</v>
      </c>
      <c r="C46" t="s">
        <v>63</v>
      </c>
      <c r="D46">
        <v>1</v>
      </c>
      <c r="E46" t="s">
        <v>36</v>
      </c>
      <c r="F46">
        <v>1</v>
      </c>
      <c r="G46">
        <v>20040</v>
      </c>
      <c r="H46">
        <v>40</v>
      </c>
    </row>
    <row r="47" spans="1:8" x14ac:dyDescent="0.2">
      <c r="A47">
        <v>20041</v>
      </c>
      <c r="B47" t="s">
        <v>89</v>
      </c>
      <c r="C47" t="s">
        <v>63</v>
      </c>
      <c r="D47">
        <v>1</v>
      </c>
      <c r="E47" t="s">
        <v>36</v>
      </c>
      <c r="F47">
        <v>1</v>
      </c>
      <c r="G47">
        <v>20041</v>
      </c>
      <c r="H47">
        <v>41</v>
      </c>
    </row>
    <row r="48" spans="1:8" x14ac:dyDescent="0.2">
      <c r="A48">
        <v>20042</v>
      </c>
      <c r="B48" t="s">
        <v>90</v>
      </c>
      <c r="C48" t="s">
        <v>63</v>
      </c>
      <c r="D48">
        <v>1</v>
      </c>
      <c r="E48" t="s">
        <v>36</v>
      </c>
      <c r="F48">
        <v>1</v>
      </c>
      <c r="G48">
        <v>20042</v>
      </c>
      <c r="H48">
        <v>42</v>
      </c>
    </row>
    <row r="49" spans="1:8" x14ac:dyDescent="0.2">
      <c r="A49">
        <v>20043</v>
      </c>
      <c r="B49" t="s">
        <v>121</v>
      </c>
      <c r="C49" t="s">
        <v>176</v>
      </c>
      <c r="D49">
        <v>1</v>
      </c>
      <c r="E49" t="s">
        <v>36</v>
      </c>
      <c r="F49">
        <v>1</v>
      </c>
      <c r="G49">
        <v>20043</v>
      </c>
      <c r="H49">
        <v>43</v>
      </c>
    </row>
    <row r="50" spans="1:8" x14ac:dyDescent="0.2">
      <c r="A50">
        <v>20044</v>
      </c>
      <c r="B50" t="s">
        <v>91</v>
      </c>
      <c r="C50" t="s">
        <v>176</v>
      </c>
      <c r="D50">
        <v>1</v>
      </c>
      <c r="E50" t="s">
        <v>36</v>
      </c>
      <c r="F50">
        <v>1</v>
      </c>
      <c r="G50">
        <v>20044</v>
      </c>
      <c r="H50">
        <v>44</v>
      </c>
    </row>
    <row r="51" spans="1:8" x14ac:dyDescent="0.2">
      <c r="A51">
        <v>20045</v>
      </c>
      <c r="B51" t="s">
        <v>122</v>
      </c>
      <c r="C51" t="s">
        <v>64</v>
      </c>
      <c r="D51">
        <v>1</v>
      </c>
      <c r="E51" t="s">
        <v>36</v>
      </c>
      <c r="F51">
        <v>1</v>
      </c>
      <c r="G51">
        <v>20045</v>
      </c>
      <c r="H51">
        <v>45</v>
      </c>
    </row>
    <row r="52" spans="1:8" x14ac:dyDescent="0.2">
      <c r="A52">
        <v>20046</v>
      </c>
      <c r="B52" t="s">
        <v>92</v>
      </c>
      <c r="C52" t="s">
        <v>64</v>
      </c>
      <c r="D52">
        <v>1</v>
      </c>
      <c r="E52" t="s">
        <v>36</v>
      </c>
      <c r="F52">
        <v>1</v>
      </c>
      <c r="G52">
        <v>20046</v>
      </c>
      <c r="H52">
        <v>46</v>
      </c>
    </row>
    <row r="53" spans="1:8" x14ac:dyDescent="0.2">
      <c r="A53">
        <v>20047</v>
      </c>
      <c r="B53" t="s">
        <v>93</v>
      </c>
      <c r="C53" t="s">
        <v>64</v>
      </c>
      <c r="D53">
        <v>1</v>
      </c>
      <c r="E53" t="s">
        <v>36</v>
      </c>
      <c r="F53">
        <v>1</v>
      </c>
      <c r="G53">
        <v>20047</v>
      </c>
      <c r="H53">
        <v>47</v>
      </c>
    </row>
    <row r="54" spans="1:8" x14ac:dyDescent="0.2">
      <c r="A54">
        <v>20048</v>
      </c>
      <c r="B54" t="s">
        <v>94</v>
      </c>
      <c r="C54" t="s">
        <v>64</v>
      </c>
      <c r="D54">
        <v>1</v>
      </c>
      <c r="E54" t="s">
        <v>36</v>
      </c>
      <c r="F54">
        <v>1</v>
      </c>
      <c r="G54">
        <v>20048</v>
      </c>
      <c r="H54">
        <v>48</v>
      </c>
    </row>
    <row r="55" spans="1:8" x14ac:dyDescent="0.2">
      <c r="A55">
        <v>20049</v>
      </c>
      <c r="B55" t="s">
        <v>123</v>
      </c>
      <c r="C55" t="s">
        <v>177</v>
      </c>
      <c r="D55">
        <v>1</v>
      </c>
      <c r="E55" t="s">
        <v>36</v>
      </c>
      <c r="F55">
        <v>1</v>
      </c>
      <c r="G55">
        <v>20049</v>
      </c>
      <c r="H55">
        <v>49</v>
      </c>
    </row>
    <row r="56" spans="1:8" x14ac:dyDescent="0.2">
      <c r="A56">
        <v>20050</v>
      </c>
      <c r="B56" t="s">
        <v>124</v>
      </c>
      <c r="C56" t="s">
        <v>177</v>
      </c>
      <c r="D56">
        <v>1</v>
      </c>
      <c r="E56" t="s">
        <v>36</v>
      </c>
      <c r="F56">
        <v>1</v>
      </c>
      <c r="G56">
        <v>20050</v>
      </c>
      <c r="H56">
        <v>50</v>
      </c>
    </row>
    <row r="57" spans="1:8" x14ac:dyDescent="0.2">
      <c r="A57">
        <v>20051</v>
      </c>
      <c r="B57" t="s">
        <v>125</v>
      </c>
      <c r="C57" t="s">
        <v>65</v>
      </c>
      <c r="D57">
        <v>1</v>
      </c>
      <c r="E57" t="s">
        <v>36</v>
      </c>
      <c r="F57">
        <v>1</v>
      </c>
      <c r="G57">
        <v>20051</v>
      </c>
      <c r="H57">
        <v>51</v>
      </c>
    </row>
    <row r="58" spans="1:8" x14ac:dyDescent="0.2">
      <c r="A58">
        <v>20052</v>
      </c>
      <c r="B58" t="s">
        <v>95</v>
      </c>
      <c r="C58" t="s">
        <v>65</v>
      </c>
      <c r="D58">
        <v>1</v>
      </c>
      <c r="E58" t="s">
        <v>36</v>
      </c>
      <c r="F58">
        <v>1</v>
      </c>
      <c r="G58">
        <v>20052</v>
      </c>
      <c r="H58">
        <v>52</v>
      </c>
    </row>
    <row r="59" spans="1:8" x14ac:dyDescent="0.2">
      <c r="A59">
        <v>20053</v>
      </c>
      <c r="B59" t="s">
        <v>96</v>
      </c>
      <c r="C59" t="s">
        <v>65</v>
      </c>
      <c r="D59">
        <v>1</v>
      </c>
      <c r="E59" t="s">
        <v>36</v>
      </c>
      <c r="F59">
        <v>1</v>
      </c>
      <c r="G59">
        <v>20053</v>
      </c>
      <c r="H59">
        <v>53</v>
      </c>
    </row>
    <row r="60" spans="1:8" x14ac:dyDescent="0.2">
      <c r="A60">
        <v>20054</v>
      </c>
      <c r="B60" t="s">
        <v>97</v>
      </c>
      <c r="C60" t="s">
        <v>65</v>
      </c>
      <c r="D60">
        <v>1</v>
      </c>
      <c r="E60" t="s">
        <v>36</v>
      </c>
      <c r="F60">
        <v>1</v>
      </c>
      <c r="G60">
        <v>20054</v>
      </c>
      <c r="H60">
        <v>54</v>
      </c>
    </row>
    <row r="61" spans="1:8" x14ac:dyDescent="0.2">
      <c r="A61">
        <v>20055</v>
      </c>
      <c r="B61" t="s">
        <v>126</v>
      </c>
      <c r="C61" t="s">
        <v>179</v>
      </c>
      <c r="D61">
        <v>1</v>
      </c>
      <c r="E61" t="s">
        <v>36</v>
      </c>
      <c r="F61">
        <v>1</v>
      </c>
      <c r="G61">
        <v>20055</v>
      </c>
      <c r="H61">
        <v>55</v>
      </c>
    </row>
    <row r="62" spans="1:8" x14ac:dyDescent="0.2">
      <c r="A62">
        <v>20056</v>
      </c>
      <c r="B62" t="s">
        <v>127</v>
      </c>
      <c r="C62" t="s">
        <v>179</v>
      </c>
      <c r="D62">
        <v>1</v>
      </c>
      <c r="E62" t="s">
        <v>36</v>
      </c>
      <c r="F62">
        <v>1</v>
      </c>
      <c r="G62">
        <v>20056</v>
      </c>
      <c r="H62">
        <v>56</v>
      </c>
    </row>
    <row r="63" spans="1:8" x14ac:dyDescent="0.2">
      <c r="A63">
        <v>20057</v>
      </c>
      <c r="B63" t="s">
        <v>128</v>
      </c>
      <c r="C63" t="s">
        <v>178</v>
      </c>
      <c r="D63">
        <v>1</v>
      </c>
      <c r="E63" t="s">
        <v>36</v>
      </c>
      <c r="F63">
        <v>1</v>
      </c>
      <c r="G63">
        <v>20057</v>
      </c>
      <c r="H63">
        <v>57</v>
      </c>
    </row>
    <row r="64" spans="1:8" x14ac:dyDescent="0.2">
      <c r="A64">
        <v>20058</v>
      </c>
      <c r="B64" t="s">
        <v>129</v>
      </c>
      <c r="C64" t="s">
        <v>178</v>
      </c>
      <c r="D64">
        <v>1</v>
      </c>
      <c r="E64" t="s">
        <v>36</v>
      </c>
      <c r="F64">
        <v>1</v>
      </c>
      <c r="G64">
        <v>20058</v>
      </c>
      <c r="H64">
        <v>58</v>
      </c>
    </row>
    <row r="65" spans="1:8" x14ac:dyDescent="0.2">
      <c r="A65">
        <v>20059</v>
      </c>
      <c r="B65" t="s">
        <v>130</v>
      </c>
      <c r="C65" t="s">
        <v>178</v>
      </c>
      <c r="D65">
        <v>1</v>
      </c>
      <c r="E65" t="s">
        <v>36</v>
      </c>
      <c r="F65">
        <v>1</v>
      </c>
      <c r="G65">
        <v>20059</v>
      </c>
      <c r="H65">
        <v>59</v>
      </c>
    </row>
    <row r="66" spans="1:8" x14ac:dyDescent="0.2">
      <c r="A66">
        <v>20060</v>
      </c>
      <c r="B66" t="s">
        <v>131</v>
      </c>
      <c r="C66" t="s">
        <v>178</v>
      </c>
      <c r="D66">
        <v>1</v>
      </c>
      <c r="E66" t="s">
        <v>36</v>
      </c>
      <c r="F66">
        <v>1</v>
      </c>
      <c r="G66">
        <v>20060</v>
      </c>
      <c r="H66">
        <v>60</v>
      </c>
    </row>
    <row r="67" spans="1:8" x14ac:dyDescent="0.2">
      <c r="A67">
        <v>20061</v>
      </c>
      <c r="B67" t="s">
        <v>132</v>
      </c>
      <c r="C67" t="s">
        <v>181</v>
      </c>
      <c r="D67">
        <v>1</v>
      </c>
      <c r="E67" t="s">
        <v>36</v>
      </c>
      <c r="F67">
        <v>1</v>
      </c>
      <c r="G67">
        <v>20061</v>
      </c>
      <c r="H67">
        <v>61</v>
      </c>
    </row>
    <row r="68" spans="1:8" x14ac:dyDescent="0.2">
      <c r="A68">
        <v>20062</v>
      </c>
      <c r="B68" t="s">
        <v>133</v>
      </c>
      <c r="C68" t="s">
        <v>181</v>
      </c>
      <c r="D68">
        <v>1</v>
      </c>
      <c r="E68" t="s">
        <v>36</v>
      </c>
      <c r="F68">
        <v>1</v>
      </c>
      <c r="G68">
        <v>20062</v>
      </c>
      <c r="H68">
        <v>62</v>
      </c>
    </row>
    <row r="69" spans="1:8" x14ac:dyDescent="0.2">
      <c r="A69">
        <v>20063</v>
      </c>
      <c r="B69" t="s">
        <v>134</v>
      </c>
      <c r="C69" t="s">
        <v>180</v>
      </c>
      <c r="D69">
        <v>1</v>
      </c>
      <c r="E69" t="s">
        <v>36</v>
      </c>
      <c r="F69">
        <v>1</v>
      </c>
      <c r="G69">
        <v>20063</v>
      </c>
      <c r="H69">
        <v>63</v>
      </c>
    </row>
    <row r="70" spans="1:8" x14ac:dyDescent="0.2">
      <c r="A70">
        <v>20064</v>
      </c>
      <c r="B70" t="s">
        <v>135</v>
      </c>
      <c r="C70" t="s">
        <v>180</v>
      </c>
      <c r="D70">
        <v>1</v>
      </c>
      <c r="E70" t="s">
        <v>36</v>
      </c>
      <c r="F70">
        <v>1</v>
      </c>
      <c r="G70">
        <v>20064</v>
      </c>
      <c r="H70">
        <v>64</v>
      </c>
    </row>
    <row r="71" spans="1:8" x14ac:dyDescent="0.2">
      <c r="A71">
        <v>20065</v>
      </c>
      <c r="B71" t="s">
        <v>136</v>
      </c>
      <c r="C71" t="s">
        <v>180</v>
      </c>
      <c r="D71">
        <v>1</v>
      </c>
      <c r="E71" t="s">
        <v>36</v>
      </c>
      <c r="F71">
        <v>1</v>
      </c>
      <c r="G71">
        <v>20065</v>
      </c>
      <c r="H71">
        <v>65</v>
      </c>
    </row>
    <row r="72" spans="1:8" x14ac:dyDescent="0.2">
      <c r="A72">
        <v>20066</v>
      </c>
      <c r="B72" t="s">
        <v>137</v>
      </c>
      <c r="C72" t="s">
        <v>180</v>
      </c>
      <c r="D72">
        <v>1</v>
      </c>
      <c r="E72" t="s">
        <v>36</v>
      </c>
      <c r="F72">
        <v>1</v>
      </c>
      <c r="G72">
        <v>20066</v>
      </c>
      <c r="H72">
        <v>66</v>
      </c>
    </row>
    <row r="73" spans="1:8" x14ac:dyDescent="0.2">
      <c r="A73">
        <v>20067</v>
      </c>
      <c r="B73" t="s">
        <v>138</v>
      </c>
      <c r="C73" t="s">
        <v>183</v>
      </c>
      <c r="D73">
        <v>1</v>
      </c>
      <c r="E73" t="s">
        <v>36</v>
      </c>
      <c r="F73">
        <v>1</v>
      </c>
      <c r="G73">
        <v>20067</v>
      </c>
      <c r="H73">
        <v>67</v>
      </c>
    </row>
    <row r="74" spans="1:8" x14ac:dyDescent="0.2">
      <c r="A74">
        <v>20068</v>
      </c>
      <c r="B74" t="s">
        <v>139</v>
      </c>
      <c r="C74" t="s">
        <v>183</v>
      </c>
      <c r="D74">
        <v>1</v>
      </c>
      <c r="E74" t="s">
        <v>36</v>
      </c>
      <c r="F74">
        <v>1</v>
      </c>
      <c r="G74">
        <v>20068</v>
      </c>
      <c r="H74">
        <v>68</v>
      </c>
    </row>
    <row r="75" spans="1:8" x14ac:dyDescent="0.2">
      <c r="A75">
        <v>20069</v>
      </c>
      <c r="B75" t="s">
        <v>140</v>
      </c>
      <c r="C75" t="s">
        <v>182</v>
      </c>
      <c r="D75">
        <v>1</v>
      </c>
      <c r="E75" t="s">
        <v>36</v>
      </c>
      <c r="F75">
        <v>1</v>
      </c>
      <c r="G75">
        <v>20069</v>
      </c>
      <c r="H75">
        <v>69</v>
      </c>
    </row>
    <row r="76" spans="1:8" x14ac:dyDescent="0.2">
      <c r="A76">
        <v>20070</v>
      </c>
      <c r="B76" t="s">
        <v>141</v>
      </c>
      <c r="C76" t="s">
        <v>182</v>
      </c>
      <c r="D76">
        <v>1</v>
      </c>
      <c r="E76" t="s">
        <v>36</v>
      </c>
      <c r="F76">
        <v>1</v>
      </c>
      <c r="G76">
        <v>20070</v>
      </c>
      <c r="H76">
        <v>70</v>
      </c>
    </row>
    <row r="77" spans="1:8" x14ac:dyDescent="0.2">
      <c r="A77">
        <v>20071</v>
      </c>
      <c r="B77" t="s">
        <v>142</v>
      </c>
      <c r="C77" t="s">
        <v>182</v>
      </c>
      <c r="D77">
        <v>1</v>
      </c>
      <c r="E77" t="s">
        <v>36</v>
      </c>
      <c r="F77">
        <v>1</v>
      </c>
      <c r="G77">
        <v>20071</v>
      </c>
      <c r="H77">
        <v>71</v>
      </c>
    </row>
    <row r="78" spans="1:8" x14ac:dyDescent="0.2">
      <c r="A78">
        <v>20072</v>
      </c>
      <c r="B78" t="s">
        <v>143</v>
      </c>
      <c r="C78" t="s">
        <v>182</v>
      </c>
      <c r="D78">
        <v>1</v>
      </c>
      <c r="E78" t="s">
        <v>36</v>
      </c>
      <c r="F78">
        <v>1</v>
      </c>
      <c r="G78">
        <v>20072</v>
      </c>
      <c r="H78">
        <v>72</v>
      </c>
    </row>
    <row r="79" spans="1:8" x14ac:dyDescent="0.2">
      <c r="A79">
        <v>20073</v>
      </c>
      <c r="B79" t="s">
        <v>144</v>
      </c>
      <c r="C79" t="s">
        <v>185</v>
      </c>
      <c r="D79">
        <v>1</v>
      </c>
      <c r="E79" t="s">
        <v>36</v>
      </c>
      <c r="F79">
        <v>1</v>
      </c>
      <c r="G79">
        <v>20073</v>
      </c>
      <c r="H79">
        <v>73</v>
      </c>
    </row>
    <row r="80" spans="1:8" x14ac:dyDescent="0.2">
      <c r="A80">
        <v>20074</v>
      </c>
      <c r="B80" t="s">
        <v>145</v>
      </c>
      <c r="C80" t="s">
        <v>186</v>
      </c>
      <c r="D80">
        <v>1</v>
      </c>
      <c r="E80" t="s">
        <v>36</v>
      </c>
      <c r="F80">
        <v>1</v>
      </c>
      <c r="G80">
        <v>20074</v>
      </c>
      <c r="H80">
        <v>74</v>
      </c>
    </row>
    <row r="81" spans="1:8" x14ac:dyDescent="0.2">
      <c r="A81">
        <v>20075</v>
      </c>
      <c r="B81" t="s">
        <v>146</v>
      </c>
      <c r="C81" t="s">
        <v>184</v>
      </c>
      <c r="D81">
        <v>1</v>
      </c>
      <c r="E81" t="s">
        <v>36</v>
      </c>
      <c r="F81">
        <v>1</v>
      </c>
      <c r="G81">
        <v>20075</v>
      </c>
      <c r="H81">
        <v>75</v>
      </c>
    </row>
    <row r="82" spans="1:8" x14ac:dyDescent="0.2">
      <c r="A82">
        <v>20076</v>
      </c>
      <c r="B82" t="s">
        <v>147</v>
      </c>
      <c r="C82" t="s">
        <v>184</v>
      </c>
      <c r="D82">
        <v>1</v>
      </c>
      <c r="E82" t="s">
        <v>36</v>
      </c>
      <c r="F82">
        <v>1</v>
      </c>
      <c r="G82">
        <v>20076</v>
      </c>
      <c r="H82">
        <v>76</v>
      </c>
    </row>
    <row r="83" spans="1:8" x14ac:dyDescent="0.2">
      <c r="A83">
        <v>20077</v>
      </c>
      <c r="B83" t="s">
        <v>148</v>
      </c>
      <c r="C83" t="s">
        <v>184</v>
      </c>
      <c r="D83">
        <v>1</v>
      </c>
      <c r="E83" t="s">
        <v>36</v>
      </c>
      <c r="F83">
        <v>1</v>
      </c>
      <c r="G83">
        <v>20077</v>
      </c>
      <c r="H83">
        <v>77</v>
      </c>
    </row>
    <row r="84" spans="1:8" x14ac:dyDescent="0.2">
      <c r="A84">
        <v>20078</v>
      </c>
      <c r="B84" t="s">
        <v>149</v>
      </c>
      <c r="C84" t="s">
        <v>184</v>
      </c>
      <c r="D84">
        <v>1</v>
      </c>
      <c r="E84" t="s">
        <v>36</v>
      </c>
      <c r="F84">
        <v>1</v>
      </c>
      <c r="G84">
        <v>20078</v>
      </c>
      <c r="H84">
        <v>78</v>
      </c>
    </row>
    <row r="85" spans="1:8" x14ac:dyDescent="0.2">
      <c r="A85">
        <v>20079</v>
      </c>
      <c r="B85" t="s">
        <v>151</v>
      </c>
      <c r="C85" t="s">
        <v>151</v>
      </c>
      <c r="D85">
        <v>1</v>
      </c>
      <c r="E85" t="s">
        <v>36</v>
      </c>
      <c r="F85">
        <v>1</v>
      </c>
      <c r="G85">
        <v>20079</v>
      </c>
      <c r="H85">
        <v>79</v>
      </c>
    </row>
    <row r="86" spans="1:8" x14ac:dyDescent="0.2">
      <c r="A86">
        <v>20080</v>
      </c>
      <c r="B86" t="s">
        <v>152</v>
      </c>
      <c r="C86" t="s">
        <v>151</v>
      </c>
      <c r="D86">
        <v>1</v>
      </c>
      <c r="E86" t="s">
        <v>36</v>
      </c>
      <c r="F86">
        <v>1</v>
      </c>
      <c r="G86">
        <v>20080</v>
      </c>
      <c r="H86">
        <v>80</v>
      </c>
    </row>
    <row r="87" spans="1:8" x14ac:dyDescent="0.2">
      <c r="A87">
        <v>20081</v>
      </c>
      <c r="B87" t="s">
        <v>153</v>
      </c>
      <c r="C87" t="s">
        <v>150</v>
      </c>
      <c r="D87">
        <v>1</v>
      </c>
      <c r="E87" t="s">
        <v>36</v>
      </c>
      <c r="F87">
        <v>1</v>
      </c>
      <c r="G87">
        <v>20081</v>
      </c>
      <c r="H87">
        <v>81</v>
      </c>
    </row>
    <row r="88" spans="1:8" x14ac:dyDescent="0.2">
      <c r="A88">
        <v>20082</v>
      </c>
      <c r="B88" t="s">
        <v>154</v>
      </c>
      <c r="C88" t="s">
        <v>150</v>
      </c>
      <c r="D88">
        <v>1</v>
      </c>
      <c r="E88" t="s">
        <v>36</v>
      </c>
      <c r="F88">
        <v>1</v>
      </c>
      <c r="G88">
        <v>20082</v>
      </c>
      <c r="H88">
        <v>82</v>
      </c>
    </row>
    <row r="89" spans="1:8" x14ac:dyDescent="0.2">
      <c r="A89">
        <v>20083</v>
      </c>
      <c r="B89" t="s">
        <v>155</v>
      </c>
      <c r="C89" t="s">
        <v>150</v>
      </c>
      <c r="D89">
        <v>1</v>
      </c>
      <c r="E89" t="s">
        <v>36</v>
      </c>
      <c r="F89">
        <v>1</v>
      </c>
      <c r="G89">
        <v>20083</v>
      </c>
      <c r="H89">
        <v>83</v>
      </c>
    </row>
    <row r="90" spans="1:8" x14ac:dyDescent="0.2">
      <c r="A90">
        <v>20084</v>
      </c>
      <c r="B90" t="s">
        <v>156</v>
      </c>
      <c r="C90" t="s">
        <v>150</v>
      </c>
      <c r="D90">
        <v>1</v>
      </c>
      <c r="E90" t="s">
        <v>36</v>
      </c>
      <c r="F90">
        <v>1</v>
      </c>
      <c r="G90">
        <v>20084</v>
      </c>
      <c r="H90">
        <v>84</v>
      </c>
    </row>
    <row r="91" spans="1:8" x14ac:dyDescent="0.2">
      <c r="A91">
        <v>20085</v>
      </c>
      <c r="B91" t="s">
        <v>158</v>
      </c>
      <c r="C91" t="s">
        <v>158</v>
      </c>
      <c r="D91">
        <v>1</v>
      </c>
      <c r="E91" t="s">
        <v>36</v>
      </c>
      <c r="F91">
        <v>1</v>
      </c>
      <c r="G91">
        <v>20085</v>
      </c>
      <c r="H91">
        <v>85</v>
      </c>
    </row>
    <row r="92" spans="1:8" x14ac:dyDescent="0.2">
      <c r="A92">
        <v>20086</v>
      </c>
      <c r="B92" t="s">
        <v>159</v>
      </c>
      <c r="C92" t="s">
        <v>158</v>
      </c>
      <c r="D92">
        <v>1</v>
      </c>
      <c r="E92" t="s">
        <v>36</v>
      </c>
      <c r="F92">
        <v>1</v>
      </c>
      <c r="G92">
        <v>20086</v>
      </c>
      <c r="H92">
        <v>86</v>
      </c>
    </row>
    <row r="93" spans="1:8" x14ac:dyDescent="0.2">
      <c r="A93">
        <v>20087</v>
      </c>
      <c r="B93" t="s">
        <v>160</v>
      </c>
      <c r="C93" t="s">
        <v>157</v>
      </c>
      <c r="D93">
        <v>1</v>
      </c>
      <c r="E93" t="s">
        <v>36</v>
      </c>
      <c r="F93">
        <v>1</v>
      </c>
      <c r="G93">
        <v>20087</v>
      </c>
      <c r="H93">
        <v>87</v>
      </c>
    </row>
    <row r="94" spans="1:8" x14ac:dyDescent="0.2">
      <c r="A94">
        <v>20088</v>
      </c>
      <c r="B94" t="s">
        <v>161</v>
      </c>
      <c r="C94" t="s">
        <v>157</v>
      </c>
      <c r="D94">
        <v>1</v>
      </c>
      <c r="E94" t="s">
        <v>36</v>
      </c>
      <c r="F94">
        <v>1</v>
      </c>
      <c r="G94">
        <v>20088</v>
      </c>
      <c r="H94">
        <v>88</v>
      </c>
    </row>
    <row r="95" spans="1:8" x14ac:dyDescent="0.2">
      <c r="A95">
        <v>20089</v>
      </c>
      <c r="B95" t="s">
        <v>162</v>
      </c>
      <c r="C95" t="s">
        <v>157</v>
      </c>
      <c r="D95">
        <v>1</v>
      </c>
      <c r="E95" t="s">
        <v>36</v>
      </c>
      <c r="F95">
        <v>1</v>
      </c>
      <c r="G95">
        <v>20089</v>
      </c>
      <c r="H95">
        <v>89</v>
      </c>
    </row>
    <row r="96" spans="1:8" x14ac:dyDescent="0.2">
      <c r="A96">
        <v>20090</v>
      </c>
      <c r="B96" t="s">
        <v>163</v>
      </c>
      <c r="C96" t="s">
        <v>157</v>
      </c>
      <c r="D96">
        <v>1</v>
      </c>
      <c r="E96" t="s">
        <v>36</v>
      </c>
      <c r="F96">
        <v>1</v>
      </c>
      <c r="G96">
        <v>20090</v>
      </c>
      <c r="H96">
        <v>90</v>
      </c>
    </row>
    <row r="97" spans="1:8" x14ac:dyDescent="0.2">
      <c r="A97">
        <v>20091</v>
      </c>
      <c r="B97" t="s">
        <v>165</v>
      </c>
      <c r="C97" t="s">
        <v>165</v>
      </c>
      <c r="D97">
        <v>1</v>
      </c>
      <c r="E97" t="s">
        <v>36</v>
      </c>
      <c r="F97">
        <v>1</v>
      </c>
      <c r="G97">
        <v>20091</v>
      </c>
      <c r="H97">
        <v>91</v>
      </c>
    </row>
    <row r="98" spans="1:8" x14ac:dyDescent="0.2">
      <c r="A98">
        <v>20092</v>
      </c>
      <c r="B98" t="s">
        <v>166</v>
      </c>
      <c r="C98" t="s">
        <v>165</v>
      </c>
      <c r="D98">
        <v>1</v>
      </c>
      <c r="E98" t="s">
        <v>36</v>
      </c>
      <c r="F98">
        <v>1</v>
      </c>
      <c r="G98">
        <v>20092</v>
      </c>
      <c r="H98">
        <v>92</v>
      </c>
    </row>
    <row r="99" spans="1:8" x14ac:dyDescent="0.2">
      <c r="A99">
        <v>20093</v>
      </c>
      <c r="B99" t="s">
        <v>167</v>
      </c>
      <c r="C99" t="s">
        <v>164</v>
      </c>
      <c r="D99">
        <v>1</v>
      </c>
      <c r="E99" t="s">
        <v>36</v>
      </c>
      <c r="F99">
        <v>1</v>
      </c>
      <c r="G99">
        <v>20093</v>
      </c>
      <c r="H99">
        <v>93</v>
      </c>
    </row>
    <row r="100" spans="1:8" x14ac:dyDescent="0.2">
      <c r="A100">
        <v>20094</v>
      </c>
      <c r="B100" t="s">
        <v>168</v>
      </c>
      <c r="C100" t="s">
        <v>164</v>
      </c>
      <c r="D100">
        <v>1</v>
      </c>
      <c r="E100" t="s">
        <v>36</v>
      </c>
      <c r="F100">
        <v>1</v>
      </c>
      <c r="G100">
        <v>20094</v>
      </c>
      <c r="H100">
        <v>94</v>
      </c>
    </row>
    <row r="101" spans="1:8" x14ac:dyDescent="0.2">
      <c r="A101">
        <v>20095</v>
      </c>
      <c r="B101" t="s">
        <v>169</v>
      </c>
      <c r="C101" t="s">
        <v>164</v>
      </c>
      <c r="D101">
        <v>1</v>
      </c>
      <c r="E101" t="s">
        <v>36</v>
      </c>
      <c r="F101">
        <v>1</v>
      </c>
      <c r="G101">
        <v>20095</v>
      </c>
      <c r="H101">
        <v>95</v>
      </c>
    </row>
    <row r="102" spans="1:8" x14ac:dyDescent="0.2">
      <c r="A102">
        <v>20096</v>
      </c>
      <c r="B102" t="s">
        <v>170</v>
      </c>
      <c r="C102" t="s">
        <v>164</v>
      </c>
      <c r="D102">
        <v>1</v>
      </c>
      <c r="E102" t="s">
        <v>36</v>
      </c>
      <c r="F102">
        <v>1</v>
      </c>
      <c r="G102">
        <v>20096</v>
      </c>
      <c r="H102">
        <v>96</v>
      </c>
    </row>
    <row r="103" spans="1:8" x14ac:dyDescent="0.2">
      <c r="A103">
        <v>21011</v>
      </c>
      <c r="B103" t="s">
        <v>203</v>
      </c>
      <c r="C103" t="s">
        <v>203</v>
      </c>
      <c r="D103">
        <v>0</v>
      </c>
      <c r="E103" t="s">
        <v>36</v>
      </c>
      <c r="F103">
        <v>1</v>
      </c>
      <c r="G103">
        <v>21011</v>
      </c>
      <c r="H103">
        <v>97</v>
      </c>
    </row>
    <row r="104" spans="1:8" x14ac:dyDescent="0.2">
      <c r="A104">
        <v>21012</v>
      </c>
      <c r="B104" t="s">
        <v>204</v>
      </c>
      <c r="C104" t="s">
        <v>204</v>
      </c>
      <c r="D104">
        <v>0</v>
      </c>
      <c r="E104" t="s">
        <v>36</v>
      </c>
      <c r="F104">
        <v>1</v>
      </c>
      <c r="G104">
        <v>21012</v>
      </c>
      <c r="H104">
        <v>98</v>
      </c>
    </row>
    <row r="105" spans="1:8" x14ac:dyDescent="0.2">
      <c r="A105">
        <v>21013</v>
      </c>
      <c r="B105" t="s">
        <v>205</v>
      </c>
      <c r="C105" t="s">
        <v>205</v>
      </c>
      <c r="D105">
        <v>0</v>
      </c>
      <c r="E105" t="s">
        <v>36</v>
      </c>
      <c r="F105">
        <v>1</v>
      </c>
      <c r="G105">
        <v>21013</v>
      </c>
      <c r="H105">
        <v>99</v>
      </c>
    </row>
    <row r="106" spans="1:8" x14ac:dyDescent="0.2">
      <c r="A106">
        <v>21014</v>
      </c>
      <c r="B106" t="s">
        <v>206</v>
      </c>
      <c r="C106" t="s">
        <v>206</v>
      </c>
      <c r="D106">
        <v>0</v>
      </c>
      <c r="E106" t="s">
        <v>36</v>
      </c>
      <c r="F106">
        <v>1</v>
      </c>
      <c r="G106">
        <v>21014</v>
      </c>
      <c r="H106">
        <v>100</v>
      </c>
    </row>
    <row r="107" spans="1:8" x14ac:dyDescent="0.2">
      <c r="A107">
        <v>21015</v>
      </c>
      <c r="B107" t="s">
        <v>207</v>
      </c>
      <c r="C107" t="s">
        <v>207</v>
      </c>
      <c r="D107">
        <v>0</v>
      </c>
      <c r="E107" t="s">
        <v>36</v>
      </c>
      <c r="F107">
        <v>1</v>
      </c>
      <c r="G107">
        <v>21015</v>
      </c>
      <c r="H107">
        <v>101</v>
      </c>
    </row>
    <row r="108" spans="1:8" x14ac:dyDescent="0.2">
      <c r="A108">
        <v>21021</v>
      </c>
      <c r="B108" t="s">
        <v>210</v>
      </c>
      <c r="C108" t="s">
        <v>210</v>
      </c>
      <c r="D108">
        <v>0</v>
      </c>
      <c r="E108" t="s">
        <v>36</v>
      </c>
      <c r="F108">
        <v>1</v>
      </c>
      <c r="G108">
        <v>21021</v>
      </c>
      <c r="H108">
        <v>102</v>
      </c>
    </row>
    <row r="109" spans="1:8" x14ac:dyDescent="0.2">
      <c r="A109">
        <v>21022</v>
      </c>
      <c r="B109" t="s">
        <v>211</v>
      </c>
      <c r="C109" t="s">
        <v>211</v>
      </c>
      <c r="D109">
        <v>0</v>
      </c>
      <c r="E109" t="s">
        <v>36</v>
      </c>
      <c r="F109">
        <v>1</v>
      </c>
      <c r="G109">
        <v>21022</v>
      </c>
      <c r="H109">
        <v>103</v>
      </c>
    </row>
    <row r="110" spans="1:8" x14ac:dyDescent="0.2">
      <c r="A110">
        <v>21023</v>
      </c>
      <c r="B110" t="s">
        <v>212</v>
      </c>
      <c r="C110" t="s">
        <v>212</v>
      </c>
      <c r="D110">
        <v>0</v>
      </c>
      <c r="E110" t="s">
        <v>36</v>
      </c>
      <c r="F110">
        <v>1</v>
      </c>
      <c r="G110">
        <v>21023</v>
      </c>
      <c r="H110">
        <v>104</v>
      </c>
    </row>
    <row r="111" spans="1:8" x14ac:dyDescent="0.2">
      <c r="A111">
        <v>21024</v>
      </c>
      <c r="B111" t="s">
        <v>213</v>
      </c>
      <c r="C111" t="s">
        <v>213</v>
      </c>
      <c r="D111">
        <v>0</v>
      </c>
      <c r="E111" t="s">
        <v>36</v>
      </c>
      <c r="F111">
        <v>1</v>
      </c>
      <c r="G111">
        <v>21024</v>
      </c>
      <c r="H111">
        <v>105</v>
      </c>
    </row>
    <row r="112" spans="1:8" x14ac:dyDescent="0.2">
      <c r="A112">
        <v>21025</v>
      </c>
      <c r="B112" t="s">
        <v>214</v>
      </c>
      <c r="C112" t="s">
        <v>214</v>
      </c>
      <c r="D112">
        <v>0</v>
      </c>
      <c r="E112" t="s">
        <v>36</v>
      </c>
      <c r="F112">
        <v>1</v>
      </c>
      <c r="G112">
        <v>21025</v>
      </c>
      <c r="H112">
        <v>106</v>
      </c>
    </row>
    <row r="113" spans="1:8" x14ac:dyDescent="0.2">
      <c r="A113">
        <v>21031</v>
      </c>
      <c r="B113" t="s">
        <v>216</v>
      </c>
      <c r="C113" t="s">
        <v>216</v>
      </c>
      <c r="D113">
        <v>0</v>
      </c>
      <c r="E113" t="s">
        <v>36</v>
      </c>
      <c r="F113">
        <v>1</v>
      </c>
      <c r="G113">
        <v>21031</v>
      </c>
      <c r="H113" t="s">
        <v>243</v>
      </c>
    </row>
    <row r="114" spans="1:8" x14ac:dyDescent="0.2">
      <c r="A114">
        <v>21032</v>
      </c>
      <c r="B114" t="s">
        <v>217</v>
      </c>
      <c r="C114" t="s">
        <v>217</v>
      </c>
      <c r="D114">
        <v>0</v>
      </c>
      <c r="E114" t="s">
        <v>36</v>
      </c>
      <c r="F114">
        <v>1</v>
      </c>
      <c r="G114">
        <v>21032</v>
      </c>
      <c r="H114" t="s">
        <v>221</v>
      </c>
    </row>
    <row r="115" spans="1:8" x14ac:dyDescent="0.2">
      <c r="A115">
        <v>21033</v>
      </c>
      <c r="B115" t="s">
        <v>218</v>
      </c>
      <c r="C115" t="s">
        <v>218</v>
      </c>
      <c r="D115">
        <v>0</v>
      </c>
      <c r="E115" t="s">
        <v>36</v>
      </c>
      <c r="F115">
        <v>1</v>
      </c>
      <c r="G115">
        <v>21033</v>
      </c>
      <c r="H115" t="s">
        <v>222</v>
      </c>
    </row>
    <row r="116" spans="1:8" x14ac:dyDescent="0.2">
      <c r="A116">
        <v>21034</v>
      </c>
      <c r="B116" t="s">
        <v>219</v>
      </c>
      <c r="C116" t="s">
        <v>219</v>
      </c>
      <c r="D116">
        <v>0</v>
      </c>
      <c r="E116" t="s">
        <v>36</v>
      </c>
      <c r="F116">
        <v>1</v>
      </c>
      <c r="G116">
        <v>21034</v>
      </c>
      <c r="H116" t="s">
        <v>223</v>
      </c>
    </row>
    <row r="117" spans="1:8" x14ac:dyDescent="0.2">
      <c r="A117">
        <v>21035</v>
      </c>
      <c r="B117" t="s">
        <v>220</v>
      </c>
      <c r="C117" t="s">
        <v>220</v>
      </c>
      <c r="D117">
        <v>0</v>
      </c>
      <c r="E117" t="s">
        <v>36</v>
      </c>
      <c r="F117">
        <v>1</v>
      </c>
      <c r="G117">
        <v>21035</v>
      </c>
      <c r="H117" t="s">
        <v>224</v>
      </c>
    </row>
    <row r="118" spans="1:8" x14ac:dyDescent="0.2">
      <c r="A118">
        <v>21041</v>
      </c>
      <c r="B118" t="s">
        <v>226</v>
      </c>
      <c r="C118" t="s">
        <v>226</v>
      </c>
      <c r="D118">
        <v>0</v>
      </c>
      <c r="E118" t="s">
        <v>36</v>
      </c>
      <c r="F118">
        <v>1</v>
      </c>
      <c r="G118">
        <v>21041</v>
      </c>
      <c r="H118">
        <v>118</v>
      </c>
    </row>
    <row r="119" spans="1:8" x14ac:dyDescent="0.2">
      <c r="A119">
        <v>21042</v>
      </c>
      <c r="B119" t="s">
        <v>227</v>
      </c>
      <c r="C119" t="s">
        <v>227</v>
      </c>
      <c r="D119">
        <v>0</v>
      </c>
      <c r="E119" t="s">
        <v>36</v>
      </c>
      <c r="F119">
        <v>1</v>
      </c>
      <c r="G119">
        <v>21042</v>
      </c>
      <c r="H119">
        <v>119</v>
      </c>
    </row>
    <row r="120" spans="1:8" x14ac:dyDescent="0.2">
      <c r="A120">
        <v>21043</v>
      </c>
      <c r="B120" t="s">
        <v>228</v>
      </c>
      <c r="C120" t="s">
        <v>228</v>
      </c>
      <c r="D120">
        <v>0</v>
      </c>
      <c r="E120" t="s">
        <v>36</v>
      </c>
      <c r="F120">
        <v>1</v>
      </c>
      <c r="G120">
        <v>21043</v>
      </c>
      <c r="H120" t="s">
        <v>318</v>
      </c>
    </row>
    <row r="121" spans="1:8" x14ac:dyDescent="0.2">
      <c r="A121">
        <v>21044</v>
      </c>
      <c r="B121" t="s">
        <v>229</v>
      </c>
      <c r="C121" t="s">
        <v>229</v>
      </c>
      <c r="D121">
        <v>0</v>
      </c>
      <c r="E121" t="s">
        <v>36</v>
      </c>
      <c r="F121">
        <v>1</v>
      </c>
      <c r="G121">
        <v>21044</v>
      </c>
      <c r="H121" t="s">
        <v>317</v>
      </c>
    </row>
    <row r="122" spans="1:8" x14ac:dyDescent="0.2">
      <c r="A122">
        <v>21051</v>
      </c>
      <c r="B122" t="s">
        <v>232</v>
      </c>
      <c r="C122" t="s">
        <v>232</v>
      </c>
      <c r="D122">
        <v>0</v>
      </c>
      <c r="E122" t="s">
        <v>36</v>
      </c>
      <c r="F122">
        <v>1</v>
      </c>
      <c r="G122">
        <v>21051</v>
      </c>
      <c r="H122">
        <v>123</v>
      </c>
    </row>
    <row r="123" spans="1:8" x14ac:dyDescent="0.2">
      <c r="A123">
        <v>21052</v>
      </c>
      <c r="B123" t="s">
        <v>233</v>
      </c>
      <c r="C123" t="s">
        <v>233</v>
      </c>
      <c r="D123">
        <v>0</v>
      </c>
      <c r="E123" t="s">
        <v>36</v>
      </c>
      <c r="F123">
        <v>1</v>
      </c>
      <c r="G123">
        <v>21052</v>
      </c>
      <c r="H123" t="s">
        <v>324</v>
      </c>
    </row>
    <row r="124" spans="1:8" x14ac:dyDescent="0.2">
      <c r="A124">
        <v>21053</v>
      </c>
      <c r="B124" t="s">
        <v>234</v>
      </c>
      <c r="C124" t="s">
        <v>234</v>
      </c>
      <c r="D124">
        <v>0</v>
      </c>
      <c r="E124" t="s">
        <v>36</v>
      </c>
      <c r="F124">
        <v>1</v>
      </c>
      <c r="G124">
        <v>21053</v>
      </c>
      <c r="H124" t="s">
        <v>325</v>
      </c>
    </row>
    <row r="125" spans="1:8" x14ac:dyDescent="0.2">
      <c r="A125">
        <v>21054</v>
      </c>
      <c r="B125" t="s">
        <v>235</v>
      </c>
      <c r="C125" t="s">
        <v>235</v>
      </c>
      <c r="D125">
        <v>0</v>
      </c>
      <c r="E125" t="s">
        <v>36</v>
      </c>
      <c r="F125">
        <v>1</v>
      </c>
      <c r="G125">
        <v>21054</v>
      </c>
      <c r="H125" t="s">
        <v>326</v>
      </c>
    </row>
    <row r="126" spans="1:8" x14ac:dyDescent="0.2">
      <c r="A126">
        <v>21061</v>
      </c>
      <c r="B126" t="s">
        <v>238</v>
      </c>
      <c r="C126" t="s">
        <v>238</v>
      </c>
      <c r="D126">
        <v>0</v>
      </c>
      <c r="E126" t="s">
        <v>36</v>
      </c>
      <c r="F126">
        <v>1</v>
      </c>
      <c r="G126">
        <v>21061</v>
      </c>
      <c r="H126">
        <v>143</v>
      </c>
    </row>
    <row r="127" spans="1:8" x14ac:dyDescent="0.2">
      <c r="A127">
        <v>21062</v>
      </c>
      <c r="B127" t="s">
        <v>239</v>
      </c>
      <c r="C127" t="s">
        <v>239</v>
      </c>
      <c r="D127">
        <v>0</v>
      </c>
      <c r="E127" t="s">
        <v>36</v>
      </c>
      <c r="F127">
        <v>1</v>
      </c>
      <c r="G127">
        <v>21062</v>
      </c>
      <c r="H127">
        <v>144</v>
      </c>
    </row>
    <row r="128" spans="1:8" x14ac:dyDescent="0.2">
      <c r="A128">
        <v>21063</v>
      </c>
      <c r="B128" t="s">
        <v>240</v>
      </c>
      <c r="C128" t="s">
        <v>240</v>
      </c>
      <c r="D128">
        <v>0</v>
      </c>
      <c r="E128" t="s">
        <v>36</v>
      </c>
      <c r="F128">
        <v>1</v>
      </c>
      <c r="G128">
        <v>21063</v>
      </c>
      <c r="H128" t="s">
        <v>505</v>
      </c>
    </row>
    <row r="129" spans="1:8" x14ac:dyDescent="0.2">
      <c r="A129">
        <v>21064</v>
      </c>
      <c r="B129" t="s">
        <v>241</v>
      </c>
      <c r="C129" t="s">
        <v>241</v>
      </c>
      <c r="D129">
        <v>0</v>
      </c>
      <c r="E129" t="s">
        <v>36</v>
      </c>
      <c r="F129">
        <v>1</v>
      </c>
      <c r="G129">
        <v>21064</v>
      </c>
      <c r="H129" t="s">
        <v>506</v>
      </c>
    </row>
    <row r="130" spans="1:8" x14ac:dyDescent="0.2">
      <c r="A130">
        <v>21071</v>
      </c>
      <c r="B130" t="s">
        <v>245</v>
      </c>
      <c r="C130" t="s">
        <v>245</v>
      </c>
      <c r="D130">
        <v>0</v>
      </c>
      <c r="E130" t="s">
        <v>36</v>
      </c>
      <c r="F130">
        <v>1</v>
      </c>
      <c r="G130">
        <v>21071</v>
      </c>
      <c r="H130">
        <v>133</v>
      </c>
    </row>
    <row r="131" spans="1:8" x14ac:dyDescent="0.2">
      <c r="A131">
        <v>21072</v>
      </c>
      <c r="B131" t="s">
        <v>246</v>
      </c>
      <c r="C131" t="s">
        <v>246</v>
      </c>
      <c r="D131">
        <v>0</v>
      </c>
      <c r="E131" t="s">
        <v>36</v>
      </c>
      <c r="F131">
        <v>1</v>
      </c>
      <c r="G131">
        <v>21072</v>
      </c>
      <c r="H131">
        <v>134</v>
      </c>
    </row>
    <row r="132" spans="1:8" x14ac:dyDescent="0.2">
      <c r="A132">
        <v>21073</v>
      </c>
      <c r="B132" t="s">
        <v>247</v>
      </c>
      <c r="C132" t="s">
        <v>247</v>
      </c>
      <c r="D132">
        <v>0</v>
      </c>
      <c r="E132" t="s">
        <v>36</v>
      </c>
      <c r="F132">
        <v>1</v>
      </c>
      <c r="G132">
        <v>21073</v>
      </c>
    </row>
    <row r="133" spans="1:8" x14ac:dyDescent="0.2">
      <c r="A133">
        <v>21074</v>
      </c>
      <c r="B133" t="s">
        <v>248</v>
      </c>
      <c r="C133" t="s">
        <v>248</v>
      </c>
      <c r="D133">
        <v>0</v>
      </c>
      <c r="E133" t="s">
        <v>36</v>
      </c>
      <c r="F133">
        <v>1</v>
      </c>
      <c r="G133">
        <v>21074</v>
      </c>
      <c r="H133" t="s">
        <v>298</v>
      </c>
    </row>
    <row r="134" spans="1:8" x14ac:dyDescent="0.2">
      <c r="A134">
        <v>21081</v>
      </c>
      <c r="B134" t="s">
        <v>251</v>
      </c>
      <c r="C134" t="s">
        <v>251</v>
      </c>
      <c r="D134">
        <v>0</v>
      </c>
      <c r="E134" t="s">
        <v>36</v>
      </c>
      <c r="F134">
        <v>1</v>
      </c>
      <c r="G134">
        <v>21081</v>
      </c>
      <c r="H134">
        <v>138</v>
      </c>
    </row>
    <row r="135" spans="1:8" x14ac:dyDescent="0.2">
      <c r="A135">
        <v>21082</v>
      </c>
      <c r="B135" t="s">
        <v>252</v>
      </c>
      <c r="C135" t="s">
        <v>252</v>
      </c>
      <c r="D135">
        <v>0</v>
      </c>
      <c r="E135" t="s">
        <v>36</v>
      </c>
      <c r="F135">
        <v>1</v>
      </c>
      <c r="G135">
        <v>21082</v>
      </c>
      <c r="H135" t="s">
        <v>303</v>
      </c>
    </row>
    <row r="136" spans="1:8" x14ac:dyDescent="0.2">
      <c r="A136">
        <v>21083</v>
      </c>
      <c r="B136" t="s">
        <v>253</v>
      </c>
      <c r="C136" t="s">
        <v>253</v>
      </c>
      <c r="D136">
        <v>0</v>
      </c>
      <c r="E136" t="s">
        <v>36</v>
      </c>
      <c r="F136">
        <v>1</v>
      </c>
      <c r="G136">
        <v>21083</v>
      </c>
      <c r="H136" t="s">
        <v>305</v>
      </c>
    </row>
    <row r="137" spans="1:8" x14ac:dyDescent="0.2">
      <c r="A137">
        <v>21084</v>
      </c>
      <c r="B137" t="s">
        <v>254</v>
      </c>
      <c r="C137" t="s">
        <v>254</v>
      </c>
      <c r="D137">
        <v>0</v>
      </c>
      <c r="E137" t="s">
        <v>36</v>
      </c>
      <c r="F137">
        <v>1</v>
      </c>
      <c r="G137">
        <v>21084</v>
      </c>
      <c r="H137" t="s">
        <v>304</v>
      </c>
    </row>
    <row r="138" spans="1:8" x14ac:dyDescent="0.2">
      <c r="A138">
        <v>21085</v>
      </c>
      <c r="B138" t="s">
        <v>255</v>
      </c>
      <c r="C138" t="s">
        <v>255</v>
      </c>
      <c r="D138">
        <v>0</v>
      </c>
      <c r="E138" t="s">
        <v>36</v>
      </c>
      <c r="F138">
        <v>1</v>
      </c>
      <c r="G138">
        <v>21085</v>
      </c>
      <c r="H138">
        <v>142</v>
      </c>
    </row>
    <row r="139" spans="1:8" x14ac:dyDescent="0.2">
      <c r="A139">
        <v>21091</v>
      </c>
      <c r="B139" t="s">
        <v>258</v>
      </c>
      <c r="C139" t="s">
        <v>258</v>
      </c>
      <c r="D139">
        <v>0</v>
      </c>
      <c r="E139" t="s">
        <v>36</v>
      </c>
      <c r="F139">
        <v>1</v>
      </c>
      <c r="G139">
        <v>21091</v>
      </c>
      <c r="H139" t="s">
        <v>263</v>
      </c>
    </row>
    <row r="140" spans="1:8" x14ac:dyDescent="0.2">
      <c r="A140">
        <v>21092</v>
      </c>
      <c r="B140" t="s">
        <v>259</v>
      </c>
      <c r="C140" t="s">
        <v>259</v>
      </c>
      <c r="D140">
        <v>0</v>
      </c>
      <c r="E140" t="s">
        <v>36</v>
      </c>
      <c r="F140">
        <v>1</v>
      </c>
      <c r="G140">
        <v>21092</v>
      </c>
      <c r="H140" t="s">
        <v>264</v>
      </c>
    </row>
    <row r="141" spans="1:8" x14ac:dyDescent="0.2">
      <c r="A141">
        <v>21093</v>
      </c>
      <c r="B141" t="s">
        <v>260</v>
      </c>
      <c r="C141" t="s">
        <v>260</v>
      </c>
      <c r="D141">
        <v>0</v>
      </c>
      <c r="E141" t="s">
        <v>36</v>
      </c>
      <c r="F141">
        <v>1</v>
      </c>
      <c r="G141">
        <v>21093</v>
      </c>
      <c r="H141" t="s">
        <v>265</v>
      </c>
    </row>
    <row r="142" spans="1:8" x14ac:dyDescent="0.2">
      <c r="A142">
        <v>21094</v>
      </c>
      <c r="B142" t="s">
        <v>261</v>
      </c>
      <c r="C142" t="s">
        <v>261</v>
      </c>
      <c r="D142">
        <v>0</v>
      </c>
      <c r="E142" t="s">
        <v>36</v>
      </c>
      <c r="F142">
        <v>1</v>
      </c>
      <c r="G142">
        <v>21094</v>
      </c>
      <c r="H142" t="s">
        <v>266</v>
      </c>
    </row>
    <row r="143" spans="1:8" x14ac:dyDescent="0.2">
      <c r="A143">
        <v>21095</v>
      </c>
      <c r="B143" t="s">
        <v>262</v>
      </c>
      <c r="C143" t="s">
        <v>262</v>
      </c>
      <c r="D143">
        <v>0</v>
      </c>
      <c r="E143" t="s">
        <v>36</v>
      </c>
      <c r="F143">
        <v>1</v>
      </c>
      <c r="G143">
        <v>21095</v>
      </c>
      <c r="H143" t="s">
        <v>267</v>
      </c>
    </row>
    <row r="144" spans="1:8" x14ac:dyDescent="0.2">
      <c r="A144">
        <v>21101</v>
      </c>
      <c r="B144" t="s">
        <v>271</v>
      </c>
      <c r="D144">
        <v>0</v>
      </c>
      <c r="E144" t="s">
        <v>36</v>
      </c>
      <c r="F144">
        <v>1</v>
      </c>
      <c r="G144">
        <v>21101</v>
      </c>
      <c r="H144">
        <v>154</v>
      </c>
    </row>
    <row r="145" spans="1:8" x14ac:dyDescent="0.2">
      <c r="A145">
        <v>21102</v>
      </c>
      <c r="B145" t="s">
        <v>272</v>
      </c>
      <c r="D145">
        <v>0</v>
      </c>
      <c r="E145" t="s">
        <v>36</v>
      </c>
      <c r="F145">
        <v>1</v>
      </c>
      <c r="G145">
        <v>21102</v>
      </c>
      <c r="H145">
        <v>154</v>
      </c>
    </row>
    <row r="146" spans="1:8" x14ac:dyDescent="0.2">
      <c r="A146">
        <v>21103</v>
      </c>
      <c r="B146" t="s">
        <v>273</v>
      </c>
      <c r="D146">
        <v>0</v>
      </c>
      <c r="E146" t="s">
        <v>36</v>
      </c>
      <c r="F146">
        <v>1</v>
      </c>
      <c r="G146">
        <v>21103</v>
      </c>
      <c r="H146">
        <v>154</v>
      </c>
    </row>
    <row r="147" spans="1:8" x14ac:dyDescent="0.2">
      <c r="A147">
        <v>21104</v>
      </c>
      <c r="B147" t="s">
        <v>274</v>
      </c>
      <c r="D147">
        <v>0</v>
      </c>
      <c r="E147" t="s">
        <v>36</v>
      </c>
      <c r="F147">
        <v>1</v>
      </c>
      <c r="G147">
        <v>21104</v>
      </c>
      <c r="H147">
        <v>154</v>
      </c>
    </row>
    <row r="148" spans="1:8" x14ac:dyDescent="0.2">
      <c r="A148">
        <v>21105</v>
      </c>
      <c r="B148" t="s">
        <v>275</v>
      </c>
      <c r="D148">
        <v>0</v>
      </c>
      <c r="E148" t="s">
        <v>36</v>
      </c>
      <c r="F148">
        <v>1</v>
      </c>
      <c r="G148">
        <v>21105</v>
      </c>
      <c r="H148">
        <v>154</v>
      </c>
    </row>
    <row r="149" spans="1:8" x14ac:dyDescent="0.2">
      <c r="A149">
        <v>21111</v>
      </c>
      <c r="B149" t="s">
        <v>278</v>
      </c>
      <c r="D149">
        <v>0</v>
      </c>
      <c r="E149" t="s">
        <v>36</v>
      </c>
      <c r="F149">
        <v>1</v>
      </c>
      <c r="G149">
        <v>21111</v>
      </c>
      <c r="H149">
        <v>155</v>
      </c>
    </row>
    <row r="150" spans="1:8" x14ac:dyDescent="0.2">
      <c r="A150">
        <v>21112</v>
      </c>
      <c r="B150" t="s">
        <v>279</v>
      </c>
      <c r="D150">
        <v>0</v>
      </c>
      <c r="E150" t="s">
        <v>36</v>
      </c>
      <c r="F150">
        <v>1</v>
      </c>
      <c r="G150">
        <v>21112</v>
      </c>
      <c r="H150" t="s">
        <v>307</v>
      </c>
    </row>
    <row r="151" spans="1:8" x14ac:dyDescent="0.2">
      <c r="A151">
        <v>21113</v>
      </c>
      <c r="B151" t="s">
        <v>280</v>
      </c>
      <c r="D151">
        <v>0</v>
      </c>
      <c r="E151" t="s">
        <v>36</v>
      </c>
      <c r="F151">
        <v>1</v>
      </c>
      <c r="G151">
        <v>21113</v>
      </c>
      <c r="H151" t="s">
        <v>308</v>
      </c>
    </row>
    <row r="152" spans="1:8" x14ac:dyDescent="0.2">
      <c r="A152">
        <v>21114</v>
      </c>
      <c r="B152" t="s">
        <v>281</v>
      </c>
      <c r="D152">
        <v>0</v>
      </c>
      <c r="E152" t="s">
        <v>36</v>
      </c>
      <c r="F152">
        <v>1</v>
      </c>
      <c r="G152">
        <v>21114</v>
      </c>
      <c r="H152">
        <v>155</v>
      </c>
    </row>
    <row r="153" spans="1:8" x14ac:dyDescent="0.2">
      <c r="A153">
        <v>21121</v>
      </c>
      <c r="B153" t="s">
        <v>284</v>
      </c>
      <c r="D153">
        <v>0</v>
      </c>
      <c r="E153" t="s">
        <v>36</v>
      </c>
      <c r="F153">
        <v>1</v>
      </c>
      <c r="G153">
        <v>21121</v>
      </c>
      <c r="H153">
        <v>156</v>
      </c>
    </row>
    <row r="154" spans="1:8" x14ac:dyDescent="0.2">
      <c r="A154">
        <v>21122</v>
      </c>
      <c r="B154" t="s">
        <v>285</v>
      </c>
      <c r="D154">
        <v>0</v>
      </c>
      <c r="E154" t="s">
        <v>36</v>
      </c>
      <c r="F154">
        <v>1</v>
      </c>
      <c r="G154">
        <v>21122</v>
      </c>
      <c r="H154" t="s">
        <v>320</v>
      </c>
    </row>
    <row r="155" spans="1:8" x14ac:dyDescent="0.2">
      <c r="A155">
        <v>21123</v>
      </c>
      <c r="B155" t="s">
        <v>286</v>
      </c>
      <c r="D155">
        <v>0</v>
      </c>
      <c r="E155" t="s">
        <v>36</v>
      </c>
      <c r="F155">
        <v>1</v>
      </c>
      <c r="G155">
        <v>21123</v>
      </c>
      <c r="H155" t="s">
        <v>321</v>
      </c>
    </row>
    <row r="156" spans="1:8" x14ac:dyDescent="0.2">
      <c r="A156">
        <v>21124</v>
      </c>
      <c r="B156" t="s">
        <v>287</v>
      </c>
      <c r="D156">
        <v>0</v>
      </c>
      <c r="E156" t="s">
        <v>36</v>
      </c>
      <c r="F156">
        <v>1</v>
      </c>
      <c r="G156">
        <v>21124</v>
      </c>
      <c r="H156" t="s">
        <v>322</v>
      </c>
    </row>
    <row r="157" spans="1:8" x14ac:dyDescent="0.2">
      <c r="A157">
        <v>21131</v>
      </c>
      <c r="B157" t="s">
        <v>290</v>
      </c>
      <c r="D157">
        <v>0</v>
      </c>
      <c r="E157" t="s">
        <v>36</v>
      </c>
      <c r="F157">
        <v>1</v>
      </c>
      <c r="G157">
        <v>21131</v>
      </c>
      <c r="H157">
        <v>158</v>
      </c>
    </row>
    <row r="158" spans="1:8" x14ac:dyDescent="0.2">
      <c r="A158">
        <v>21132</v>
      </c>
      <c r="B158" t="s">
        <v>291</v>
      </c>
      <c r="D158">
        <v>0</v>
      </c>
      <c r="E158" t="s">
        <v>36</v>
      </c>
      <c r="F158">
        <v>1</v>
      </c>
      <c r="G158">
        <v>21132</v>
      </c>
      <c r="H158" t="s">
        <v>300</v>
      </c>
    </row>
    <row r="159" spans="1:8" x14ac:dyDescent="0.2">
      <c r="A159">
        <v>21133</v>
      </c>
      <c r="B159" t="s">
        <v>292</v>
      </c>
      <c r="D159">
        <v>0</v>
      </c>
      <c r="E159" t="s">
        <v>36</v>
      </c>
      <c r="F159">
        <v>1</v>
      </c>
      <c r="G159">
        <v>21133</v>
      </c>
      <c r="H159" t="s">
        <v>301</v>
      </c>
    </row>
    <row r="160" spans="1:8" x14ac:dyDescent="0.2">
      <c r="A160">
        <v>21134</v>
      </c>
      <c r="B160" t="s">
        <v>299</v>
      </c>
      <c r="D160">
        <v>0</v>
      </c>
      <c r="E160" t="s">
        <v>36</v>
      </c>
      <c r="F160">
        <v>1</v>
      </c>
      <c r="G160">
        <v>21134</v>
      </c>
      <c r="H160" t="s">
        <v>302</v>
      </c>
    </row>
    <row r="161" spans="1:8" x14ac:dyDescent="0.2">
      <c r="A161">
        <v>21141</v>
      </c>
      <c r="B161" t="s">
        <v>311</v>
      </c>
      <c r="D161">
        <v>0</v>
      </c>
      <c r="E161" t="s">
        <v>36</v>
      </c>
      <c r="F161">
        <v>1</v>
      </c>
      <c r="G161">
        <v>21141</v>
      </c>
      <c r="H161" t="s">
        <v>315</v>
      </c>
    </row>
    <row r="162" spans="1:8" x14ac:dyDescent="0.2">
      <c r="A162">
        <v>21142</v>
      </c>
      <c r="B162" t="s">
        <v>312</v>
      </c>
      <c r="D162">
        <v>0</v>
      </c>
      <c r="E162" t="s">
        <v>36</v>
      </c>
      <c r="F162">
        <v>1</v>
      </c>
      <c r="G162">
        <v>21142</v>
      </c>
      <c r="H162" t="s">
        <v>316</v>
      </c>
    </row>
    <row r="163" spans="1:8" x14ac:dyDescent="0.2">
      <c r="A163">
        <v>21143</v>
      </c>
      <c r="B163" t="s">
        <v>313</v>
      </c>
      <c r="D163">
        <v>0</v>
      </c>
      <c r="E163" t="s">
        <v>36</v>
      </c>
      <c r="F163">
        <v>1</v>
      </c>
      <c r="G163">
        <v>21143</v>
      </c>
      <c r="H163" t="s">
        <v>319</v>
      </c>
    </row>
    <row r="164" spans="1:8" x14ac:dyDescent="0.2">
      <c r="A164">
        <v>21144</v>
      </c>
      <c r="B164" t="s">
        <v>314</v>
      </c>
      <c r="D164">
        <v>0</v>
      </c>
      <c r="E164" t="s">
        <v>36</v>
      </c>
      <c r="F164">
        <v>1</v>
      </c>
      <c r="G164">
        <v>21144</v>
      </c>
      <c r="H164" t="s">
        <v>362</v>
      </c>
    </row>
    <row r="165" spans="1:8" x14ac:dyDescent="0.2">
      <c r="A165">
        <v>21151</v>
      </c>
      <c r="B165" t="s">
        <v>294</v>
      </c>
      <c r="D165">
        <v>0</v>
      </c>
      <c r="E165" t="s">
        <v>36</v>
      </c>
      <c r="F165">
        <v>1</v>
      </c>
      <c r="G165">
        <v>21151</v>
      </c>
      <c r="H165">
        <v>173</v>
      </c>
    </row>
    <row r="166" spans="1:8" x14ac:dyDescent="0.2">
      <c r="A166">
        <v>21152</v>
      </c>
      <c r="B166" t="s">
        <v>295</v>
      </c>
      <c r="D166">
        <v>0</v>
      </c>
      <c r="E166" t="s">
        <v>36</v>
      </c>
      <c r="F166">
        <v>1</v>
      </c>
      <c r="G166">
        <v>21152</v>
      </c>
      <c r="H166" t="s">
        <v>363</v>
      </c>
    </row>
    <row r="167" spans="1:8" x14ac:dyDescent="0.2">
      <c r="A167">
        <v>21153</v>
      </c>
      <c r="B167" t="s">
        <v>296</v>
      </c>
      <c r="D167">
        <v>0</v>
      </c>
      <c r="E167" t="s">
        <v>36</v>
      </c>
      <c r="F167">
        <v>1</v>
      </c>
      <c r="G167">
        <v>21153</v>
      </c>
      <c r="H167" t="s">
        <v>364</v>
      </c>
    </row>
    <row r="168" spans="1:8" x14ac:dyDescent="0.2">
      <c r="A168">
        <v>21154</v>
      </c>
      <c r="B168" t="s">
        <v>309</v>
      </c>
      <c r="D168">
        <v>0</v>
      </c>
      <c r="E168" t="s">
        <v>36</v>
      </c>
      <c r="F168">
        <v>1</v>
      </c>
      <c r="G168">
        <v>21154</v>
      </c>
      <c r="H168" t="s">
        <v>365</v>
      </c>
    </row>
    <row r="169" spans="1:8" x14ac:dyDescent="0.2">
      <c r="A169">
        <v>21161</v>
      </c>
      <c r="B169" t="s">
        <v>328</v>
      </c>
      <c r="D169">
        <v>0</v>
      </c>
      <c r="E169" t="s">
        <v>36</v>
      </c>
      <c r="F169">
        <v>1</v>
      </c>
      <c r="G169">
        <v>21161</v>
      </c>
      <c r="H169">
        <v>177</v>
      </c>
    </row>
    <row r="170" spans="1:8" x14ac:dyDescent="0.2">
      <c r="A170">
        <v>21162</v>
      </c>
      <c r="B170" t="s">
        <v>329</v>
      </c>
      <c r="D170">
        <v>0</v>
      </c>
      <c r="E170" t="s">
        <v>36</v>
      </c>
      <c r="F170">
        <v>1</v>
      </c>
      <c r="G170">
        <v>21162</v>
      </c>
      <c r="H170" t="s">
        <v>366</v>
      </c>
    </row>
    <row r="171" spans="1:8" x14ac:dyDescent="0.2">
      <c r="A171">
        <v>21163</v>
      </c>
      <c r="B171" t="s">
        <v>330</v>
      </c>
      <c r="D171">
        <v>0</v>
      </c>
      <c r="E171" t="s">
        <v>36</v>
      </c>
      <c r="F171">
        <v>1</v>
      </c>
      <c r="G171">
        <v>21163</v>
      </c>
      <c r="H171" t="s">
        <v>367</v>
      </c>
    </row>
    <row r="172" spans="1:8" x14ac:dyDescent="0.2">
      <c r="A172">
        <v>21164</v>
      </c>
      <c r="B172" t="s">
        <v>331</v>
      </c>
      <c r="D172">
        <v>0</v>
      </c>
      <c r="E172" t="s">
        <v>36</v>
      </c>
      <c r="F172">
        <v>1</v>
      </c>
      <c r="G172">
        <v>21164</v>
      </c>
      <c r="H172" t="s">
        <v>368</v>
      </c>
    </row>
    <row r="173" spans="1:8" x14ac:dyDescent="0.2">
      <c r="A173">
        <v>21171</v>
      </c>
      <c r="B173" t="s">
        <v>333</v>
      </c>
      <c r="D173">
        <v>0</v>
      </c>
      <c r="E173" t="s">
        <v>36</v>
      </c>
      <c r="F173">
        <v>1</v>
      </c>
      <c r="G173">
        <v>21171</v>
      </c>
      <c r="H173">
        <v>181</v>
      </c>
    </row>
    <row r="174" spans="1:8" x14ac:dyDescent="0.2">
      <c r="A174">
        <v>21172</v>
      </c>
      <c r="B174" t="s">
        <v>334</v>
      </c>
      <c r="D174">
        <v>0</v>
      </c>
      <c r="E174" t="s">
        <v>36</v>
      </c>
      <c r="F174">
        <v>1</v>
      </c>
      <c r="G174">
        <v>21172</v>
      </c>
      <c r="H174" t="s">
        <v>369</v>
      </c>
    </row>
    <row r="175" spans="1:8" x14ac:dyDescent="0.2">
      <c r="A175">
        <v>21173</v>
      </c>
      <c r="B175" t="s">
        <v>335</v>
      </c>
      <c r="D175">
        <v>0</v>
      </c>
      <c r="E175" t="s">
        <v>36</v>
      </c>
      <c r="F175">
        <v>1</v>
      </c>
      <c r="G175">
        <v>21173</v>
      </c>
      <c r="H175" t="s">
        <v>370</v>
      </c>
    </row>
    <row r="176" spans="1:8" x14ac:dyDescent="0.2">
      <c r="A176">
        <v>21174</v>
      </c>
      <c r="B176" t="s">
        <v>336</v>
      </c>
      <c r="D176">
        <v>0</v>
      </c>
      <c r="E176" t="s">
        <v>36</v>
      </c>
      <c r="F176">
        <v>1</v>
      </c>
      <c r="G176">
        <v>21174</v>
      </c>
      <c r="H176" t="s">
        <v>371</v>
      </c>
    </row>
    <row r="177" spans="1:8" x14ac:dyDescent="0.2">
      <c r="A177">
        <v>21181</v>
      </c>
      <c r="B177" t="s">
        <v>338</v>
      </c>
      <c r="D177">
        <v>0</v>
      </c>
      <c r="E177" t="s">
        <v>36</v>
      </c>
      <c r="F177">
        <v>1</v>
      </c>
      <c r="G177">
        <v>21181</v>
      </c>
      <c r="H177">
        <v>185</v>
      </c>
    </row>
    <row r="178" spans="1:8" x14ac:dyDescent="0.2">
      <c r="A178">
        <v>21182</v>
      </c>
      <c r="B178" t="s">
        <v>339</v>
      </c>
      <c r="D178">
        <v>0</v>
      </c>
      <c r="E178" t="s">
        <v>36</v>
      </c>
      <c r="F178">
        <v>1</v>
      </c>
      <c r="G178">
        <v>21182</v>
      </c>
      <c r="H178">
        <v>186</v>
      </c>
    </row>
    <row r="179" spans="1:8" x14ac:dyDescent="0.2">
      <c r="A179">
        <v>21183</v>
      </c>
      <c r="B179" t="s">
        <v>340</v>
      </c>
      <c r="D179">
        <v>0</v>
      </c>
      <c r="E179" t="s">
        <v>36</v>
      </c>
      <c r="F179">
        <v>1</v>
      </c>
      <c r="G179">
        <v>21183</v>
      </c>
      <c r="H179">
        <v>187</v>
      </c>
    </row>
    <row r="180" spans="1:8" x14ac:dyDescent="0.2">
      <c r="A180">
        <v>21184</v>
      </c>
      <c r="B180" t="s">
        <v>341</v>
      </c>
      <c r="D180">
        <v>0</v>
      </c>
      <c r="E180" t="s">
        <v>36</v>
      </c>
      <c r="F180">
        <v>1</v>
      </c>
      <c r="G180">
        <v>21184</v>
      </c>
      <c r="H180">
        <v>188</v>
      </c>
    </row>
    <row r="181" spans="1:8" x14ac:dyDescent="0.2">
      <c r="A181">
        <v>21191</v>
      </c>
      <c r="B181" t="s">
        <v>343</v>
      </c>
      <c r="D181">
        <v>0</v>
      </c>
      <c r="E181" t="s">
        <v>36</v>
      </c>
      <c r="F181">
        <v>1</v>
      </c>
      <c r="G181">
        <v>21191</v>
      </c>
      <c r="H181">
        <v>189</v>
      </c>
    </row>
    <row r="182" spans="1:8" x14ac:dyDescent="0.2">
      <c r="A182">
        <v>21192</v>
      </c>
      <c r="B182" t="s">
        <v>344</v>
      </c>
      <c r="D182">
        <v>0</v>
      </c>
      <c r="E182" t="s">
        <v>36</v>
      </c>
      <c r="F182">
        <v>1</v>
      </c>
      <c r="G182">
        <v>21192</v>
      </c>
      <c r="H182" t="s">
        <v>372</v>
      </c>
    </row>
    <row r="183" spans="1:8" x14ac:dyDescent="0.2">
      <c r="A183">
        <v>21193</v>
      </c>
      <c r="B183" t="s">
        <v>345</v>
      </c>
      <c r="D183">
        <v>0</v>
      </c>
      <c r="E183" t="s">
        <v>36</v>
      </c>
      <c r="F183">
        <v>1</v>
      </c>
      <c r="G183">
        <v>21193</v>
      </c>
      <c r="H183" t="s">
        <v>373</v>
      </c>
    </row>
    <row r="184" spans="1:8" x14ac:dyDescent="0.2">
      <c r="A184">
        <v>21194</v>
      </c>
      <c r="B184" t="s">
        <v>346</v>
      </c>
      <c r="D184">
        <v>0</v>
      </c>
      <c r="E184" t="s">
        <v>36</v>
      </c>
      <c r="F184">
        <v>1</v>
      </c>
      <c r="G184">
        <v>21194</v>
      </c>
      <c r="H184" t="s">
        <v>374</v>
      </c>
    </row>
    <row r="185" spans="1:8" x14ac:dyDescent="0.2">
      <c r="A185">
        <v>21201</v>
      </c>
      <c r="B185" t="s">
        <v>348</v>
      </c>
      <c r="D185">
        <v>0</v>
      </c>
      <c r="E185" t="s">
        <v>36</v>
      </c>
      <c r="F185">
        <v>1</v>
      </c>
      <c r="G185">
        <v>21201</v>
      </c>
      <c r="H185">
        <v>193</v>
      </c>
    </row>
    <row r="186" spans="1:8" x14ac:dyDescent="0.2">
      <c r="A186">
        <v>21202</v>
      </c>
      <c r="B186" t="s">
        <v>349</v>
      </c>
      <c r="D186">
        <v>0</v>
      </c>
      <c r="E186" t="s">
        <v>36</v>
      </c>
      <c r="F186">
        <v>1</v>
      </c>
      <c r="G186">
        <v>21202</v>
      </c>
      <c r="H186" t="s">
        <v>375</v>
      </c>
    </row>
    <row r="187" spans="1:8" x14ac:dyDescent="0.2">
      <c r="A187">
        <v>21203</v>
      </c>
      <c r="B187" t="s">
        <v>350</v>
      </c>
      <c r="D187">
        <v>0</v>
      </c>
      <c r="E187" t="s">
        <v>36</v>
      </c>
      <c r="F187">
        <v>1</v>
      </c>
      <c r="G187">
        <v>21203</v>
      </c>
      <c r="H187" t="s">
        <v>376</v>
      </c>
    </row>
    <row r="188" spans="1:8" x14ac:dyDescent="0.2">
      <c r="A188">
        <v>21204</v>
      </c>
      <c r="B188" t="s">
        <v>351</v>
      </c>
      <c r="D188">
        <v>0</v>
      </c>
      <c r="E188" t="s">
        <v>36</v>
      </c>
      <c r="F188">
        <v>1</v>
      </c>
      <c r="G188">
        <v>21204</v>
      </c>
      <c r="H188" t="s">
        <v>377</v>
      </c>
    </row>
    <row r="189" spans="1:8" x14ac:dyDescent="0.2">
      <c r="A189">
        <v>21211</v>
      </c>
      <c r="B189" t="s">
        <v>353</v>
      </c>
      <c r="D189">
        <v>0</v>
      </c>
      <c r="E189" t="s">
        <v>36</v>
      </c>
      <c r="F189">
        <v>1</v>
      </c>
      <c r="G189">
        <v>21211</v>
      </c>
      <c r="H189">
        <v>197</v>
      </c>
    </row>
    <row r="190" spans="1:8" x14ac:dyDescent="0.2">
      <c r="A190">
        <v>21212</v>
      </c>
      <c r="B190" t="s">
        <v>354</v>
      </c>
      <c r="D190">
        <v>0</v>
      </c>
      <c r="E190" t="s">
        <v>36</v>
      </c>
      <c r="F190">
        <v>1</v>
      </c>
      <c r="G190">
        <v>21212</v>
      </c>
      <c r="H190" t="s">
        <v>378</v>
      </c>
    </row>
    <row r="191" spans="1:8" x14ac:dyDescent="0.2">
      <c r="A191">
        <v>21213</v>
      </c>
      <c r="B191" t="s">
        <v>355</v>
      </c>
      <c r="D191">
        <v>0</v>
      </c>
      <c r="E191" t="s">
        <v>36</v>
      </c>
      <c r="F191">
        <v>1</v>
      </c>
      <c r="G191">
        <v>21213</v>
      </c>
      <c r="H191" t="s">
        <v>379</v>
      </c>
    </row>
    <row r="192" spans="1:8" x14ac:dyDescent="0.2">
      <c r="A192">
        <v>21214</v>
      </c>
      <c r="B192" t="s">
        <v>356</v>
      </c>
      <c r="D192">
        <v>0</v>
      </c>
      <c r="E192" t="s">
        <v>36</v>
      </c>
      <c r="F192">
        <v>1</v>
      </c>
      <c r="G192">
        <v>21214</v>
      </c>
      <c r="H192" t="s">
        <v>380</v>
      </c>
    </row>
    <row r="193" spans="1:8" x14ac:dyDescent="0.2">
      <c r="A193">
        <v>21221</v>
      </c>
      <c r="B193" t="s">
        <v>358</v>
      </c>
      <c r="D193">
        <v>0</v>
      </c>
      <c r="E193" t="s">
        <v>36</v>
      </c>
      <c r="F193">
        <v>1</v>
      </c>
      <c r="G193">
        <v>21221</v>
      </c>
      <c r="H193">
        <v>201</v>
      </c>
    </row>
    <row r="194" spans="1:8" x14ac:dyDescent="0.2">
      <c r="A194">
        <v>21222</v>
      </c>
      <c r="B194" t="s">
        <v>359</v>
      </c>
      <c r="D194">
        <v>0</v>
      </c>
      <c r="E194" t="s">
        <v>36</v>
      </c>
      <c r="F194">
        <v>1</v>
      </c>
      <c r="G194">
        <v>21222</v>
      </c>
      <c r="H194">
        <v>202</v>
      </c>
    </row>
    <row r="195" spans="1:8" x14ac:dyDescent="0.2">
      <c r="A195">
        <v>21223</v>
      </c>
      <c r="B195" t="s">
        <v>360</v>
      </c>
      <c r="D195">
        <v>0</v>
      </c>
      <c r="E195" t="s">
        <v>36</v>
      </c>
      <c r="F195">
        <v>1</v>
      </c>
      <c r="G195">
        <v>21223</v>
      </c>
      <c r="H195">
        <v>203</v>
      </c>
    </row>
    <row r="196" spans="1:8" x14ac:dyDescent="0.2">
      <c r="A196">
        <v>21224</v>
      </c>
      <c r="B196" t="s">
        <v>361</v>
      </c>
      <c r="D196">
        <v>0</v>
      </c>
      <c r="E196" t="s">
        <v>36</v>
      </c>
      <c r="F196">
        <v>1</v>
      </c>
      <c r="G196">
        <v>21224</v>
      </c>
      <c r="H196" t="s">
        <v>381</v>
      </c>
    </row>
    <row r="197" spans="1:8" x14ac:dyDescent="0.2">
      <c r="A197">
        <v>21231</v>
      </c>
      <c r="B197" t="s">
        <v>382</v>
      </c>
      <c r="D197">
        <v>0</v>
      </c>
      <c r="E197" t="s">
        <v>36</v>
      </c>
      <c r="F197">
        <v>1</v>
      </c>
      <c r="G197">
        <v>21231</v>
      </c>
      <c r="H197">
        <v>205</v>
      </c>
    </row>
    <row r="198" spans="1:8" x14ac:dyDescent="0.2">
      <c r="A198">
        <v>21232</v>
      </c>
      <c r="B198" t="s">
        <v>383</v>
      </c>
      <c r="D198">
        <v>0</v>
      </c>
      <c r="E198" t="s">
        <v>36</v>
      </c>
      <c r="F198">
        <v>1</v>
      </c>
      <c r="G198">
        <v>21232</v>
      </c>
      <c r="H198" t="s">
        <v>421</v>
      </c>
    </row>
    <row r="199" spans="1:8" x14ac:dyDescent="0.2">
      <c r="A199">
        <v>21233</v>
      </c>
      <c r="B199" t="s">
        <v>384</v>
      </c>
      <c r="D199">
        <v>0</v>
      </c>
      <c r="E199" t="s">
        <v>36</v>
      </c>
      <c r="F199">
        <v>1</v>
      </c>
      <c r="G199">
        <v>21233</v>
      </c>
      <c r="H199" t="s">
        <v>422</v>
      </c>
    </row>
    <row r="200" spans="1:8" x14ac:dyDescent="0.2">
      <c r="A200">
        <v>21234</v>
      </c>
      <c r="B200" t="s">
        <v>385</v>
      </c>
      <c r="D200">
        <v>0</v>
      </c>
      <c r="E200" t="s">
        <v>36</v>
      </c>
      <c r="F200">
        <v>1</v>
      </c>
      <c r="G200">
        <v>21234</v>
      </c>
      <c r="H200" t="s">
        <v>423</v>
      </c>
    </row>
    <row r="201" spans="1:8" x14ac:dyDescent="0.2">
      <c r="A201">
        <v>21241</v>
      </c>
      <c r="B201" t="s">
        <v>387</v>
      </c>
      <c r="D201">
        <v>0</v>
      </c>
      <c r="E201" t="s">
        <v>36</v>
      </c>
      <c r="F201">
        <v>1</v>
      </c>
      <c r="G201">
        <v>21241</v>
      </c>
      <c r="H201">
        <v>209</v>
      </c>
    </row>
    <row r="202" spans="1:8" x14ac:dyDescent="0.2">
      <c r="A202">
        <v>21242</v>
      </c>
      <c r="B202" t="s">
        <v>388</v>
      </c>
      <c r="D202">
        <v>0</v>
      </c>
      <c r="E202" t="s">
        <v>36</v>
      </c>
      <c r="F202">
        <v>1</v>
      </c>
      <c r="G202">
        <v>21242</v>
      </c>
      <c r="H202">
        <v>210</v>
      </c>
    </row>
    <row r="203" spans="1:8" x14ac:dyDescent="0.2">
      <c r="A203">
        <v>21243</v>
      </c>
      <c r="B203" t="s">
        <v>389</v>
      </c>
      <c r="D203">
        <v>0</v>
      </c>
      <c r="E203" t="s">
        <v>36</v>
      </c>
      <c r="F203">
        <v>1</v>
      </c>
      <c r="G203">
        <v>21243</v>
      </c>
      <c r="H203" t="s">
        <v>424</v>
      </c>
    </row>
    <row r="204" spans="1:8" x14ac:dyDescent="0.2">
      <c r="A204">
        <v>21244</v>
      </c>
      <c r="B204" t="s">
        <v>390</v>
      </c>
      <c r="D204">
        <v>0</v>
      </c>
      <c r="E204" t="s">
        <v>36</v>
      </c>
      <c r="F204">
        <v>1</v>
      </c>
      <c r="G204">
        <v>21244</v>
      </c>
      <c r="H204" t="s">
        <v>425</v>
      </c>
    </row>
    <row r="205" spans="1:8" x14ac:dyDescent="0.2">
      <c r="A205">
        <v>21251</v>
      </c>
      <c r="B205" t="s">
        <v>392</v>
      </c>
      <c r="D205">
        <v>0</v>
      </c>
      <c r="E205" t="s">
        <v>36</v>
      </c>
      <c r="F205">
        <v>1</v>
      </c>
      <c r="G205">
        <v>21251</v>
      </c>
      <c r="H205" t="s">
        <v>426</v>
      </c>
    </row>
    <row r="206" spans="1:8" x14ac:dyDescent="0.2">
      <c r="A206">
        <v>21252</v>
      </c>
      <c r="B206" t="s">
        <v>393</v>
      </c>
      <c r="D206">
        <v>0</v>
      </c>
      <c r="E206" t="s">
        <v>36</v>
      </c>
      <c r="F206">
        <v>1</v>
      </c>
      <c r="G206">
        <v>21252</v>
      </c>
      <c r="H206" t="s">
        <v>427</v>
      </c>
    </row>
    <row r="207" spans="1:8" x14ac:dyDescent="0.2">
      <c r="A207">
        <v>21253</v>
      </c>
      <c r="B207" t="s">
        <v>394</v>
      </c>
      <c r="D207">
        <v>0</v>
      </c>
      <c r="E207" t="s">
        <v>36</v>
      </c>
      <c r="F207">
        <v>1</v>
      </c>
      <c r="G207">
        <v>21253</v>
      </c>
      <c r="H207" t="s">
        <v>428</v>
      </c>
    </row>
    <row r="208" spans="1:8" x14ac:dyDescent="0.2">
      <c r="A208">
        <v>21254</v>
      </c>
      <c r="B208" t="s">
        <v>395</v>
      </c>
      <c r="D208">
        <v>0</v>
      </c>
      <c r="E208" t="s">
        <v>36</v>
      </c>
      <c r="F208">
        <v>1</v>
      </c>
      <c r="G208">
        <v>21254</v>
      </c>
      <c r="H208" t="s">
        <v>429</v>
      </c>
    </row>
    <row r="209" spans="1:8" x14ac:dyDescent="0.2">
      <c r="A209">
        <v>21261</v>
      </c>
      <c r="B209" t="s">
        <v>397</v>
      </c>
      <c r="D209">
        <v>0</v>
      </c>
      <c r="E209" t="s">
        <v>36</v>
      </c>
      <c r="F209">
        <v>1</v>
      </c>
      <c r="G209">
        <v>21261</v>
      </c>
      <c r="H209">
        <v>218</v>
      </c>
    </row>
    <row r="210" spans="1:8" x14ac:dyDescent="0.2">
      <c r="A210">
        <v>21262</v>
      </c>
      <c r="B210" t="s">
        <v>398</v>
      </c>
      <c r="D210">
        <v>0</v>
      </c>
      <c r="E210" t="s">
        <v>36</v>
      </c>
      <c r="F210">
        <v>1</v>
      </c>
      <c r="G210">
        <v>21262</v>
      </c>
      <c r="H210">
        <v>219</v>
      </c>
    </row>
    <row r="211" spans="1:8" x14ac:dyDescent="0.2">
      <c r="A211">
        <v>21263</v>
      </c>
      <c r="B211" t="s">
        <v>399</v>
      </c>
      <c r="D211">
        <v>0</v>
      </c>
      <c r="E211" t="s">
        <v>36</v>
      </c>
      <c r="F211">
        <v>1</v>
      </c>
      <c r="G211">
        <v>21263</v>
      </c>
      <c r="H211">
        <v>220</v>
      </c>
    </row>
    <row r="212" spans="1:8" x14ac:dyDescent="0.2">
      <c r="A212">
        <v>21264</v>
      </c>
      <c r="B212" t="s">
        <v>400</v>
      </c>
      <c r="D212">
        <v>0</v>
      </c>
      <c r="E212" t="s">
        <v>36</v>
      </c>
      <c r="F212">
        <v>1</v>
      </c>
      <c r="G212">
        <v>21264</v>
      </c>
      <c r="H212" t="s">
        <v>431</v>
      </c>
    </row>
    <row r="213" spans="1:8" x14ac:dyDescent="0.2">
      <c r="A213">
        <v>21271</v>
      </c>
      <c r="B213" t="s">
        <v>402</v>
      </c>
      <c r="D213">
        <v>0</v>
      </c>
      <c r="E213" t="s">
        <v>36</v>
      </c>
      <c r="F213">
        <v>1</v>
      </c>
      <c r="G213">
        <v>21271</v>
      </c>
      <c r="H213">
        <v>222</v>
      </c>
    </row>
    <row r="214" spans="1:8" x14ac:dyDescent="0.2">
      <c r="A214">
        <v>21272</v>
      </c>
      <c r="B214" t="s">
        <v>403</v>
      </c>
      <c r="D214">
        <v>0</v>
      </c>
      <c r="E214" t="s">
        <v>36</v>
      </c>
      <c r="F214">
        <v>1</v>
      </c>
      <c r="G214">
        <v>21272</v>
      </c>
      <c r="H214" t="s">
        <v>433</v>
      </c>
    </row>
    <row r="215" spans="1:8" x14ac:dyDescent="0.2">
      <c r="A215">
        <v>21273</v>
      </c>
      <c r="B215" t="s">
        <v>404</v>
      </c>
      <c r="D215">
        <v>0</v>
      </c>
      <c r="E215" t="s">
        <v>36</v>
      </c>
      <c r="F215">
        <v>1</v>
      </c>
      <c r="G215">
        <v>21273</v>
      </c>
      <c r="H215" t="s">
        <v>434</v>
      </c>
    </row>
    <row r="216" spans="1:8" x14ac:dyDescent="0.2">
      <c r="A216">
        <v>21274</v>
      </c>
      <c r="B216" t="s">
        <v>405</v>
      </c>
      <c r="D216">
        <v>0</v>
      </c>
      <c r="E216" t="s">
        <v>36</v>
      </c>
      <c r="F216">
        <v>1</v>
      </c>
      <c r="G216">
        <v>21274</v>
      </c>
      <c r="H216" t="s">
        <v>435</v>
      </c>
    </row>
    <row r="217" spans="1:8" x14ac:dyDescent="0.2">
      <c r="A217">
        <v>21281</v>
      </c>
      <c r="B217" t="s">
        <v>407</v>
      </c>
      <c r="D217">
        <v>0</v>
      </c>
      <c r="E217" t="s">
        <v>36</v>
      </c>
      <c r="F217">
        <v>1</v>
      </c>
      <c r="G217">
        <v>21281</v>
      </c>
      <c r="H217">
        <v>226</v>
      </c>
    </row>
    <row r="218" spans="1:8" x14ac:dyDescent="0.2">
      <c r="A218">
        <v>21282</v>
      </c>
      <c r="B218" t="s">
        <v>408</v>
      </c>
      <c r="D218">
        <v>0</v>
      </c>
      <c r="E218" t="s">
        <v>36</v>
      </c>
      <c r="F218">
        <v>1</v>
      </c>
      <c r="G218">
        <v>21282</v>
      </c>
      <c r="H218" t="s">
        <v>436</v>
      </c>
    </row>
    <row r="219" spans="1:8" x14ac:dyDescent="0.2">
      <c r="A219">
        <v>21283</v>
      </c>
      <c r="B219" t="s">
        <v>409</v>
      </c>
      <c r="D219">
        <v>0</v>
      </c>
      <c r="E219" t="s">
        <v>36</v>
      </c>
      <c r="F219">
        <v>1</v>
      </c>
      <c r="G219">
        <v>21283</v>
      </c>
      <c r="H219" t="s">
        <v>437</v>
      </c>
    </row>
    <row r="220" spans="1:8" x14ac:dyDescent="0.2">
      <c r="A220">
        <v>21284</v>
      </c>
      <c r="B220" t="s">
        <v>410</v>
      </c>
      <c r="D220">
        <v>0</v>
      </c>
      <c r="E220" t="s">
        <v>36</v>
      </c>
      <c r="F220">
        <v>1</v>
      </c>
      <c r="G220">
        <v>21284</v>
      </c>
      <c r="H220" t="s">
        <v>438</v>
      </c>
    </row>
    <row r="221" spans="1:8" x14ac:dyDescent="0.2">
      <c r="A221">
        <v>21291</v>
      </c>
      <c r="B221" t="s">
        <v>412</v>
      </c>
      <c r="D221">
        <v>0</v>
      </c>
      <c r="E221" t="s">
        <v>36</v>
      </c>
      <c r="F221">
        <v>1</v>
      </c>
      <c r="G221">
        <v>21291</v>
      </c>
      <c r="H221">
        <v>230</v>
      </c>
    </row>
    <row r="222" spans="1:8" x14ac:dyDescent="0.2">
      <c r="A222">
        <v>21292</v>
      </c>
      <c r="B222" t="s">
        <v>413</v>
      </c>
      <c r="D222">
        <v>0</v>
      </c>
      <c r="E222" t="s">
        <v>36</v>
      </c>
      <c r="F222">
        <v>1</v>
      </c>
      <c r="G222">
        <v>21292</v>
      </c>
      <c r="H222" t="s">
        <v>439</v>
      </c>
    </row>
    <row r="223" spans="1:8" x14ac:dyDescent="0.2">
      <c r="A223">
        <v>21293</v>
      </c>
      <c r="B223" t="s">
        <v>414</v>
      </c>
      <c r="D223">
        <v>0</v>
      </c>
      <c r="E223" t="s">
        <v>36</v>
      </c>
      <c r="F223">
        <v>1</v>
      </c>
      <c r="G223">
        <v>21293</v>
      </c>
      <c r="H223" t="s">
        <v>440</v>
      </c>
    </row>
    <row r="224" spans="1:8" x14ac:dyDescent="0.2">
      <c r="A224">
        <v>21294</v>
      </c>
      <c r="B224" t="s">
        <v>415</v>
      </c>
      <c r="D224">
        <v>0</v>
      </c>
      <c r="E224" t="s">
        <v>36</v>
      </c>
      <c r="F224">
        <v>1</v>
      </c>
      <c r="G224">
        <v>21294</v>
      </c>
      <c r="H224" t="s">
        <v>441</v>
      </c>
    </row>
    <row r="225" spans="1:8" x14ac:dyDescent="0.2">
      <c r="A225">
        <v>21301</v>
      </c>
      <c r="B225" t="s">
        <v>417</v>
      </c>
      <c r="D225">
        <v>0</v>
      </c>
      <c r="E225" t="s">
        <v>36</v>
      </c>
      <c r="F225">
        <v>1</v>
      </c>
      <c r="G225">
        <v>21301</v>
      </c>
      <c r="H225">
        <v>234</v>
      </c>
    </row>
    <row r="226" spans="1:8" x14ac:dyDescent="0.2">
      <c r="A226">
        <v>21302</v>
      </c>
      <c r="B226" t="s">
        <v>418</v>
      </c>
      <c r="D226">
        <v>0</v>
      </c>
      <c r="E226" t="s">
        <v>36</v>
      </c>
      <c r="F226">
        <v>1</v>
      </c>
      <c r="G226">
        <v>21302</v>
      </c>
      <c r="H226" t="s">
        <v>442</v>
      </c>
    </row>
    <row r="227" spans="1:8" x14ac:dyDescent="0.2">
      <c r="A227">
        <v>21303</v>
      </c>
      <c r="B227" t="s">
        <v>419</v>
      </c>
      <c r="D227">
        <v>0</v>
      </c>
      <c r="E227" t="s">
        <v>36</v>
      </c>
      <c r="F227">
        <v>1</v>
      </c>
      <c r="G227">
        <v>21303</v>
      </c>
      <c r="H227" t="s">
        <v>443</v>
      </c>
    </row>
    <row r="228" spans="1:8" x14ac:dyDescent="0.2">
      <c r="A228">
        <v>21304</v>
      </c>
      <c r="B228" t="s">
        <v>420</v>
      </c>
      <c r="D228">
        <v>0</v>
      </c>
      <c r="E228" t="s">
        <v>36</v>
      </c>
      <c r="F228">
        <v>1</v>
      </c>
      <c r="G228">
        <v>21304</v>
      </c>
      <c r="H228" t="s">
        <v>444</v>
      </c>
    </row>
    <row r="229" spans="1:8" x14ac:dyDescent="0.2">
      <c r="A229">
        <v>21311</v>
      </c>
      <c r="B229" t="s">
        <v>446</v>
      </c>
      <c r="D229">
        <v>0</v>
      </c>
      <c r="E229" t="s">
        <v>36</v>
      </c>
      <c r="F229">
        <v>1</v>
      </c>
      <c r="G229">
        <v>21311</v>
      </c>
      <c r="H229">
        <v>238</v>
      </c>
    </row>
    <row r="230" spans="1:8" x14ac:dyDescent="0.2">
      <c r="A230">
        <v>21312</v>
      </c>
      <c r="B230" t="s">
        <v>447</v>
      </c>
      <c r="D230">
        <v>0</v>
      </c>
      <c r="E230" t="s">
        <v>36</v>
      </c>
      <c r="F230">
        <v>1</v>
      </c>
      <c r="G230">
        <v>21312</v>
      </c>
      <c r="H230" t="s">
        <v>481</v>
      </c>
    </row>
    <row r="231" spans="1:8" x14ac:dyDescent="0.2">
      <c r="A231">
        <v>21313</v>
      </c>
      <c r="B231" t="s">
        <v>448</v>
      </c>
      <c r="D231">
        <v>0</v>
      </c>
      <c r="E231" t="s">
        <v>36</v>
      </c>
      <c r="F231">
        <v>1</v>
      </c>
      <c r="G231">
        <v>21313</v>
      </c>
      <c r="H231" t="s">
        <v>482</v>
      </c>
    </row>
    <row r="232" spans="1:8" x14ac:dyDescent="0.2">
      <c r="A232">
        <v>21314</v>
      </c>
      <c r="B232" t="s">
        <v>449</v>
      </c>
      <c r="D232">
        <v>0</v>
      </c>
      <c r="E232" t="s">
        <v>36</v>
      </c>
      <c r="F232">
        <v>1</v>
      </c>
      <c r="G232">
        <v>21314</v>
      </c>
      <c r="H232" t="s">
        <v>483</v>
      </c>
    </row>
    <row r="233" spans="1:8" x14ac:dyDescent="0.2">
      <c r="A233">
        <v>21321</v>
      </c>
      <c r="B233" t="s">
        <v>451</v>
      </c>
      <c r="D233">
        <v>0</v>
      </c>
      <c r="E233" t="s">
        <v>36</v>
      </c>
      <c r="F233">
        <v>1</v>
      </c>
      <c r="G233">
        <v>21321</v>
      </c>
      <c r="H233">
        <v>242</v>
      </c>
    </row>
    <row r="234" spans="1:8" x14ac:dyDescent="0.2">
      <c r="A234">
        <v>21322</v>
      </c>
      <c r="B234" t="s">
        <v>452</v>
      </c>
      <c r="D234">
        <v>0</v>
      </c>
      <c r="E234" t="s">
        <v>36</v>
      </c>
      <c r="F234">
        <v>1</v>
      </c>
      <c r="G234">
        <v>21322</v>
      </c>
      <c r="H234" t="s">
        <v>484</v>
      </c>
    </row>
    <row r="235" spans="1:8" x14ac:dyDescent="0.2">
      <c r="A235">
        <v>21323</v>
      </c>
      <c r="B235" t="s">
        <v>453</v>
      </c>
      <c r="D235">
        <v>0</v>
      </c>
      <c r="E235" t="s">
        <v>36</v>
      </c>
      <c r="F235">
        <v>1</v>
      </c>
      <c r="G235">
        <v>21323</v>
      </c>
      <c r="H235" t="s">
        <v>485</v>
      </c>
    </row>
    <row r="236" spans="1:8" x14ac:dyDescent="0.2">
      <c r="A236">
        <v>21324</v>
      </c>
      <c r="B236" t="s">
        <v>454</v>
      </c>
      <c r="D236">
        <v>0</v>
      </c>
      <c r="E236" t="s">
        <v>36</v>
      </c>
      <c r="F236">
        <v>1</v>
      </c>
      <c r="G236">
        <v>21324</v>
      </c>
      <c r="H236" t="s">
        <v>486</v>
      </c>
    </row>
    <row r="237" spans="1:8" x14ac:dyDescent="0.2">
      <c r="A237">
        <v>21331</v>
      </c>
      <c r="B237" t="s">
        <v>456</v>
      </c>
      <c r="D237">
        <v>0</v>
      </c>
      <c r="E237" t="s">
        <v>36</v>
      </c>
      <c r="F237">
        <v>1</v>
      </c>
      <c r="G237">
        <v>21331</v>
      </c>
      <c r="H237">
        <v>246</v>
      </c>
    </row>
    <row r="238" spans="1:8" x14ac:dyDescent="0.2">
      <c r="A238">
        <v>21332</v>
      </c>
      <c r="B238" t="s">
        <v>457</v>
      </c>
      <c r="D238">
        <v>0</v>
      </c>
      <c r="E238" t="s">
        <v>36</v>
      </c>
      <c r="F238">
        <v>1</v>
      </c>
      <c r="G238">
        <v>21332</v>
      </c>
      <c r="H238" t="s">
        <v>487</v>
      </c>
    </row>
    <row r="239" spans="1:8" x14ac:dyDescent="0.2">
      <c r="A239">
        <v>21333</v>
      </c>
      <c r="B239" t="s">
        <v>458</v>
      </c>
      <c r="D239">
        <v>0</v>
      </c>
      <c r="E239" t="s">
        <v>36</v>
      </c>
      <c r="F239">
        <v>1</v>
      </c>
      <c r="G239">
        <v>21333</v>
      </c>
      <c r="H239" t="s">
        <v>488</v>
      </c>
    </row>
    <row r="240" spans="1:8" x14ac:dyDescent="0.2">
      <c r="A240">
        <v>21334</v>
      </c>
      <c r="B240" t="s">
        <v>459</v>
      </c>
      <c r="D240">
        <v>0</v>
      </c>
      <c r="E240" t="s">
        <v>36</v>
      </c>
      <c r="F240">
        <v>1</v>
      </c>
      <c r="G240">
        <v>21334</v>
      </c>
      <c r="H240" t="s">
        <v>489</v>
      </c>
    </row>
    <row r="241" spans="1:8" x14ac:dyDescent="0.2">
      <c r="A241">
        <v>21341</v>
      </c>
      <c r="B241" t="s">
        <v>461</v>
      </c>
      <c r="D241">
        <v>0</v>
      </c>
      <c r="E241" t="s">
        <v>36</v>
      </c>
      <c r="F241">
        <v>1</v>
      </c>
      <c r="G241">
        <v>21341</v>
      </c>
      <c r="H241">
        <v>250</v>
      </c>
    </row>
    <row r="242" spans="1:8" x14ac:dyDescent="0.2">
      <c r="A242">
        <v>21342</v>
      </c>
      <c r="B242" t="s">
        <v>462</v>
      </c>
      <c r="D242">
        <v>0</v>
      </c>
      <c r="E242" t="s">
        <v>36</v>
      </c>
      <c r="F242">
        <v>1</v>
      </c>
      <c r="G242">
        <v>21342</v>
      </c>
      <c r="H242" t="s">
        <v>490</v>
      </c>
    </row>
    <row r="243" spans="1:8" x14ac:dyDescent="0.2">
      <c r="A243">
        <v>21343</v>
      </c>
      <c r="B243" t="s">
        <v>463</v>
      </c>
      <c r="D243">
        <v>0</v>
      </c>
      <c r="E243" t="s">
        <v>36</v>
      </c>
      <c r="F243">
        <v>1</v>
      </c>
      <c r="G243">
        <v>21343</v>
      </c>
      <c r="H243" t="s">
        <v>491</v>
      </c>
    </row>
    <row r="244" spans="1:8" x14ac:dyDescent="0.2">
      <c r="A244">
        <v>21344</v>
      </c>
      <c r="B244" t="s">
        <v>464</v>
      </c>
      <c r="D244">
        <v>0</v>
      </c>
      <c r="E244" t="s">
        <v>36</v>
      </c>
      <c r="F244">
        <v>1</v>
      </c>
      <c r="G244">
        <v>21344</v>
      </c>
      <c r="H244" t="s">
        <v>492</v>
      </c>
    </row>
    <row r="245" spans="1:8" x14ac:dyDescent="0.2">
      <c r="A245">
        <v>21351</v>
      </c>
      <c r="B245" t="s">
        <v>465</v>
      </c>
      <c r="D245">
        <v>0</v>
      </c>
      <c r="E245" t="s">
        <v>36</v>
      </c>
      <c r="F245">
        <v>1</v>
      </c>
      <c r="G245">
        <v>21351</v>
      </c>
      <c r="H245">
        <v>254</v>
      </c>
    </row>
    <row r="246" spans="1:8" x14ac:dyDescent="0.2">
      <c r="A246">
        <v>21352</v>
      </c>
      <c r="B246" t="s">
        <v>344</v>
      </c>
      <c r="D246">
        <v>0</v>
      </c>
      <c r="E246" t="s">
        <v>36</v>
      </c>
      <c r="F246">
        <v>1</v>
      </c>
      <c r="G246">
        <v>21352</v>
      </c>
      <c r="H246" t="s">
        <v>493</v>
      </c>
    </row>
    <row r="247" spans="1:8" x14ac:dyDescent="0.2">
      <c r="A247">
        <v>21353</v>
      </c>
      <c r="B247" t="s">
        <v>345</v>
      </c>
      <c r="D247">
        <v>0</v>
      </c>
      <c r="E247" t="s">
        <v>36</v>
      </c>
      <c r="F247">
        <v>1</v>
      </c>
      <c r="G247">
        <v>21353</v>
      </c>
      <c r="H247" t="s">
        <v>494</v>
      </c>
    </row>
    <row r="248" spans="1:8" x14ac:dyDescent="0.2">
      <c r="A248">
        <v>21354</v>
      </c>
      <c r="B248" t="s">
        <v>346</v>
      </c>
      <c r="D248">
        <v>0</v>
      </c>
      <c r="E248" t="s">
        <v>36</v>
      </c>
      <c r="F248">
        <v>1</v>
      </c>
      <c r="G248">
        <v>21354</v>
      </c>
      <c r="H248" t="s">
        <v>495</v>
      </c>
    </row>
    <row r="249" spans="1:8" x14ac:dyDescent="0.2">
      <c r="A249">
        <v>21361</v>
      </c>
      <c r="B249" t="s">
        <v>467</v>
      </c>
      <c r="D249">
        <v>0</v>
      </c>
      <c r="E249" t="s">
        <v>36</v>
      </c>
      <c r="F249">
        <v>1</v>
      </c>
      <c r="G249">
        <v>21361</v>
      </c>
      <c r="H249">
        <v>258</v>
      </c>
    </row>
    <row r="250" spans="1:8" x14ac:dyDescent="0.2">
      <c r="A250">
        <v>21362</v>
      </c>
      <c r="B250" t="s">
        <v>468</v>
      </c>
      <c r="D250">
        <v>0</v>
      </c>
      <c r="E250" t="s">
        <v>36</v>
      </c>
      <c r="F250">
        <v>1</v>
      </c>
      <c r="G250">
        <v>21362</v>
      </c>
      <c r="H250" t="s">
        <v>496</v>
      </c>
    </row>
    <row r="251" spans="1:8" x14ac:dyDescent="0.2">
      <c r="A251">
        <v>21363</v>
      </c>
      <c r="B251" t="s">
        <v>469</v>
      </c>
      <c r="D251">
        <v>0</v>
      </c>
      <c r="E251" t="s">
        <v>36</v>
      </c>
      <c r="F251">
        <v>1</v>
      </c>
      <c r="G251">
        <v>21363</v>
      </c>
      <c r="H251" t="s">
        <v>497</v>
      </c>
    </row>
    <row r="252" spans="1:8" x14ac:dyDescent="0.2">
      <c r="A252">
        <v>21364</v>
      </c>
      <c r="B252" t="s">
        <v>470</v>
      </c>
      <c r="D252">
        <v>0</v>
      </c>
      <c r="E252" t="s">
        <v>36</v>
      </c>
      <c r="F252">
        <v>1</v>
      </c>
      <c r="G252">
        <v>21364</v>
      </c>
      <c r="H252" t="s">
        <v>498</v>
      </c>
    </row>
    <row r="253" spans="1:8" x14ac:dyDescent="0.2">
      <c r="A253">
        <v>21371</v>
      </c>
      <c r="B253" t="s">
        <v>472</v>
      </c>
      <c r="D253">
        <v>0</v>
      </c>
      <c r="E253" t="s">
        <v>36</v>
      </c>
      <c r="F253">
        <v>1</v>
      </c>
      <c r="G253">
        <v>21371</v>
      </c>
      <c r="H253">
        <v>262</v>
      </c>
    </row>
    <row r="254" spans="1:8" x14ac:dyDescent="0.2">
      <c r="A254">
        <v>21372</v>
      </c>
      <c r="B254" t="s">
        <v>473</v>
      </c>
      <c r="D254">
        <v>0</v>
      </c>
      <c r="E254" t="s">
        <v>36</v>
      </c>
      <c r="F254">
        <v>1</v>
      </c>
      <c r="G254">
        <v>21372</v>
      </c>
      <c r="H254" t="s">
        <v>499</v>
      </c>
    </row>
    <row r="255" spans="1:8" x14ac:dyDescent="0.2">
      <c r="A255">
        <v>21373</v>
      </c>
      <c r="B255" t="s">
        <v>474</v>
      </c>
      <c r="D255">
        <v>0</v>
      </c>
      <c r="E255" t="s">
        <v>36</v>
      </c>
      <c r="F255">
        <v>1</v>
      </c>
      <c r="G255">
        <v>21373</v>
      </c>
      <c r="H255" t="s">
        <v>500</v>
      </c>
    </row>
    <row r="256" spans="1:8" x14ac:dyDescent="0.2">
      <c r="A256">
        <v>21374</v>
      </c>
      <c r="B256" t="s">
        <v>475</v>
      </c>
      <c r="D256">
        <v>0</v>
      </c>
      <c r="E256" t="s">
        <v>36</v>
      </c>
      <c r="F256">
        <v>1</v>
      </c>
      <c r="G256">
        <v>21374</v>
      </c>
      <c r="H256" t="s">
        <v>501</v>
      </c>
    </row>
    <row r="257" spans="1:8" x14ac:dyDescent="0.2">
      <c r="A257">
        <v>21381</v>
      </c>
      <c r="B257" t="s">
        <v>477</v>
      </c>
      <c r="D257">
        <v>0</v>
      </c>
      <c r="E257" t="s">
        <v>36</v>
      </c>
      <c r="F257">
        <v>1</v>
      </c>
      <c r="G257">
        <v>21381</v>
      </c>
      <c r="H257">
        <v>266</v>
      </c>
    </row>
    <row r="258" spans="1:8" x14ac:dyDescent="0.2">
      <c r="A258">
        <v>21382</v>
      </c>
      <c r="B258" t="s">
        <v>478</v>
      </c>
      <c r="D258">
        <v>0</v>
      </c>
      <c r="E258" t="s">
        <v>36</v>
      </c>
      <c r="F258">
        <v>1</v>
      </c>
      <c r="G258">
        <v>21382</v>
      </c>
      <c r="H258" t="s">
        <v>502</v>
      </c>
    </row>
    <row r="259" spans="1:8" x14ac:dyDescent="0.2">
      <c r="A259">
        <v>21383</v>
      </c>
      <c r="B259" t="s">
        <v>479</v>
      </c>
      <c r="D259">
        <v>0</v>
      </c>
      <c r="E259" t="s">
        <v>36</v>
      </c>
      <c r="F259">
        <v>1</v>
      </c>
      <c r="G259">
        <v>21383</v>
      </c>
      <c r="H259" t="s">
        <v>503</v>
      </c>
    </row>
    <row r="260" spans="1:8" x14ac:dyDescent="0.2">
      <c r="A260">
        <v>21384</v>
      </c>
      <c r="B260" t="s">
        <v>480</v>
      </c>
      <c r="D260">
        <v>0</v>
      </c>
      <c r="E260" t="s">
        <v>36</v>
      </c>
      <c r="F260">
        <v>1</v>
      </c>
      <c r="G260">
        <v>21384</v>
      </c>
      <c r="H260" t="s">
        <v>504</v>
      </c>
    </row>
    <row r="261" spans="1:8" x14ac:dyDescent="0.2">
      <c r="A261">
        <v>25001</v>
      </c>
      <c r="B261" t="s">
        <v>508</v>
      </c>
      <c r="D261">
        <v>0</v>
      </c>
      <c r="E261" t="s">
        <v>36</v>
      </c>
      <c r="F261">
        <v>1</v>
      </c>
      <c r="G261">
        <v>25001</v>
      </c>
      <c r="H261">
        <v>270</v>
      </c>
    </row>
    <row r="262" spans="1:8" x14ac:dyDescent="0.2">
      <c r="A262">
        <v>25002</v>
      </c>
      <c r="B262" t="s">
        <v>509</v>
      </c>
      <c r="D262">
        <v>0</v>
      </c>
      <c r="E262" t="s">
        <v>36</v>
      </c>
      <c r="F262">
        <v>1</v>
      </c>
      <c r="G262">
        <v>25002</v>
      </c>
      <c r="H262" t="s">
        <v>852</v>
      </c>
    </row>
    <row r="263" spans="1:8" x14ac:dyDescent="0.2">
      <c r="A263">
        <v>25003</v>
      </c>
      <c r="B263" t="s">
        <v>510</v>
      </c>
      <c r="D263">
        <v>0</v>
      </c>
      <c r="E263" t="s">
        <v>36</v>
      </c>
      <c r="F263">
        <v>1</v>
      </c>
      <c r="G263">
        <v>25003</v>
      </c>
      <c r="H263" t="s">
        <v>853</v>
      </c>
    </row>
    <row r="264" spans="1:8" x14ac:dyDescent="0.2">
      <c r="A264">
        <v>25004</v>
      </c>
      <c r="B264" t="s">
        <v>511</v>
      </c>
      <c r="D264">
        <v>0</v>
      </c>
      <c r="E264" t="s">
        <v>36</v>
      </c>
      <c r="F264">
        <v>1</v>
      </c>
      <c r="G264">
        <v>25004</v>
      </c>
      <c r="H264" t="s">
        <v>854</v>
      </c>
    </row>
    <row r="265" spans="1:8" x14ac:dyDescent="0.2">
      <c r="A265">
        <v>25005</v>
      </c>
      <c r="B265" t="s">
        <v>512</v>
      </c>
      <c r="D265">
        <v>0</v>
      </c>
      <c r="E265" t="s">
        <v>36</v>
      </c>
      <c r="F265">
        <v>1</v>
      </c>
      <c r="G265">
        <v>25005</v>
      </c>
      <c r="H265" t="s">
        <v>855</v>
      </c>
    </row>
    <row r="266" spans="1:8" x14ac:dyDescent="0.2">
      <c r="A266">
        <v>25006</v>
      </c>
      <c r="B266" t="s">
        <v>513</v>
      </c>
      <c r="D266">
        <v>0</v>
      </c>
      <c r="E266" t="s">
        <v>36</v>
      </c>
      <c r="F266">
        <v>1</v>
      </c>
      <c r="G266">
        <v>25006</v>
      </c>
      <c r="H266" t="s">
        <v>856</v>
      </c>
    </row>
    <row r="267" spans="1:8" x14ac:dyDescent="0.2">
      <c r="A267">
        <v>25007</v>
      </c>
      <c r="B267" t="s">
        <v>514</v>
      </c>
      <c r="D267">
        <v>0</v>
      </c>
      <c r="E267" t="s">
        <v>36</v>
      </c>
      <c r="F267">
        <v>1</v>
      </c>
      <c r="G267">
        <v>25007</v>
      </c>
      <c r="H267" t="s">
        <v>857</v>
      </c>
    </row>
    <row r="268" spans="1:8" x14ac:dyDescent="0.2">
      <c r="A268">
        <v>25008</v>
      </c>
      <c r="B268" t="s">
        <v>515</v>
      </c>
      <c r="D268">
        <v>0</v>
      </c>
      <c r="E268" t="s">
        <v>36</v>
      </c>
      <c r="F268">
        <v>1</v>
      </c>
      <c r="G268">
        <v>25008</v>
      </c>
      <c r="H268" t="s">
        <v>858</v>
      </c>
    </row>
    <row r="269" spans="1:8" x14ac:dyDescent="0.2">
      <c r="A269">
        <v>25009</v>
      </c>
      <c r="B269" t="s">
        <v>516</v>
      </c>
      <c r="D269">
        <v>0</v>
      </c>
      <c r="E269" t="s">
        <v>36</v>
      </c>
      <c r="F269">
        <v>1</v>
      </c>
      <c r="G269">
        <v>25009</v>
      </c>
      <c r="H269" t="s">
        <v>859</v>
      </c>
    </row>
    <row r="270" spans="1:8" x14ac:dyDescent="0.2">
      <c r="A270">
        <v>25011</v>
      </c>
      <c r="B270" t="s">
        <v>518</v>
      </c>
      <c r="D270">
        <v>0</v>
      </c>
      <c r="E270" t="s">
        <v>36</v>
      </c>
      <c r="F270">
        <v>1</v>
      </c>
      <c r="G270">
        <v>25011</v>
      </c>
      <c r="H270">
        <v>279</v>
      </c>
    </row>
    <row r="271" spans="1:8" x14ac:dyDescent="0.2">
      <c r="A271">
        <v>25012</v>
      </c>
      <c r="B271" t="s">
        <v>519</v>
      </c>
      <c r="D271">
        <v>0</v>
      </c>
      <c r="E271" t="s">
        <v>36</v>
      </c>
      <c r="F271">
        <v>1</v>
      </c>
      <c r="G271">
        <v>25012</v>
      </c>
      <c r="H271" t="s">
        <v>860</v>
      </c>
    </row>
    <row r="272" spans="1:8" x14ac:dyDescent="0.2">
      <c r="A272">
        <v>25013</v>
      </c>
      <c r="B272" t="s">
        <v>520</v>
      </c>
      <c r="D272">
        <v>0</v>
      </c>
      <c r="E272" t="s">
        <v>36</v>
      </c>
      <c r="F272">
        <v>1</v>
      </c>
      <c r="G272">
        <v>25013</v>
      </c>
      <c r="H272" t="s">
        <v>861</v>
      </c>
    </row>
    <row r="273" spans="1:8" x14ac:dyDescent="0.2">
      <c r="A273">
        <v>25014</v>
      </c>
      <c r="B273" t="s">
        <v>521</v>
      </c>
      <c r="D273">
        <v>0</v>
      </c>
      <c r="E273" t="s">
        <v>36</v>
      </c>
      <c r="F273">
        <v>1</v>
      </c>
      <c r="G273">
        <v>25014</v>
      </c>
      <c r="H273" t="s">
        <v>862</v>
      </c>
    </row>
    <row r="274" spans="1:8" x14ac:dyDescent="0.2">
      <c r="A274">
        <v>25015</v>
      </c>
      <c r="B274" t="s">
        <v>522</v>
      </c>
      <c r="D274">
        <v>0</v>
      </c>
      <c r="E274" t="s">
        <v>36</v>
      </c>
      <c r="F274">
        <v>1</v>
      </c>
      <c r="G274">
        <v>25015</v>
      </c>
      <c r="H274" t="s">
        <v>863</v>
      </c>
    </row>
    <row r="275" spans="1:8" x14ac:dyDescent="0.2">
      <c r="A275">
        <v>25016</v>
      </c>
      <c r="B275" t="s">
        <v>523</v>
      </c>
      <c r="D275">
        <v>0</v>
      </c>
      <c r="E275" t="s">
        <v>36</v>
      </c>
      <c r="F275">
        <v>1</v>
      </c>
      <c r="G275">
        <v>25016</v>
      </c>
      <c r="H275" t="s">
        <v>864</v>
      </c>
    </row>
    <row r="276" spans="1:8" x14ac:dyDescent="0.2">
      <c r="A276">
        <v>25017</v>
      </c>
      <c r="B276" t="s">
        <v>524</v>
      </c>
      <c r="D276">
        <v>0</v>
      </c>
      <c r="E276" t="s">
        <v>36</v>
      </c>
      <c r="F276">
        <v>1</v>
      </c>
      <c r="G276">
        <v>25017</v>
      </c>
      <c r="H276" t="s">
        <v>865</v>
      </c>
    </row>
    <row r="277" spans="1:8" x14ac:dyDescent="0.2">
      <c r="A277">
        <v>25018</v>
      </c>
      <c r="B277" t="s">
        <v>525</v>
      </c>
      <c r="D277">
        <v>0</v>
      </c>
      <c r="E277" t="s">
        <v>36</v>
      </c>
      <c r="F277">
        <v>1</v>
      </c>
      <c r="G277">
        <v>25018</v>
      </c>
      <c r="H277" t="s">
        <v>866</v>
      </c>
    </row>
    <row r="278" spans="1:8" x14ac:dyDescent="0.2">
      <c r="A278">
        <v>25019</v>
      </c>
      <c r="B278" t="s">
        <v>526</v>
      </c>
      <c r="D278">
        <v>0</v>
      </c>
      <c r="E278" t="s">
        <v>36</v>
      </c>
      <c r="F278">
        <v>1</v>
      </c>
      <c r="G278">
        <v>25019</v>
      </c>
      <c r="H278" t="s">
        <v>867</v>
      </c>
    </row>
    <row r="279" spans="1:8" x14ac:dyDescent="0.2">
      <c r="A279">
        <v>25021</v>
      </c>
      <c r="B279" t="s">
        <v>528</v>
      </c>
      <c r="D279">
        <v>0</v>
      </c>
      <c r="E279" t="s">
        <v>36</v>
      </c>
      <c r="F279">
        <v>1</v>
      </c>
      <c r="G279">
        <v>25021</v>
      </c>
      <c r="H279">
        <v>288</v>
      </c>
    </row>
    <row r="280" spans="1:8" x14ac:dyDescent="0.2">
      <c r="A280">
        <v>25022</v>
      </c>
      <c r="B280" t="s">
        <v>529</v>
      </c>
      <c r="D280">
        <v>0</v>
      </c>
      <c r="E280" t="s">
        <v>36</v>
      </c>
      <c r="F280">
        <v>1</v>
      </c>
      <c r="G280">
        <v>25022</v>
      </c>
      <c r="H280" t="s">
        <v>868</v>
      </c>
    </row>
    <row r="281" spans="1:8" x14ac:dyDescent="0.2">
      <c r="A281">
        <v>25023</v>
      </c>
      <c r="B281" t="s">
        <v>530</v>
      </c>
      <c r="D281">
        <v>0</v>
      </c>
      <c r="E281" t="s">
        <v>36</v>
      </c>
      <c r="F281">
        <v>1</v>
      </c>
      <c r="G281">
        <v>25023</v>
      </c>
      <c r="H281" t="s">
        <v>869</v>
      </c>
    </row>
    <row r="282" spans="1:8" x14ac:dyDescent="0.2">
      <c r="A282">
        <v>25024</v>
      </c>
      <c r="B282" t="s">
        <v>531</v>
      </c>
      <c r="D282">
        <v>0</v>
      </c>
      <c r="E282" t="s">
        <v>36</v>
      </c>
      <c r="F282">
        <v>1</v>
      </c>
      <c r="G282">
        <v>25024</v>
      </c>
      <c r="H282" t="s">
        <v>870</v>
      </c>
    </row>
    <row r="283" spans="1:8" x14ac:dyDescent="0.2">
      <c r="A283">
        <v>25025</v>
      </c>
      <c r="B283" t="s">
        <v>532</v>
      </c>
      <c r="D283">
        <v>0</v>
      </c>
      <c r="E283" t="s">
        <v>36</v>
      </c>
      <c r="F283">
        <v>1</v>
      </c>
      <c r="G283">
        <v>25025</v>
      </c>
      <c r="H283" t="s">
        <v>871</v>
      </c>
    </row>
    <row r="284" spans="1:8" x14ac:dyDescent="0.2">
      <c r="A284">
        <v>25026</v>
      </c>
      <c r="B284" t="s">
        <v>533</v>
      </c>
      <c r="D284">
        <v>0</v>
      </c>
      <c r="E284" t="s">
        <v>36</v>
      </c>
      <c r="F284">
        <v>1</v>
      </c>
      <c r="G284">
        <v>25026</v>
      </c>
      <c r="H284" t="s">
        <v>872</v>
      </c>
    </row>
    <row r="285" spans="1:8" x14ac:dyDescent="0.2">
      <c r="A285">
        <v>25027</v>
      </c>
      <c r="B285" t="s">
        <v>534</v>
      </c>
      <c r="D285">
        <v>0</v>
      </c>
      <c r="E285" t="s">
        <v>36</v>
      </c>
      <c r="F285">
        <v>1</v>
      </c>
      <c r="G285">
        <v>25027</v>
      </c>
      <c r="H285" t="s">
        <v>873</v>
      </c>
    </row>
    <row r="286" spans="1:8" x14ac:dyDescent="0.2">
      <c r="A286">
        <v>25028</v>
      </c>
      <c r="B286" t="s">
        <v>535</v>
      </c>
      <c r="D286">
        <v>0</v>
      </c>
      <c r="E286" t="s">
        <v>36</v>
      </c>
      <c r="F286">
        <v>1</v>
      </c>
      <c r="G286">
        <v>25028</v>
      </c>
      <c r="H286" t="s">
        <v>874</v>
      </c>
    </row>
    <row r="287" spans="1:8" x14ac:dyDescent="0.2">
      <c r="A287">
        <v>25029</v>
      </c>
      <c r="B287" t="s">
        <v>536</v>
      </c>
      <c r="D287">
        <v>0</v>
      </c>
      <c r="E287" t="s">
        <v>36</v>
      </c>
      <c r="F287">
        <v>1</v>
      </c>
      <c r="G287">
        <v>25029</v>
      </c>
      <c r="H287" t="s">
        <v>875</v>
      </c>
    </row>
    <row r="288" spans="1:8" x14ac:dyDescent="0.2">
      <c r="A288">
        <v>25031</v>
      </c>
      <c r="B288" t="s">
        <v>538</v>
      </c>
      <c r="D288">
        <v>0</v>
      </c>
      <c r="E288" t="s">
        <v>36</v>
      </c>
      <c r="F288">
        <v>1</v>
      </c>
      <c r="G288">
        <v>25031</v>
      </c>
      <c r="H288">
        <v>297</v>
      </c>
    </row>
    <row r="289" spans="1:8" x14ac:dyDescent="0.2">
      <c r="A289">
        <v>25032</v>
      </c>
      <c r="B289" t="s">
        <v>539</v>
      </c>
      <c r="D289">
        <v>0</v>
      </c>
      <c r="E289" t="s">
        <v>36</v>
      </c>
      <c r="F289">
        <v>1</v>
      </c>
      <c r="G289">
        <v>25032</v>
      </c>
      <c r="H289" t="s">
        <v>876</v>
      </c>
    </row>
    <row r="290" spans="1:8" x14ac:dyDescent="0.2">
      <c r="A290">
        <v>25033</v>
      </c>
      <c r="B290" t="s">
        <v>540</v>
      </c>
      <c r="D290">
        <v>0</v>
      </c>
      <c r="E290" t="s">
        <v>36</v>
      </c>
      <c r="F290">
        <v>1</v>
      </c>
      <c r="G290">
        <v>25033</v>
      </c>
      <c r="H290" t="s">
        <v>877</v>
      </c>
    </row>
    <row r="291" spans="1:8" x14ac:dyDescent="0.2">
      <c r="A291">
        <v>25034</v>
      </c>
      <c r="B291" t="s">
        <v>541</v>
      </c>
      <c r="D291">
        <v>0</v>
      </c>
      <c r="E291" t="s">
        <v>36</v>
      </c>
      <c r="F291">
        <v>1</v>
      </c>
      <c r="G291">
        <v>25034</v>
      </c>
      <c r="H291" t="s">
        <v>878</v>
      </c>
    </row>
    <row r="292" spans="1:8" x14ac:dyDescent="0.2">
      <c r="A292">
        <v>25035</v>
      </c>
      <c r="B292" t="s">
        <v>542</v>
      </c>
      <c r="D292">
        <v>0</v>
      </c>
      <c r="E292" t="s">
        <v>36</v>
      </c>
      <c r="F292">
        <v>1</v>
      </c>
      <c r="G292">
        <v>25035</v>
      </c>
      <c r="H292" t="s">
        <v>879</v>
      </c>
    </row>
    <row r="293" spans="1:8" x14ac:dyDescent="0.2">
      <c r="A293">
        <v>25036</v>
      </c>
      <c r="B293" t="s">
        <v>543</v>
      </c>
      <c r="D293">
        <v>0</v>
      </c>
      <c r="E293" t="s">
        <v>36</v>
      </c>
      <c r="F293">
        <v>1</v>
      </c>
      <c r="G293">
        <v>25036</v>
      </c>
      <c r="H293" t="s">
        <v>880</v>
      </c>
    </row>
    <row r="294" spans="1:8" x14ac:dyDescent="0.2">
      <c r="A294">
        <v>25037</v>
      </c>
      <c r="B294" t="s">
        <v>544</v>
      </c>
      <c r="D294">
        <v>0</v>
      </c>
      <c r="E294" t="s">
        <v>36</v>
      </c>
      <c r="F294">
        <v>1</v>
      </c>
      <c r="G294">
        <v>25037</v>
      </c>
      <c r="H294" t="s">
        <v>881</v>
      </c>
    </row>
    <row r="295" spans="1:8" x14ac:dyDescent="0.2">
      <c r="A295">
        <v>25038</v>
      </c>
      <c r="B295" t="s">
        <v>545</v>
      </c>
      <c r="D295">
        <v>0</v>
      </c>
      <c r="E295" t="s">
        <v>36</v>
      </c>
      <c r="F295">
        <v>1</v>
      </c>
      <c r="G295">
        <v>25038</v>
      </c>
      <c r="H295" t="s">
        <v>882</v>
      </c>
    </row>
    <row r="296" spans="1:8" x14ac:dyDescent="0.2">
      <c r="A296">
        <v>25039</v>
      </c>
      <c r="B296" t="s">
        <v>546</v>
      </c>
      <c r="D296">
        <v>0</v>
      </c>
      <c r="E296" t="s">
        <v>36</v>
      </c>
      <c r="F296">
        <v>1</v>
      </c>
      <c r="G296">
        <v>25039</v>
      </c>
      <c r="H296" t="s">
        <v>883</v>
      </c>
    </row>
    <row r="297" spans="1:8" x14ac:dyDescent="0.2">
      <c r="A297">
        <v>25041</v>
      </c>
      <c r="B297" t="s">
        <v>548</v>
      </c>
      <c r="D297">
        <v>0</v>
      </c>
      <c r="E297" t="s">
        <v>36</v>
      </c>
      <c r="F297">
        <v>1</v>
      </c>
      <c r="G297">
        <v>25041</v>
      </c>
      <c r="H297">
        <v>306</v>
      </c>
    </row>
    <row r="298" spans="1:8" x14ac:dyDescent="0.2">
      <c r="A298">
        <v>25042</v>
      </c>
      <c r="B298" t="s">
        <v>549</v>
      </c>
      <c r="D298">
        <v>0</v>
      </c>
      <c r="E298" t="s">
        <v>36</v>
      </c>
      <c r="F298">
        <v>1</v>
      </c>
      <c r="G298">
        <v>25042</v>
      </c>
      <c r="H298" t="s">
        <v>884</v>
      </c>
    </row>
    <row r="299" spans="1:8" x14ac:dyDescent="0.2">
      <c r="A299">
        <v>25043</v>
      </c>
      <c r="B299" t="s">
        <v>550</v>
      </c>
      <c r="D299">
        <v>0</v>
      </c>
      <c r="E299" t="s">
        <v>36</v>
      </c>
      <c r="F299">
        <v>1</v>
      </c>
      <c r="G299">
        <v>25043</v>
      </c>
      <c r="H299" t="s">
        <v>885</v>
      </c>
    </row>
    <row r="300" spans="1:8" x14ac:dyDescent="0.2">
      <c r="A300">
        <v>25044</v>
      </c>
      <c r="B300" t="s">
        <v>551</v>
      </c>
      <c r="D300">
        <v>0</v>
      </c>
      <c r="E300" t="s">
        <v>36</v>
      </c>
      <c r="F300">
        <v>1</v>
      </c>
      <c r="G300">
        <v>25044</v>
      </c>
      <c r="H300" t="s">
        <v>886</v>
      </c>
    </row>
    <row r="301" spans="1:8" x14ac:dyDescent="0.2">
      <c r="A301">
        <v>25045</v>
      </c>
      <c r="B301" t="s">
        <v>552</v>
      </c>
      <c r="D301">
        <v>0</v>
      </c>
      <c r="E301" t="s">
        <v>36</v>
      </c>
      <c r="F301">
        <v>1</v>
      </c>
      <c r="G301">
        <v>25045</v>
      </c>
      <c r="H301" t="s">
        <v>887</v>
      </c>
    </row>
    <row r="302" spans="1:8" x14ac:dyDescent="0.2">
      <c r="A302">
        <v>25046</v>
      </c>
      <c r="B302" t="s">
        <v>553</v>
      </c>
      <c r="D302">
        <v>0</v>
      </c>
      <c r="E302" t="s">
        <v>36</v>
      </c>
      <c r="F302">
        <v>1</v>
      </c>
      <c r="G302">
        <v>25046</v>
      </c>
      <c r="H302" t="s">
        <v>888</v>
      </c>
    </row>
    <row r="303" spans="1:8" x14ac:dyDescent="0.2">
      <c r="A303">
        <v>25047</v>
      </c>
      <c r="B303" t="s">
        <v>554</v>
      </c>
      <c r="D303">
        <v>0</v>
      </c>
      <c r="E303" t="s">
        <v>36</v>
      </c>
      <c r="F303">
        <v>1</v>
      </c>
      <c r="G303">
        <v>25047</v>
      </c>
      <c r="H303" t="s">
        <v>889</v>
      </c>
    </row>
    <row r="304" spans="1:8" x14ac:dyDescent="0.2">
      <c r="A304">
        <v>25048</v>
      </c>
      <c r="B304" t="s">
        <v>555</v>
      </c>
      <c r="D304">
        <v>0</v>
      </c>
      <c r="E304" t="s">
        <v>36</v>
      </c>
      <c r="F304">
        <v>1</v>
      </c>
      <c r="G304">
        <v>25048</v>
      </c>
      <c r="H304" t="s">
        <v>890</v>
      </c>
    </row>
    <row r="305" spans="1:8" x14ac:dyDescent="0.2">
      <c r="A305">
        <v>25049</v>
      </c>
      <c r="B305" t="s">
        <v>556</v>
      </c>
      <c r="D305">
        <v>0</v>
      </c>
      <c r="E305" t="s">
        <v>36</v>
      </c>
      <c r="F305">
        <v>1</v>
      </c>
      <c r="G305">
        <v>25049</v>
      </c>
      <c r="H305" t="s">
        <v>891</v>
      </c>
    </row>
    <row r="306" spans="1:8" x14ac:dyDescent="0.2">
      <c r="A306">
        <v>25051</v>
      </c>
      <c r="B306" t="s">
        <v>558</v>
      </c>
      <c r="D306">
        <v>0</v>
      </c>
      <c r="E306" t="s">
        <v>36</v>
      </c>
      <c r="F306">
        <v>1</v>
      </c>
      <c r="G306">
        <v>25051</v>
      </c>
      <c r="H306">
        <v>315</v>
      </c>
    </row>
    <row r="307" spans="1:8" x14ac:dyDescent="0.2">
      <c r="A307">
        <v>25052</v>
      </c>
      <c r="B307" t="s">
        <v>559</v>
      </c>
      <c r="D307">
        <v>0</v>
      </c>
      <c r="E307" t="s">
        <v>36</v>
      </c>
      <c r="F307">
        <v>1</v>
      </c>
      <c r="G307">
        <v>25052</v>
      </c>
      <c r="H307" t="s">
        <v>892</v>
      </c>
    </row>
    <row r="308" spans="1:8" x14ac:dyDescent="0.2">
      <c r="A308">
        <v>25053</v>
      </c>
      <c r="B308" t="s">
        <v>560</v>
      </c>
      <c r="D308">
        <v>0</v>
      </c>
      <c r="E308" t="s">
        <v>36</v>
      </c>
      <c r="F308">
        <v>1</v>
      </c>
      <c r="G308">
        <v>25053</v>
      </c>
      <c r="H308" t="s">
        <v>893</v>
      </c>
    </row>
    <row r="309" spans="1:8" x14ac:dyDescent="0.2">
      <c r="A309">
        <v>25054</v>
      </c>
      <c r="B309" t="s">
        <v>561</v>
      </c>
      <c r="D309">
        <v>0</v>
      </c>
      <c r="E309" t="s">
        <v>36</v>
      </c>
      <c r="F309">
        <v>1</v>
      </c>
      <c r="G309">
        <v>25054</v>
      </c>
      <c r="H309" t="s">
        <v>894</v>
      </c>
    </row>
    <row r="310" spans="1:8" x14ac:dyDescent="0.2">
      <c r="A310">
        <v>25055</v>
      </c>
      <c r="B310" t="s">
        <v>562</v>
      </c>
      <c r="D310">
        <v>0</v>
      </c>
      <c r="E310" t="s">
        <v>36</v>
      </c>
      <c r="F310">
        <v>1</v>
      </c>
      <c r="G310">
        <v>25055</v>
      </c>
      <c r="H310" t="s">
        <v>895</v>
      </c>
    </row>
    <row r="311" spans="1:8" x14ac:dyDescent="0.2">
      <c r="A311">
        <v>25056</v>
      </c>
      <c r="B311" t="s">
        <v>563</v>
      </c>
      <c r="D311">
        <v>0</v>
      </c>
      <c r="E311" t="s">
        <v>36</v>
      </c>
      <c r="F311">
        <v>1</v>
      </c>
      <c r="G311">
        <v>25056</v>
      </c>
      <c r="H311" t="s">
        <v>896</v>
      </c>
    </row>
    <row r="312" spans="1:8" x14ac:dyDescent="0.2">
      <c r="A312">
        <v>25057</v>
      </c>
      <c r="B312" t="s">
        <v>564</v>
      </c>
      <c r="D312">
        <v>0</v>
      </c>
      <c r="E312" t="s">
        <v>36</v>
      </c>
      <c r="F312">
        <v>1</v>
      </c>
      <c r="G312">
        <v>25057</v>
      </c>
      <c r="H312" t="s">
        <v>897</v>
      </c>
    </row>
    <row r="313" spans="1:8" x14ac:dyDescent="0.2">
      <c r="A313">
        <v>25058</v>
      </c>
      <c r="B313" t="s">
        <v>565</v>
      </c>
      <c r="D313">
        <v>0</v>
      </c>
      <c r="E313" t="s">
        <v>36</v>
      </c>
      <c r="F313">
        <v>1</v>
      </c>
      <c r="G313">
        <v>25058</v>
      </c>
      <c r="H313" t="s">
        <v>898</v>
      </c>
    </row>
    <row r="314" spans="1:8" x14ac:dyDescent="0.2">
      <c r="A314">
        <v>25059</v>
      </c>
      <c r="B314" t="s">
        <v>566</v>
      </c>
      <c r="D314">
        <v>0</v>
      </c>
      <c r="E314" t="s">
        <v>36</v>
      </c>
      <c r="F314">
        <v>1</v>
      </c>
      <c r="G314">
        <v>25059</v>
      </c>
      <c r="H314" t="s">
        <v>899</v>
      </c>
    </row>
    <row r="315" spans="1:8" x14ac:dyDescent="0.2">
      <c r="A315">
        <v>25061</v>
      </c>
      <c r="B315" t="s">
        <v>568</v>
      </c>
      <c r="D315">
        <v>0</v>
      </c>
      <c r="E315" t="s">
        <v>36</v>
      </c>
      <c r="F315">
        <v>1</v>
      </c>
      <c r="G315">
        <v>25061</v>
      </c>
      <c r="H315">
        <v>324</v>
      </c>
    </row>
    <row r="316" spans="1:8" x14ac:dyDescent="0.2">
      <c r="A316">
        <v>25062</v>
      </c>
      <c r="B316" t="s">
        <v>569</v>
      </c>
      <c r="D316">
        <v>0</v>
      </c>
      <c r="E316" t="s">
        <v>36</v>
      </c>
      <c r="F316">
        <v>1</v>
      </c>
      <c r="G316">
        <v>25062</v>
      </c>
      <c r="H316" t="s">
        <v>900</v>
      </c>
    </row>
    <row r="317" spans="1:8" x14ac:dyDescent="0.2">
      <c r="A317">
        <v>25063</v>
      </c>
      <c r="B317" t="s">
        <v>570</v>
      </c>
      <c r="D317">
        <v>0</v>
      </c>
      <c r="E317" t="s">
        <v>36</v>
      </c>
      <c r="F317">
        <v>1</v>
      </c>
      <c r="G317">
        <v>25063</v>
      </c>
      <c r="H317" t="s">
        <v>901</v>
      </c>
    </row>
    <row r="318" spans="1:8" x14ac:dyDescent="0.2">
      <c r="A318">
        <v>25064</v>
      </c>
      <c r="B318" t="s">
        <v>571</v>
      </c>
      <c r="D318">
        <v>0</v>
      </c>
      <c r="E318" t="s">
        <v>36</v>
      </c>
      <c r="F318">
        <v>1</v>
      </c>
      <c r="G318">
        <v>25064</v>
      </c>
      <c r="H318" t="s">
        <v>902</v>
      </c>
    </row>
    <row r="319" spans="1:8" x14ac:dyDescent="0.2">
      <c r="A319">
        <v>25065</v>
      </c>
      <c r="B319" t="s">
        <v>572</v>
      </c>
      <c r="D319">
        <v>0</v>
      </c>
      <c r="E319" t="s">
        <v>36</v>
      </c>
      <c r="F319">
        <v>1</v>
      </c>
      <c r="G319">
        <v>25065</v>
      </c>
      <c r="H319" t="s">
        <v>903</v>
      </c>
    </row>
    <row r="320" spans="1:8" x14ac:dyDescent="0.2">
      <c r="A320">
        <v>25066</v>
      </c>
      <c r="B320" t="s">
        <v>573</v>
      </c>
      <c r="D320">
        <v>0</v>
      </c>
      <c r="E320" t="s">
        <v>36</v>
      </c>
      <c r="F320">
        <v>1</v>
      </c>
      <c r="G320">
        <v>25066</v>
      </c>
      <c r="H320" t="s">
        <v>904</v>
      </c>
    </row>
    <row r="321" spans="1:8" x14ac:dyDescent="0.2">
      <c r="A321">
        <v>25067</v>
      </c>
      <c r="B321" t="s">
        <v>574</v>
      </c>
      <c r="D321">
        <v>0</v>
      </c>
      <c r="E321" t="s">
        <v>36</v>
      </c>
      <c r="F321">
        <v>1</v>
      </c>
      <c r="G321">
        <v>25067</v>
      </c>
      <c r="H321" t="s">
        <v>905</v>
      </c>
    </row>
    <row r="322" spans="1:8" x14ac:dyDescent="0.2">
      <c r="A322">
        <v>25068</v>
      </c>
      <c r="B322" t="s">
        <v>575</v>
      </c>
      <c r="D322">
        <v>0</v>
      </c>
      <c r="E322" t="s">
        <v>36</v>
      </c>
      <c r="F322">
        <v>1</v>
      </c>
      <c r="G322">
        <v>25068</v>
      </c>
      <c r="H322" t="s">
        <v>906</v>
      </c>
    </row>
    <row r="323" spans="1:8" x14ac:dyDescent="0.2">
      <c r="A323">
        <v>25069</v>
      </c>
      <c r="B323" t="s">
        <v>576</v>
      </c>
      <c r="D323">
        <v>0</v>
      </c>
      <c r="E323" t="s">
        <v>36</v>
      </c>
      <c r="F323">
        <v>1</v>
      </c>
      <c r="G323">
        <v>25069</v>
      </c>
      <c r="H323" t="s">
        <v>907</v>
      </c>
    </row>
    <row r="324" spans="1:8" x14ac:dyDescent="0.2">
      <c r="A324">
        <v>25071</v>
      </c>
      <c r="B324" t="s">
        <v>578</v>
      </c>
      <c r="D324">
        <v>0</v>
      </c>
      <c r="E324" t="s">
        <v>36</v>
      </c>
      <c r="F324">
        <v>1</v>
      </c>
      <c r="G324">
        <v>25071</v>
      </c>
      <c r="H324">
        <v>333</v>
      </c>
    </row>
    <row r="325" spans="1:8" x14ac:dyDescent="0.2">
      <c r="A325">
        <v>25072</v>
      </c>
      <c r="B325" t="s">
        <v>579</v>
      </c>
      <c r="D325">
        <v>0</v>
      </c>
      <c r="E325" t="s">
        <v>36</v>
      </c>
      <c r="F325">
        <v>1</v>
      </c>
      <c r="G325">
        <v>25072</v>
      </c>
      <c r="H325" t="s">
        <v>908</v>
      </c>
    </row>
    <row r="326" spans="1:8" x14ac:dyDescent="0.2">
      <c r="A326">
        <v>25073</v>
      </c>
      <c r="B326" t="s">
        <v>580</v>
      </c>
      <c r="D326">
        <v>0</v>
      </c>
      <c r="E326" t="s">
        <v>36</v>
      </c>
      <c r="F326">
        <v>1</v>
      </c>
      <c r="G326">
        <v>25073</v>
      </c>
      <c r="H326" t="s">
        <v>909</v>
      </c>
    </row>
    <row r="327" spans="1:8" x14ac:dyDescent="0.2">
      <c r="A327">
        <v>25074</v>
      </c>
      <c r="B327" t="s">
        <v>581</v>
      </c>
      <c r="D327">
        <v>0</v>
      </c>
      <c r="E327" t="s">
        <v>36</v>
      </c>
      <c r="F327">
        <v>1</v>
      </c>
      <c r="G327">
        <v>25074</v>
      </c>
      <c r="H327" t="s">
        <v>910</v>
      </c>
    </row>
    <row r="328" spans="1:8" x14ac:dyDescent="0.2">
      <c r="A328">
        <v>25075</v>
      </c>
      <c r="B328" t="s">
        <v>582</v>
      </c>
      <c r="D328">
        <v>0</v>
      </c>
      <c r="E328" t="s">
        <v>36</v>
      </c>
      <c r="F328">
        <v>1</v>
      </c>
      <c r="G328">
        <v>25075</v>
      </c>
      <c r="H328" t="s">
        <v>911</v>
      </c>
    </row>
    <row r="329" spans="1:8" x14ac:dyDescent="0.2">
      <c r="A329">
        <v>25076</v>
      </c>
      <c r="B329" t="s">
        <v>583</v>
      </c>
      <c r="D329">
        <v>0</v>
      </c>
      <c r="E329" t="s">
        <v>36</v>
      </c>
      <c r="F329">
        <v>1</v>
      </c>
      <c r="G329">
        <v>25076</v>
      </c>
      <c r="H329" t="s">
        <v>912</v>
      </c>
    </row>
    <row r="330" spans="1:8" x14ac:dyDescent="0.2">
      <c r="A330">
        <v>25077</v>
      </c>
      <c r="B330" t="s">
        <v>584</v>
      </c>
      <c r="D330">
        <v>0</v>
      </c>
      <c r="E330" t="s">
        <v>36</v>
      </c>
      <c r="F330">
        <v>1</v>
      </c>
      <c r="G330">
        <v>25077</v>
      </c>
      <c r="H330" t="s">
        <v>913</v>
      </c>
    </row>
    <row r="331" spans="1:8" x14ac:dyDescent="0.2">
      <c r="A331">
        <v>25078</v>
      </c>
      <c r="B331" t="s">
        <v>585</v>
      </c>
      <c r="D331">
        <v>0</v>
      </c>
      <c r="E331" t="s">
        <v>36</v>
      </c>
      <c r="F331">
        <v>1</v>
      </c>
      <c r="G331">
        <v>25078</v>
      </c>
      <c r="H331" t="s">
        <v>914</v>
      </c>
    </row>
    <row r="332" spans="1:8" x14ac:dyDescent="0.2">
      <c r="A332">
        <v>25079</v>
      </c>
      <c r="B332" t="s">
        <v>586</v>
      </c>
      <c r="D332">
        <v>0</v>
      </c>
      <c r="E332" t="s">
        <v>36</v>
      </c>
      <c r="F332">
        <v>1</v>
      </c>
      <c r="G332">
        <v>25079</v>
      </c>
      <c r="H332" t="s">
        <v>915</v>
      </c>
    </row>
    <row r="333" spans="1:8" x14ac:dyDescent="0.2">
      <c r="A333">
        <v>25081</v>
      </c>
      <c r="B333" t="s">
        <v>588</v>
      </c>
      <c r="D333">
        <v>0</v>
      </c>
      <c r="E333" t="s">
        <v>36</v>
      </c>
      <c r="F333">
        <v>1</v>
      </c>
      <c r="G333">
        <v>25081</v>
      </c>
      <c r="H333">
        <v>342</v>
      </c>
    </row>
    <row r="334" spans="1:8" x14ac:dyDescent="0.2">
      <c r="A334">
        <v>25082</v>
      </c>
      <c r="B334" t="s">
        <v>589</v>
      </c>
      <c r="D334">
        <v>0</v>
      </c>
      <c r="E334" t="s">
        <v>36</v>
      </c>
      <c r="F334">
        <v>1</v>
      </c>
      <c r="G334">
        <v>25082</v>
      </c>
      <c r="H334" t="s">
        <v>916</v>
      </c>
    </row>
    <row r="335" spans="1:8" x14ac:dyDescent="0.2">
      <c r="A335">
        <v>25083</v>
      </c>
      <c r="B335" t="s">
        <v>590</v>
      </c>
      <c r="D335">
        <v>0</v>
      </c>
      <c r="E335" t="s">
        <v>36</v>
      </c>
      <c r="F335">
        <v>1</v>
      </c>
      <c r="G335">
        <v>25083</v>
      </c>
      <c r="H335" t="s">
        <v>917</v>
      </c>
    </row>
    <row r="336" spans="1:8" x14ac:dyDescent="0.2">
      <c r="A336">
        <v>25084</v>
      </c>
      <c r="B336" t="s">
        <v>591</v>
      </c>
      <c r="D336">
        <v>0</v>
      </c>
      <c r="E336" t="s">
        <v>36</v>
      </c>
      <c r="F336">
        <v>1</v>
      </c>
      <c r="G336">
        <v>25084</v>
      </c>
      <c r="H336" t="s">
        <v>918</v>
      </c>
    </row>
    <row r="337" spans="1:8" x14ac:dyDescent="0.2">
      <c r="A337">
        <v>25085</v>
      </c>
      <c r="B337" t="s">
        <v>592</v>
      </c>
      <c r="D337">
        <v>0</v>
      </c>
      <c r="E337" t="s">
        <v>36</v>
      </c>
      <c r="F337">
        <v>1</v>
      </c>
      <c r="G337">
        <v>25085</v>
      </c>
      <c r="H337" t="s">
        <v>919</v>
      </c>
    </row>
    <row r="338" spans="1:8" x14ac:dyDescent="0.2">
      <c r="A338">
        <v>25086</v>
      </c>
      <c r="B338" t="s">
        <v>593</v>
      </c>
      <c r="D338">
        <v>0</v>
      </c>
      <c r="E338" t="s">
        <v>36</v>
      </c>
      <c r="F338">
        <v>1</v>
      </c>
      <c r="G338">
        <v>25086</v>
      </c>
      <c r="H338" t="s">
        <v>920</v>
      </c>
    </row>
    <row r="339" spans="1:8" x14ac:dyDescent="0.2">
      <c r="A339">
        <v>25087</v>
      </c>
      <c r="B339" t="s">
        <v>594</v>
      </c>
      <c r="D339">
        <v>0</v>
      </c>
      <c r="E339" t="s">
        <v>36</v>
      </c>
      <c r="F339">
        <v>1</v>
      </c>
      <c r="G339">
        <v>25087</v>
      </c>
      <c r="H339" t="s">
        <v>921</v>
      </c>
    </row>
    <row r="340" spans="1:8" x14ac:dyDescent="0.2">
      <c r="A340">
        <v>25088</v>
      </c>
      <c r="B340" t="s">
        <v>595</v>
      </c>
      <c r="D340">
        <v>0</v>
      </c>
      <c r="E340" t="s">
        <v>36</v>
      </c>
      <c r="F340">
        <v>1</v>
      </c>
      <c r="G340">
        <v>25088</v>
      </c>
      <c r="H340" t="s">
        <v>922</v>
      </c>
    </row>
    <row r="341" spans="1:8" x14ac:dyDescent="0.2">
      <c r="A341">
        <v>25089</v>
      </c>
      <c r="B341" t="s">
        <v>596</v>
      </c>
      <c r="D341">
        <v>0</v>
      </c>
      <c r="E341" t="s">
        <v>36</v>
      </c>
      <c r="F341">
        <v>1</v>
      </c>
      <c r="G341">
        <v>25089</v>
      </c>
      <c r="H341" t="s">
        <v>923</v>
      </c>
    </row>
    <row r="342" spans="1:8" x14ac:dyDescent="0.2">
      <c r="A342">
        <v>25091</v>
      </c>
      <c r="B342" t="s">
        <v>598</v>
      </c>
      <c r="D342">
        <v>0</v>
      </c>
      <c r="E342" t="s">
        <v>36</v>
      </c>
      <c r="F342">
        <v>1</v>
      </c>
      <c r="G342">
        <v>25091</v>
      </c>
      <c r="H342">
        <v>351</v>
      </c>
    </row>
    <row r="343" spans="1:8" x14ac:dyDescent="0.2">
      <c r="A343">
        <v>25092</v>
      </c>
      <c r="B343" t="s">
        <v>599</v>
      </c>
      <c r="D343">
        <v>0</v>
      </c>
      <c r="E343" t="s">
        <v>36</v>
      </c>
      <c r="F343">
        <v>1</v>
      </c>
      <c r="G343">
        <v>25092</v>
      </c>
      <c r="H343" t="s">
        <v>924</v>
      </c>
    </row>
    <row r="344" spans="1:8" x14ac:dyDescent="0.2">
      <c r="A344">
        <v>25093</v>
      </c>
      <c r="B344" t="s">
        <v>600</v>
      </c>
      <c r="D344">
        <v>0</v>
      </c>
      <c r="E344" t="s">
        <v>36</v>
      </c>
      <c r="F344">
        <v>1</v>
      </c>
      <c r="G344">
        <v>25093</v>
      </c>
      <c r="H344" t="s">
        <v>925</v>
      </c>
    </row>
    <row r="345" spans="1:8" x14ac:dyDescent="0.2">
      <c r="A345">
        <v>25094</v>
      </c>
      <c r="B345" t="s">
        <v>601</v>
      </c>
      <c r="D345">
        <v>0</v>
      </c>
      <c r="E345" t="s">
        <v>36</v>
      </c>
      <c r="F345">
        <v>1</v>
      </c>
      <c r="G345">
        <v>25094</v>
      </c>
      <c r="H345" t="s">
        <v>926</v>
      </c>
    </row>
    <row r="346" spans="1:8" x14ac:dyDescent="0.2">
      <c r="A346">
        <v>25095</v>
      </c>
      <c r="B346" t="s">
        <v>602</v>
      </c>
      <c r="D346">
        <v>0</v>
      </c>
      <c r="E346" t="s">
        <v>36</v>
      </c>
      <c r="F346">
        <v>1</v>
      </c>
      <c r="G346">
        <v>25095</v>
      </c>
      <c r="H346" t="s">
        <v>927</v>
      </c>
    </row>
    <row r="347" spans="1:8" x14ac:dyDescent="0.2">
      <c r="A347">
        <v>25096</v>
      </c>
      <c r="B347" t="s">
        <v>603</v>
      </c>
      <c r="D347">
        <v>0</v>
      </c>
      <c r="E347" t="s">
        <v>36</v>
      </c>
      <c r="F347">
        <v>1</v>
      </c>
      <c r="G347">
        <v>25096</v>
      </c>
      <c r="H347" t="s">
        <v>928</v>
      </c>
    </row>
    <row r="348" spans="1:8" x14ac:dyDescent="0.2">
      <c r="A348">
        <v>25097</v>
      </c>
      <c r="B348" t="s">
        <v>604</v>
      </c>
      <c r="D348">
        <v>0</v>
      </c>
      <c r="E348" t="s">
        <v>36</v>
      </c>
      <c r="F348">
        <v>1</v>
      </c>
      <c r="G348">
        <v>25097</v>
      </c>
      <c r="H348" t="s">
        <v>929</v>
      </c>
    </row>
    <row r="349" spans="1:8" x14ac:dyDescent="0.2">
      <c r="A349">
        <v>25098</v>
      </c>
      <c r="B349" t="s">
        <v>605</v>
      </c>
      <c r="D349">
        <v>0</v>
      </c>
      <c r="E349" t="s">
        <v>36</v>
      </c>
      <c r="F349">
        <v>1</v>
      </c>
      <c r="G349">
        <v>25098</v>
      </c>
      <c r="H349" t="s">
        <v>930</v>
      </c>
    </row>
    <row r="350" spans="1:8" x14ac:dyDescent="0.2">
      <c r="A350">
        <v>25099</v>
      </c>
      <c r="B350" t="s">
        <v>606</v>
      </c>
      <c r="D350">
        <v>0</v>
      </c>
      <c r="E350" t="s">
        <v>36</v>
      </c>
      <c r="F350">
        <v>1</v>
      </c>
      <c r="G350">
        <v>25099</v>
      </c>
      <c r="H350" t="s">
        <v>931</v>
      </c>
    </row>
    <row r="351" spans="1:8" x14ac:dyDescent="0.2">
      <c r="A351">
        <v>25101</v>
      </c>
      <c r="B351" t="s">
        <v>608</v>
      </c>
      <c r="D351">
        <v>0</v>
      </c>
      <c r="E351" t="s">
        <v>36</v>
      </c>
      <c r="F351">
        <v>1</v>
      </c>
      <c r="G351">
        <v>25101</v>
      </c>
      <c r="H351">
        <v>360</v>
      </c>
    </row>
    <row r="352" spans="1:8" x14ac:dyDescent="0.2">
      <c r="A352">
        <v>25102</v>
      </c>
      <c r="B352" t="s">
        <v>609</v>
      </c>
      <c r="D352">
        <v>0</v>
      </c>
      <c r="E352" t="s">
        <v>36</v>
      </c>
      <c r="F352">
        <v>1</v>
      </c>
      <c r="G352">
        <v>25102</v>
      </c>
      <c r="H352" t="s">
        <v>932</v>
      </c>
    </row>
    <row r="353" spans="1:8" x14ac:dyDescent="0.2">
      <c r="A353">
        <v>25103</v>
      </c>
      <c r="B353" t="s">
        <v>610</v>
      </c>
      <c r="D353">
        <v>0</v>
      </c>
      <c r="E353" t="s">
        <v>36</v>
      </c>
      <c r="F353">
        <v>1</v>
      </c>
      <c r="G353">
        <v>25103</v>
      </c>
      <c r="H353" t="s">
        <v>933</v>
      </c>
    </row>
    <row r="354" spans="1:8" x14ac:dyDescent="0.2">
      <c r="A354">
        <v>25104</v>
      </c>
      <c r="B354" t="s">
        <v>611</v>
      </c>
      <c r="D354">
        <v>0</v>
      </c>
      <c r="E354" t="s">
        <v>36</v>
      </c>
      <c r="F354">
        <v>1</v>
      </c>
      <c r="G354">
        <v>25104</v>
      </c>
      <c r="H354" t="s">
        <v>934</v>
      </c>
    </row>
    <row r="355" spans="1:8" x14ac:dyDescent="0.2">
      <c r="A355">
        <v>25105</v>
      </c>
      <c r="B355" t="s">
        <v>612</v>
      </c>
      <c r="D355">
        <v>0</v>
      </c>
      <c r="E355" t="s">
        <v>36</v>
      </c>
      <c r="F355">
        <v>1</v>
      </c>
      <c r="G355">
        <v>25105</v>
      </c>
      <c r="H355" t="s">
        <v>935</v>
      </c>
    </row>
    <row r="356" spans="1:8" x14ac:dyDescent="0.2">
      <c r="A356">
        <v>25106</v>
      </c>
      <c r="B356" t="s">
        <v>613</v>
      </c>
      <c r="D356">
        <v>0</v>
      </c>
      <c r="E356" t="s">
        <v>36</v>
      </c>
      <c r="F356">
        <v>1</v>
      </c>
      <c r="G356">
        <v>25106</v>
      </c>
      <c r="H356" t="s">
        <v>936</v>
      </c>
    </row>
    <row r="357" spans="1:8" x14ac:dyDescent="0.2">
      <c r="A357">
        <v>25107</v>
      </c>
      <c r="B357" t="s">
        <v>614</v>
      </c>
      <c r="D357">
        <v>0</v>
      </c>
      <c r="E357" t="s">
        <v>36</v>
      </c>
      <c r="F357">
        <v>1</v>
      </c>
      <c r="G357">
        <v>25107</v>
      </c>
      <c r="H357" t="s">
        <v>937</v>
      </c>
    </row>
    <row r="358" spans="1:8" x14ac:dyDescent="0.2">
      <c r="A358">
        <v>25108</v>
      </c>
      <c r="B358" t="s">
        <v>615</v>
      </c>
      <c r="D358">
        <v>0</v>
      </c>
      <c r="E358" t="s">
        <v>36</v>
      </c>
      <c r="F358">
        <v>1</v>
      </c>
      <c r="G358">
        <v>25108</v>
      </c>
      <c r="H358" t="s">
        <v>938</v>
      </c>
    </row>
    <row r="359" spans="1:8" x14ac:dyDescent="0.2">
      <c r="A359">
        <v>25109</v>
      </c>
      <c r="B359" t="s">
        <v>616</v>
      </c>
      <c r="D359">
        <v>0</v>
      </c>
      <c r="E359" t="s">
        <v>36</v>
      </c>
      <c r="F359">
        <v>1</v>
      </c>
      <c r="G359">
        <v>25109</v>
      </c>
      <c r="H359" t="s">
        <v>939</v>
      </c>
    </row>
    <row r="360" spans="1:8" x14ac:dyDescent="0.2">
      <c r="A360">
        <v>25111</v>
      </c>
      <c r="B360" t="s">
        <v>618</v>
      </c>
      <c r="D360">
        <v>0</v>
      </c>
      <c r="E360" t="s">
        <v>36</v>
      </c>
      <c r="F360">
        <v>1</v>
      </c>
      <c r="G360">
        <v>25111</v>
      </c>
      <c r="H360">
        <v>369</v>
      </c>
    </row>
    <row r="361" spans="1:8" x14ac:dyDescent="0.2">
      <c r="A361">
        <v>25112</v>
      </c>
      <c r="B361" t="s">
        <v>619</v>
      </c>
      <c r="D361">
        <v>0</v>
      </c>
      <c r="E361" t="s">
        <v>36</v>
      </c>
      <c r="F361">
        <v>1</v>
      </c>
      <c r="G361">
        <v>25112</v>
      </c>
      <c r="H361" t="s">
        <v>940</v>
      </c>
    </row>
    <row r="362" spans="1:8" x14ac:dyDescent="0.2">
      <c r="A362">
        <v>25113</v>
      </c>
      <c r="B362" t="s">
        <v>620</v>
      </c>
      <c r="D362">
        <v>0</v>
      </c>
      <c r="E362" t="s">
        <v>36</v>
      </c>
      <c r="F362">
        <v>1</v>
      </c>
      <c r="G362">
        <v>25113</v>
      </c>
      <c r="H362" t="s">
        <v>941</v>
      </c>
    </row>
    <row r="363" spans="1:8" x14ac:dyDescent="0.2">
      <c r="A363">
        <v>25114</v>
      </c>
      <c r="B363" t="s">
        <v>621</v>
      </c>
      <c r="D363">
        <v>0</v>
      </c>
      <c r="E363" t="s">
        <v>36</v>
      </c>
      <c r="F363">
        <v>1</v>
      </c>
      <c r="G363">
        <v>25114</v>
      </c>
      <c r="H363" t="s">
        <v>942</v>
      </c>
    </row>
    <row r="364" spans="1:8" x14ac:dyDescent="0.2">
      <c r="A364">
        <v>25115</v>
      </c>
      <c r="B364" t="s">
        <v>622</v>
      </c>
      <c r="D364">
        <v>0</v>
      </c>
      <c r="E364" t="s">
        <v>36</v>
      </c>
      <c r="F364">
        <v>1</v>
      </c>
      <c r="G364">
        <v>25115</v>
      </c>
      <c r="H364" t="s">
        <v>943</v>
      </c>
    </row>
    <row r="365" spans="1:8" x14ac:dyDescent="0.2">
      <c r="A365">
        <v>25116</v>
      </c>
      <c r="B365" t="s">
        <v>623</v>
      </c>
      <c r="D365">
        <v>0</v>
      </c>
      <c r="E365" t="s">
        <v>36</v>
      </c>
      <c r="F365">
        <v>1</v>
      </c>
      <c r="G365">
        <v>25116</v>
      </c>
      <c r="H365" t="s">
        <v>944</v>
      </c>
    </row>
    <row r="366" spans="1:8" x14ac:dyDescent="0.2">
      <c r="A366">
        <v>25117</v>
      </c>
      <c r="B366" t="s">
        <v>624</v>
      </c>
      <c r="D366">
        <v>0</v>
      </c>
      <c r="E366" t="s">
        <v>36</v>
      </c>
      <c r="F366">
        <v>1</v>
      </c>
      <c r="G366">
        <v>25117</v>
      </c>
      <c r="H366" t="s">
        <v>945</v>
      </c>
    </row>
    <row r="367" spans="1:8" x14ac:dyDescent="0.2">
      <c r="A367">
        <v>25118</v>
      </c>
      <c r="B367" t="s">
        <v>625</v>
      </c>
      <c r="D367">
        <v>0</v>
      </c>
      <c r="E367" t="s">
        <v>36</v>
      </c>
      <c r="F367">
        <v>1</v>
      </c>
      <c r="G367">
        <v>25118</v>
      </c>
      <c r="H367" t="s">
        <v>946</v>
      </c>
    </row>
    <row r="368" spans="1:8" x14ac:dyDescent="0.2">
      <c r="A368">
        <v>25119</v>
      </c>
      <c r="B368" t="s">
        <v>626</v>
      </c>
      <c r="D368">
        <v>0</v>
      </c>
      <c r="E368" t="s">
        <v>36</v>
      </c>
      <c r="F368">
        <v>1</v>
      </c>
      <c r="G368">
        <v>25119</v>
      </c>
      <c r="H368" t="s">
        <v>947</v>
      </c>
    </row>
    <row r="369" spans="1:8" x14ac:dyDescent="0.2">
      <c r="A369">
        <v>25121</v>
      </c>
      <c r="B369" t="s">
        <v>628</v>
      </c>
      <c r="D369">
        <v>0</v>
      </c>
      <c r="E369" t="s">
        <v>36</v>
      </c>
      <c r="F369">
        <v>1</v>
      </c>
      <c r="G369">
        <v>25121</v>
      </c>
      <c r="H369">
        <v>378</v>
      </c>
    </row>
    <row r="370" spans="1:8" x14ac:dyDescent="0.2">
      <c r="A370">
        <v>25122</v>
      </c>
      <c r="B370" t="s">
        <v>629</v>
      </c>
      <c r="D370">
        <v>0</v>
      </c>
      <c r="E370" t="s">
        <v>36</v>
      </c>
      <c r="F370">
        <v>1</v>
      </c>
      <c r="G370">
        <v>25122</v>
      </c>
      <c r="H370" t="s">
        <v>948</v>
      </c>
    </row>
    <row r="371" spans="1:8" x14ac:dyDescent="0.2">
      <c r="A371">
        <v>25123</v>
      </c>
      <c r="B371" t="s">
        <v>630</v>
      </c>
      <c r="D371">
        <v>0</v>
      </c>
      <c r="E371" t="s">
        <v>36</v>
      </c>
      <c r="F371">
        <v>1</v>
      </c>
      <c r="G371">
        <v>25123</v>
      </c>
      <c r="H371" t="s">
        <v>949</v>
      </c>
    </row>
    <row r="372" spans="1:8" x14ac:dyDescent="0.2">
      <c r="A372">
        <v>25124</v>
      </c>
      <c r="B372" t="s">
        <v>631</v>
      </c>
      <c r="D372">
        <v>0</v>
      </c>
      <c r="E372" t="s">
        <v>36</v>
      </c>
      <c r="F372">
        <v>1</v>
      </c>
      <c r="G372">
        <v>25124</v>
      </c>
      <c r="H372" t="s">
        <v>950</v>
      </c>
    </row>
    <row r="373" spans="1:8" x14ac:dyDescent="0.2">
      <c r="A373">
        <v>25125</v>
      </c>
      <c r="B373" t="s">
        <v>632</v>
      </c>
      <c r="D373">
        <v>0</v>
      </c>
      <c r="E373" t="s">
        <v>36</v>
      </c>
      <c r="F373">
        <v>1</v>
      </c>
      <c r="G373">
        <v>25125</v>
      </c>
      <c r="H373" t="s">
        <v>951</v>
      </c>
    </row>
    <row r="374" spans="1:8" x14ac:dyDescent="0.2">
      <c r="A374">
        <v>25126</v>
      </c>
      <c r="B374" t="s">
        <v>633</v>
      </c>
      <c r="D374">
        <v>0</v>
      </c>
      <c r="E374" t="s">
        <v>36</v>
      </c>
      <c r="F374">
        <v>1</v>
      </c>
      <c r="G374">
        <v>25126</v>
      </c>
      <c r="H374" t="s">
        <v>952</v>
      </c>
    </row>
    <row r="375" spans="1:8" x14ac:dyDescent="0.2">
      <c r="A375">
        <v>25127</v>
      </c>
      <c r="B375" t="s">
        <v>634</v>
      </c>
      <c r="D375">
        <v>0</v>
      </c>
      <c r="E375" t="s">
        <v>36</v>
      </c>
      <c r="F375">
        <v>1</v>
      </c>
      <c r="G375">
        <v>25127</v>
      </c>
      <c r="H375" t="s">
        <v>953</v>
      </c>
    </row>
    <row r="376" spans="1:8" x14ac:dyDescent="0.2">
      <c r="A376">
        <v>25128</v>
      </c>
      <c r="B376" t="s">
        <v>635</v>
      </c>
      <c r="D376">
        <v>0</v>
      </c>
      <c r="E376" t="s">
        <v>36</v>
      </c>
      <c r="F376">
        <v>1</v>
      </c>
      <c r="G376">
        <v>25128</v>
      </c>
      <c r="H376" t="s">
        <v>954</v>
      </c>
    </row>
    <row r="377" spans="1:8" x14ac:dyDescent="0.2">
      <c r="A377">
        <v>25129</v>
      </c>
      <c r="B377" t="s">
        <v>636</v>
      </c>
      <c r="D377">
        <v>0</v>
      </c>
      <c r="E377" t="s">
        <v>36</v>
      </c>
      <c r="F377">
        <v>1</v>
      </c>
      <c r="G377">
        <v>25129</v>
      </c>
      <c r="H377" t="s">
        <v>955</v>
      </c>
    </row>
    <row r="378" spans="1:8" x14ac:dyDescent="0.2">
      <c r="A378">
        <v>25131</v>
      </c>
      <c r="B378" t="s">
        <v>638</v>
      </c>
      <c r="D378">
        <v>0</v>
      </c>
      <c r="E378" t="s">
        <v>36</v>
      </c>
      <c r="F378">
        <v>1</v>
      </c>
      <c r="G378">
        <v>25131</v>
      </c>
      <c r="H378">
        <v>387</v>
      </c>
    </row>
    <row r="379" spans="1:8" x14ac:dyDescent="0.2">
      <c r="A379">
        <v>25132</v>
      </c>
      <c r="B379" t="s">
        <v>639</v>
      </c>
      <c r="D379">
        <v>0</v>
      </c>
      <c r="E379" t="s">
        <v>36</v>
      </c>
      <c r="F379">
        <v>1</v>
      </c>
      <c r="G379">
        <v>25132</v>
      </c>
      <c r="H379" t="s">
        <v>956</v>
      </c>
    </row>
    <row r="380" spans="1:8" x14ac:dyDescent="0.2">
      <c r="A380">
        <v>25133</v>
      </c>
      <c r="B380" t="s">
        <v>640</v>
      </c>
      <c r="D380">
        <v>0</v>
      </c>
      <c r="E380" t="s">
        <v>36</v>
      </c>
      <c r="F380">
        <v>1</v>
      </c>
      <c r="G380">
        <v>25133</v>
      </c>
      <c r="H380" t="s">
        <v>957</v>
      </c>
    </row>
    <row r="381" spans="1:8" x14ac:dyDescent="0.2">
      <c r="A381">
        <v>25134</v>
      </c>
      <c r="B381" t="s">
        <v>641</v>
      </c>
      <c r="D381">
        <v>0</v>
      </c>
      <c r="E381" t="s">
        <v>36</v>
      </c>
      <c r="F381">
        <v>1</v>
      </c>
      <c r="G381">
        <v>25134</v>
      </c>
      <c r="H381" t="s">
        <v>958</v>
      </c>
    </row>
    <row r="382" spans="1:8" x14ac:dyDescent="0.2">
      <c r="A382">
        <v>25135</v>
      </c>
      <c r="B382" t="s">
        <v>642</v>
      </c>
      <c r="D382">
        <v>0</v>
      </c>
      <c r="E382" t="s">
        <v>36</v>
      </c>
      <c r="F382">
        <v>1</v>
      </c>
      <c r="G382">
        <v>25135</v>
      </c>
      <c r="H382" t="s">
        <v>959</v>
      </c>
    </row>
    <row r="383" spans="1:8" x14ac:dyDescent="0.2">
      <c r="A383">
        <v>25136</v>
      </c>
      <c r="B383" t="s">
        <v>643</v>
      </c>
      <c r="D383">
        <v>0</v>
      </c>
      <c r="E383" t="s">
        <v>36</v>
      </c>
      <c r="F383">
        <v>1</v>
      </c>
      <c r="G383">
        <v>25136</v>
      </c>
      <c r="H383" t="s">
        <v>960</v>
      </c>
    </row>
    <row r="384" spans="1:8" x14ac:dyDescent="0.2">
      <c r="A384">
        <v>25137</v>
      </c>
      <c r="B384" t="s">
        <v>644</v>
      </c>
      <c r="D384">
        <v>0</v>
      </c>
      <c r="E384" t="s">
        <v>36</v>
      </c>
      <c r="F384">
        <v>1</v>
      </c>
      <c r="G384">
        <v>25137</v>
      </c>
      <c r="H384" t="s">
        <v>961</v>
      </c>
    </row>
    <row r="385" spans="1:8" x14ac:dyDescent="0.2">
      <c r="A385">
        <v>25138</v>
      </c>
      <c r="B385" t="s">
        <v>645</v>
      </c>
      <c r="D385">
        <v>0</v>
      </c>
      <c r="E385" t="s">
        <v>36</v>
      </c>
      <c r="F385">
        <v>1</v>
      </c>
      <c r="G385">
        <v>25138</v>
      </c>
      <c r="H385" t="s">
        <v>962</v>
      </c>
    </row>
    <row r="386" spans="1:8" x14ac:dyDescent="0.2">
      <c r="A386">
        <v>25139</v>
      </c>
      <c r="B386" t="s">
        <v>646</v>
      </c>
      <c r="D386">
        <v>0</v>
      </c>
      <c r="E386" t="s">
        <v>36</v>
      </c>
      <c r="F386">
        <v>1</v>
      </c>
      <c r="G386">
        <v>25139</v>
      </c>
      <c r="H386" t="s">
        <v>963</v>
      </c>
    </row>
    <row r="387" spans="1:8" x14ac:dyDescent="0.2">
      <c r="A387">
        <v>25141</v>
      </c>
      <c r="B387" t="s">
        <v>648</v>
      </c>
      <c r="D387">
        <v>0</v>
      </c>
      <c r="E387" t="s">
        <v>36</v>
      </c>
      <c r="F387">
        <v>1</v>
      </c>
      <c r="G387">
        <v>25141</v>
      </c>
      <c r="H387">
        <v>396</v>
      </c>
    </row>
    <row r="388" spans="1:8" x14ac:dyDescent="0.2">
      <c r="A388">
        <v>25142</v>
      </c>
      <c r="B388" t="s">
        <v>649</v>
      </c>
      <c r="D388">
        <v>0</v>
      </c>
      <c r="E388" t="s">
        <v>36</v>
      </c>
      <c r="F388">
        <v>1</v>
      </c>
      <c r="G388">
        <v>25142</v>
      </c>
      <c r="H388" t="s">
        <v>964</v>
      </c>
    </row>
    <row r="389" spans="1:8" x14ac:dyDescent="0.2">
      <c r="A389">
        <v>25143</v>
      </c>
      <c r="B389" t="s">
        <v>650</v>
      </c>
      <c r="D389">
        <v>0</v>
      </c>
      <c r="E389" t="s">
        <v>36</v>
      </c>
      <c r="F389">
        <v>1</v>
      </c>
      <c r="G389">
        <v>25143</v>
      </c>
      <c r="H389" t="s">
        <v>965</v>
      </c>
    </row>
    <row r="390" spans="1:8" x14ac:dyDescent="0.2">
      <c r="A390">
        <v>25144</v>
      </c>
      <c r="B390" t="s">
        <v>651</v>
      </c>
      <c r="D390">
        <v>0</v>
      </c>
      <c r="E390" t="s">
        <v>36</v>
      </c>
      <c r="F390">
        <v>1</v>
      </c>
      <c r="G390">
        <v>25144</v>
      </c>
      <c r="H390" t="s">
        <v>966</v>
      </c>
    </row>
    <row r="391" spans="1:8" x14ac:dyDescent="0.2">
      <c r="A391">
        <v>25145</v>
      </c>
      <c r="B391" t="s">
        <v>652</v>
      </c>
      <c r="D391">
        <v>0</v>
      </c>
      <c r="E391" t="s">
        <v>36</v>
      </c>
      <c r="F391">
        <v>1</v>
      </c>
      <c r="G391">
        <v>25145</v>
      </c>
      <c r="H391" t="s">
        <v>967</v>
      </c>
    </row>
    <row r="392" spans="1:8" x14ac:dyDescent="0.2">
      <c r="A392">
        <v>25146</v>
      </c>
      <c r="B392" t="s">
        <v>653</v>
      </c>
      <c r="D392">
        <v>0</v>
      </c>
      <c r="E392" t="s">
        <v>36</v>
      </c>
      <c r="F392">
        <v>1</v>
      </c>
      <c r="G392">
        <v>25146</v>
      </c>
      <c r="H392" t="s">
        <v>968</v>
      </c>
    </row>
    <row r="393" spans="1:8" x14ac:dyDescent="0.2">
      <c r="A393">
        <v>25147</v>
      </c>
      <c r="B393" t="s">
        <v>654</v>
      </c>
      <c r="D393">
        <v>0</v>
      </c>
      <c r="E393" t="s">
        <v>36</v>
      </c>
      <c r="F393">
        <v>1</v>
      </c>
      <c r="G393">
        <v>25147</v>
      </c>
      <c r="H393" t="s">
        <v>969</v>
      </c>
    </row>
    <row r="394" spans="1:8" x14ac:dyDescent="0.2">
      <c r="A394">
        <v>25148</v>
      </c>
      <c r="B394" t="s">
        <v>655</v>
      </c>
      <c r="D394">
        <v>0</v>
      </c>
      <c r="E394" t="s">
        <v>36</v>
      </c>
      <c r="F394">
        <v>1</v>
      </c>
      <c r="G394">
        <v>25148</v>
      </c>
      <c r="H394" t="s">
        <v>970</v>
      </c>
    </row>
    <row r="395" spans="1:8" x14ac:dyDescent="0.2">
      <c r="A395">
        <v>25149</v>
      </c>
      <c r="B395" t="s">
        <v>656</v>
      </c>
      <c r="D395">
        <v>0</v>
      </c>
      <c r="E395" t="s">
        <v>36</v>
      </c>
      <c r="F395">
        <v>1</v>
      </c>
      <c r="G395">
        <v>25149</v>
      </c>
      <c r="H395" t="s">
        <v>971</v>
      </c>
    </row>
    <row r="396" spans="1:8" x14ac:dyDescent="0.2">
      <c r="A396">
        <v>25151</v>
      </c>
      <c r="B396" t="s">
        <v>658</v>
      </c>
      <c r="D396">
        <v>0</v>
      </c>
      <c r="E396" t="s">
        <v>36</v>
      </c>
      <c r="F396">
        <v>1</v>
      </c>
      <c r="G396">
        <v>25151</v>
      </c>
      <c r="H396">
        <v>405</v>
      </c>
    </row>
    <row r="397" spans="1:8" x14ac:dyDescent="0.2">
      <c r="A397">
        <v>25152</v>
      </c>
      <c r="B397" t="s">
        <v>659</v>
      </c>
      <c r="D397">
        <v>0</v>
      </c>
      <c r="E397" t="s">
        <v>36</v>
      </c>
      <c r="F397">
        <v>1</v>
      </c>
      <c r="G397">
        <v>25152</v>
      </c>
      <c r="H397" t="s">
        <v>972</v>
      </c>
    </row>
    <row r="398" spans="1:8" x14ac:dyDescent="0.2">
      <c r="A398">
        <v>25153</v>
      </c>
      <c r="B398" t="s">
        <v>660</v>
      </c>
      <c r="D398">
        <v>0</v>
      </c>
      <c r="E398" t="s">
        <v>36</v>
      </c>
      <c r="F398">
        <v>1</v>
      </c>
      <c r="G398">
        <v>25153</v>
      </c>
      <c r="H398" t="s">
        <v>973</v>
      </c>
    </row>
    <row r="399" spans="1:8" x14ac:dyDescent="0.2">
      <c r="A399">
        <v>25154</v>
      </c>
      <c r="B399" t="s">
        <v>661</v>
      </c>
      <c r="D399">
        <v>0</v>
      </c>
      <c r="E399" t="s">
        <v>36</v>
      </c>
      <c r="F399">
        <v>1</v>
      </c>
      <c r="G399">
        <v>25154</v>
      </c>
      <c r="H399" t="s">
        <v>974</v>
      </c>
    </row>
    <row r="400" spans="1:8" x14ac:dyDescent="0.2">
      <c r="A400">
        <v>25155</v>
      </c>
      <c r="B400" t="s">
        <v>662</v>
      </c>
      <c r="D400">
        <v>0</v>
      </c>
      <c r="E400" t="s">
        <v>36</v>
      </c>
      <c r="F400">
        <v>1</v>
      </c>
      <c r="G400">
        <v>25155</v>
      </c>
      <c r="H400" t="s">
        <v>975</v>
      </c>
    </row>
    <row r="401" spans="1:8" x14ac:dyDescent="0.2">
      <c r="A401">
        <v>25156</v>
      </c>
      <c r="B401" t="s">
        <v>663</v>
      </c>
      <c r="D401">
        <v>0</v>
      </c>
      <c r="E401" t="s">
        <v>36</v>
      </c>
      <c r="F401">
        <v>1</v>
      </c>
      <c r="G401">
        <v>25156</v>
      </c>
      <c r="H401" t="s">
        <v>976</v>
      </c>
    </row>
    <row r="402" spans="1:8" x14ac:dyDescent="0.2">
      <c r="A402">
        <v>25157</v>
      </c>
      <c r="B402" t="s">
        <v>664</v>
      </c>
      <c r="D402">
        <v>0</v>
      </c>
      <c r="E402" t="s">
        <v>36</v>
      </c>
      <c r="F402">
        <v>1</v>
      </c>
      <c r="G402">
        <v>25157</v>
      </c>
      <c r="H402" t="s">
        <v>977</v>
      </c>
    </row>
    <row r="403" spans="1:8" x14ac:dyDescent="0.2">
      <c r="A403">
        <v>25158</v>
      </c>
      <c r="B403" t="s">
        <v>665</v>
      </c>
      <c r="D403">
        <v>0</v>
      </c>
      <c r="E403" t="s">
        <v>36</v>
      </c>
      <c r="F403">
        <v>1</v>
      </c>
      <c r="G403">
        <v>25158</v>
      </c>
      <c r="H403" t="s">
        <v>978</v>
      </c>
    </row>
    <row r="404" spans="1:8" x14ac:dyDescent="0.2">
      <c r="A404">
        <v>25159</v>
      </c>
      <c r="B404" t="s">
        <v>666</v>
      </c>
      <c r="D404">
        <v>0</v>
      </c>
      <c r="E404" t="s">
        <v>36</v>
      </c>
      <c r="F404">
        <v>1</v>
      </c>
      <c r="G404">
        <v>25159</v>
      </c>
      <c r="H404" t="s">
        <v>979</v>
      </c>
    </row>
    <row r="405" spans="1:8" x14ac:dyDescent="0.2">
      <c r="A405">
        <v>25161</v>
      </c>
      <c r="B405" t="s">
        <v>1142</v>
      </c>
      <c r="D405">
        <v>0</v>
      </c>
      <c r="E405" t="s">
        <v>36</v>
      </c>
      <c r="F405">
        <v>1</v>
      </c>
      <c r="G405">
        <v>25161</v>
      </c>
      <c r="H405">
        <v>414</v>
      </c>
    </row>
    <row r="406" spans="1:8" x14ac:dyDescent="0.2">
      <c r="A406">
        <v>25162</v>
      </c>
      <c r="B406" t="s">
        <v>1143</v>
      </c>
      <c r="D406">
        <v>0</v>
      </c>
      <c r="E406" t="s">
        <v>36</v>
      </c>
      <c r="F406">
        <v>1</v>
      </c>
      <c r="G406">
        <v>25162</v>
      </c>
      <c r="H406" t="s">
        <v>980</v>
      </c>
    </row>
    <row r="407" spans="1:8" x14ac:dyDescent="0.2">
      <c r="A407">
        <v>25163</v>
      </c>
      <c r="B407" t="s">
        <v>1144</v>
      </c>
      <c r="D407">
        <v>0</v>
      </c>
      <c r="E407" t="s">
        <v>36</v>
      </c>
      <c r="F407">
        <v>1</v>
      </c>
      <c r="G407">
        <v>25163</v>
      </c>
      <c r="H407" t="s">
        <v>981</v>
      </c>
    </row>
    <row r="408" spans="1:8" x14ac:dyDescent="0.2">
      <c r="A408">
        <v>25164</v>
      </c>
      <c r="B408" t="s">
        <v>1145</v>
      </c>
      <c r="D408">
        <v>0</v>
      </c>
      <c r="E408" t="s">
        <v>36</v>
      </c>
      <c r="F408">
        <v>1</v>
      </c>
      <c r="G408">
        <v>25164</v>
      </c>
      <c r="H408" t="s">
        <v>982</v>
      </c>
    </row>
    <row r="409" spans="1:8" x14ac:dyDescent="0.2">
      <c r="A409">
        <v>25165</v>
      </c>
      <c r="B409" t="s">
        <v>1146</v>
      </c>
      <c r="D409">
        <v>0</v>
      </c>
      <c r="E409" t="s">
        <v>36</v>
      </c>
      <c r="F409">
        <v>1</v>
      </c>
      <c r="G409">
        <v>25165</v>
      </c>
      <c r="H409" t="s">
        <v>983</v>
      </c>
    </row>
    <row r="410" spans="1:8" x14ac:dyDescent="0.2">
      <c r="A410">
        <v>25166</v>
      </c>
      <c r="B410" t="s">
        <v>1147</v>
      </c>
      <c r="D410">
        <v>0</v>
      </c>
      <c r="E410" t="s">
        <v>36</v>
      </c>
      <c r="F410">
        <v>1</v>
      </c>
      <c r="G410">
        <v>25166</v>
      </c>
      <c r="H410" t="s">
        <v>984</v>
      </c>
    </row>
    <row r="411" spans="1:8" x14ac:dyDescent="0.2">
      <c r="A411">
        <v>25167</v>
      </c>
      <c r="B411" t="s">
        <v>1148</v>
      </c>
      <c r="D411">
        <v>0</v>
      </c>
      <c r="E411" t="s">
        <v>36</v>
      </c>
      <c r="F411">
        <v>1</v>
      </c>
      <c r="G411">
        <v>25167</v>
      </c>
      <c r="H411" t="s">
        <v>985</v>
      </c>
    </row>
    <row r="412" spans="1:8" x14ac:dyDescent="0.2">
      <c r="A412">
        <v>25168</v>
      </c>
      <c r="B412" t="s">
        <v>1149</v>
      </c>
      <c r="D412">
        <v>0</v>
      </c>
      <c r="E412" t="s">
        <v>36</v>
      </c>
      <c r="F412">
        <v>1</v>
      </c>
      <c r="G412">
        <v>25168</v>
      </c>
      <c r="H412" t="s">
        <v>986</v>
      </c>
    </row>
    <row r="413" spans="1:8" x14ac:dyDescent="0.2">
      <c r="A413">
        <v>25169</v>
      </c>
      <c r="B413" t="s">
        <v>1150</v>
      </c>
      <c r="D413">
        <v>0</v>
      </c>
      <c r="E413" t="s">
        <v>36</v>
      </c>
      <c r="F413">
        <v>1</v>
      </c>
      <c r="G413">
        <v>25169</v>
      </c>
      <c r="H413" t="s">
        <v>987</v>
      </c>
    </row>
    <row r="414" spans="1:8" x14ac:dyDescent="0.2">
      <c r="A414">
        <v>25171</v>
      </c>
      <c r="B414" t="s">
        <v>1151</v>
      </c>
      <c r="D414">
        <v>0</v>
      </c>
      <c r="E414" t="s">
        <v>36</v>
      </c>
      <c r="F414">
        <v>1</v>
      </c>
      <c r="G414">
        <v>25171</v>
      </c>
      <c r="H414">
        <v>423</v>
      </c>
    </row>
    <row r="415" spans="1:8" x14ac:dyDescent="0.2">
      <c r="A415">
        <v>25172</v>
      </c>
      <c r="B415" t="s">
        <v>1152</v>
      </c>
      <c r="D415">
        <v>0</v>
      </c>
      <c r="E415" t="s">
        <v>36</v>
      </c>
      <c r="F415">
        <v>1</v>
      </c>
      <c r="G415">
        <v>25172</v>
      </c>
      <c r="H415" t="s">
        <v>988</v>
      </c>
    </row>
    <row r="416" spans="1:8" x14ac:dyDescent="0.2">
      <c r="A416">
        <v>25173</v>
      </c>
      <c r="B416" t="s">
        <v>1153</v>
      </c>
      <c r="D416">
        <v>0</v>
      </c>
      <c r="E416" t="s">
        <v>36</v>
      </c>
      <c r="F416">
        <v>1</v>
      </c>
      <c r="G416">
        <v>25173</v>
      </c>
      <c r="H416" t="s">
        <v>989</v>
      </c>
    </row>
    <row r="417" spans="1:8" x14ac:dyDescent="0.2">
      <c r="A417">
        <v>25174</v>
      </c>
      <c r="B417" t="s">
        <v>1154</v>
      </c>
      <c r="D417">
        <v>0</v>
      </c>
      <c r="E417" t="s">
        <v>36</v>
      </c>
      <c r="F417">
        <v>1</v>
      </c>
      <c r="G417">
        <v>25174</v>
      </c>
      <c r="H417" t="s">
        <v>990</v>
      </c>
    </row>
    <row r="418" spans="1:8" x14ac:dyDescent="0.2">
      <c r="A418">
        <v>25175</v>
      </c>
      <c r="B418" t="s">
        <v>1155</v>
      </c>
      <c r="D418">
        <v>0</v>
      </c>
      <c r="E418" t="s">
        <v>36</v>
      </c>
      <c r="F418">
        <v>1</v>
      </c>
      <c r="G418">
        <v>25175</v>
      </c>
      <c r="H418" t="s">
        <v>991</v>
      </c>
    </row>
    <row r="419" spans="1:8" x14ac:dyDescent="0.2">
      <c r="A419">
        <v>25176</v>
      </c>
      <c r="B419" t="s">
        <v>1156</v>
      </c>
      <c r="D419">
        <v>0</v>
      </c>
      <c r="E419" t="s">
        <v>36</v>
      </c>
      <c r="F419">
        <v>1</v>
      </c>
      <c r="G419">
        <v>25176</v>
      </c>
      <c r="H419" t="s">
        <v>992</v>
      </c>
    </row>
    <row r="420" spans="1:8" x14ac:dyDescent="0.2">
      <c r="A420">
        <v>25177</v>
      </c>
      <c r="B420" t="s">
        <v>1157</v>
      </c>
      <c r="D420">
        <v>0</v>
      </c>
      <c r="E420" t="s">
        <v>36</v>
      </c>
      <c r="F420">
        <v>1</v>
      </c>
      <c r="G420">
        <v>25177</v>
      </c>
      <c r="H420" t="s">
        <v>993</v>
      </c>
    </row>
    <row r="421" spans="1:8" x14ac:dyDescent="0.2">
      <c r="A421">
        <v>25178</v>
      </c>
      <c r="B421" t="s">
        <v>1158</v>
      </c>
      <c r="D421">
        <v>0</v>
      </c>
      <c r="E421" t="s">
        <v>36</v>
      </c>
      <c r="F421">
        <v>1</v>
      </c>
      <c r="G421">
        <v>25178</v>
      </c>
      <c r="H421" t="s">
        <v>994</v>
      </c>
    </row>
    <row r="422" spans="1:8" x14ac:dyDescent="0.2">
      <c r="A422">
        <v>25179</v>
      </c>
      <c r="B422" t="s">
        <v>1159</v>
      </c>
      <c r="D422">
        <v>0</v>
      </c>
      <c r="E422" t="s">
        <v>36</v>
      </c>
      <c r="F422">
        <v>1</v>
      </c>
      <c r="G422">
        <v>25179</v>
      </c>
      <c r="H422" t="s">
        <v>995</v>
      </c>
    </row>
    <row r="423" spans="1:8" x14ac:dyDescent="0.2">
      <c r="A423">
        <v>25181</v>
      </c>
      <c r="B423" t="s">
        <v>1160</v>
      </c>
      <c r="D423">
        <v>0</v>
      </c>
      <c r="E423" t="s">
        <v>36</v>
      </c>
      <c r="F423">
        <v>1</v>
      </c>
      <c r="G423">
        <v>25181</v>
      </c>
      <c r="H423">
        <v>432</v>
      </c>
    </row>
    <row r="424" spans="1:8" x14ac:dyDescent="0.2">
      <c r="A424">
        <v>25182</v>
      </c>
      <c r="B424" t="s">
        <v>1161</v>
      </c>
      <c r="D424">
        <v>0</v>
      </c>
      <c r="E424" t="s">
        <v>36</v>
      </c>
      <c r="F424">
        <v>1</v>
      </c>
      <c r="G424">
        <v>25182</v>
      </c>
      <c r="H424" t="s">
        <v>996</v>
      </c>
    </row>
    <row r="425" spans="1:8" x14ac:dyDescent="0.2">
      <c r="A425">
        <v>25183</v>
      </c>
      <c r="B425" t="s">
        <v>1162</v>
      </c>
      <c r="D425">
        <v>0</v>
      </c>
      <c r="E425" t="s">
        <v>36</v>
      </c>
      <c r="F425">
        <v>1</v>
      </c>
      <c r="G425">
        <v>25183</v>
      </c>
      <c r="H425" t="s">
        <v>997</v>
      </c>
    </row>
    <row r="426" spans="1:8" x14ac:dyDescent="0.2">
      <c r="A426">
        <v>25184</v>
      </c>
      <c r="B426" t="s">
        <v>1163</v>
      </c>
      <c r="D426">
        <v>0</v>
      </c>
      <c r="E426" t="s">
        <v>36</v>
      </c>
      <c r="F426">
        <v>1</v>
      </c>
      <c r="G426">
        <v>25184</v>
      </c>
      <c r="H426" t="s">
        <v>998</v>
      </c>
    </row>
    <row r="427" spans="1:8" x14ac:dyDescent="0.2">
      <c r="A427">
        <v>25185</v>
      </c>
      <c r="B427" t="s">
        <v>1164</v>
      </c>
      <c r="D427">
        <v>0</v>
      </c>
      <c r="E427" t="s">
        <v>36</v>
      </c>
      <c r="F427">
        <v>1</v>
      </c>
      <c r="G427">
        <v>25185</v>
      </c>
      <c r="H427" t="s">
        <v>999</v>
      </c>
    </row>
    <row r="428" spans="1:8" x14ac:dyDescent="0.2">
      <c r="A428">
        <v>25186</v>
      </c>
      <c r="B428" t="s">
        <v>1165</v>
      </c>
      <c r="D428">
        <v>0</v>
      </c>
      <c r="E428" t="s">
        <v>36</v>
      </c>
      <c r="F428">
        <v>1</v>
      </c>
      <c r="G428">
        <v>25186</v>
      </c>
      <c r="H428" t="s">
        <v>1000</v>
      </c>
    </row>
    <row r="429" spans="1:8" x14ac:dyDescent="0.2">
      <c r="A429">
        <v>25187</v>
      </c>
      <c r="B429" t="s">
        <v>1166</v>
      </c>
      <c r="D429">
        <v>0</v>
      </c>
      <c r="E429" t="s">
        <v>36</v>
      </c>
      <c r="F429">
        <v>1</v>
      </c>
      <c r="G429">
        <v>25187</v>
      </c>
      <c r="H429" t="s">
        <v>1001</v>
      </c>
    </row>
    <row r="430" spans="1:8" x14ac:dyDescent="0.2">
      <c r="A430">
        <v>25188</v>
      </c>
      <c r="B430" t="s">
        <v>1167</v>
      </c>
      <c r="D430">
        <v>0</v>
      </c>
      <c r="E430" t="s">
        <v>36</v>
      </c>
      <c r="F430">
        <v>1</v>
      </c>
      <c r="G430">
        <v>25188</v>
      </c>
      <c r="H430" t="s">
        <v>1002</v>
      </c>
    </row>
    <row r="431" spans="1:8" x14ac:dyDescent="0.2">
      <c r="A431">
        <v>25189</v>
      </c>
      <c r="B431" t="s">
        <v>1168</v>
      </c>
      <c r="D431">
        <v>0</v>
      </c>
      <c r="E431" t="s">
        <v>36</v>
      </c>
      <c r="F431">
        <v>1</v>
      </c>
      <c r="G431">
        <v>25189</v>
      </c>
      <c r="H431" t="s">
        <v>1003</v>
      </c>
    </row>
    <row r="432" spans="1:8" x14ac:dyDescent="0.2">
      <c r="A432">
        <v>25191</v>
      </c>
      <c r="B432" t="s">
        <v>1169</v>
      </c>
      <c r="D432">
        <v>0</v>
      </c>
      <c r="E432" t="s">
        <v>36</v>
      </c>
      <c r="F432">
        <v>1</v>
      </c>
      <c r="G432">
        <v>25191</v>
      </c>
      <c r="H432">
        <v>441</v>
      </c>
    </row>
    <row r="433" spans="1:8" x14ac:dyDescent="0.2">
      <c r="A433">
        <v>25192</v>
      </c>
      <c r="B433" t="s">
        <v>1170</v>
      </c>
      <c r="D433">
        <v>0</v>
      </c>
      <c r="E433" t="s">
        <v>36</v>
      </c>
      <c r="F433">
        <v>1</v>
      </c>
      <c r="G433">
        <v>25192</v>
      </c>
      <c r="H433" t="s">
        <v>1004</v>
      </c>
    </row>
    <row r="434" spans="1:8" x14ac:dyDescent="0.2">
      <c r="A434">
        <v>25193</v>
      </c>
      <c r="B434" t="s">
        <v>1171</v>
      </c>
      <c r="D434">
        <v>0</v>
      </c>
      <c r="E434" t="s">
        <v>36</v>
      </c>
      <c r="F434">
        <v>1</v>
      </c>
      <c r="G434">
        <v>25193</v>
      </c>
      <c r="H434" t="s">
        <v>1005</v>
      </c>
    </row>
    <row r="435" spans="1:8" x14ac:dyDescent="0.2">
      <c r="A435">
        <v>25194</v>
      </c>
      <c r="B435" t="s">
        <v>1172</v>
      </c>
      <c r="D435">
        <v>0</v>
      </c>
      <c r="E435" t="s">
        <v>36</v>
      </c>
      <c r="F435">
        <v>1</v>
      </c>
      <c r="G435">
        <v>25194</v>
      </c>
      <c r="H435" t="s">
        <v>1006</v>
      </c>
    </row>
    <row r="436" spans="1:8" x14ac:dyDescent="0.2">
      <c r="A436">
        <v>25195</v>
      </c>
      <c r="B436" t="s">
        <v>1173</v>
      </c>
      <c r="D436">
        <v>0</v>
      </c>
      <c r="E436" t="s">
        <v>36</v>
      </c>
      <c r="F436">
        <v>1</v>
      </c>
      <c r="G436">
        <v>25195</v>
      </c>
      <c r="H436" t="s">
        <v>1007</v>
      </c>
    </row>
    <row r="437" spans="1:8" x14ac:dyDescent="0.2">
      <c r="A437">
        <v>25196</v>
      </c>
      <c r="B437" t="s">
        <v>1174</v>
      </c>
      <c r="D437">
        <v>0</v>
      </c>
      <c r="E437" t="s">
        <v>36</v>
      </c>
      <c r="F437">
        <v>1</v>
      </c>
      <c r="G437">
        <v>25196</v>
      </c>
      <c r="H437" t="s">
        <v>1008</v>
      </c>
    </row>
    <row r="438" spans="1:8" x14ac:dyDescent="0.2">
      <c r="A438">
        <v>25197</v>
      </c>
      <c r="B438" t="s">
        <v>1175</v>
      </c>
      <c r="D438">
        <v>0</v>
      </c>
      <c r="E438" t="s">
        <v>36</v>
      </c>
      <c r="F438">
        <v>1</v>
      </c>
      <c r="G438">
        <v>25197</v>
      </c>
      <c r="H438" t="s">
        <v>1009</v>
      </c>
    </row>
    <row r="439" spans="1:8" x14ac:dyDescent="0.2">
      <c r="A439">
        <v>25198</v>
      </c>
      <c r="B439" t="s">
        <v>1176</v>
      </c>
      <c r="D439">
        <v>0</v>
      </c>
      <c r="E439" t="s">
        <v>36</v>
      </c>
      <c r="F439">
        <v>1</v>
      </c>
      <c r="G439">
        <v>25198</v>
      </c>
      <c r="H439" t="s">
        <v>1010</v>
      </c>
    </row>
    <row r="440" spans="1:8" x14ac:dyDescent="0.2">
      <c r="A440">
        <v>25199</v>
      </c>
      <c r="B440" t="s">
        <v>1177</v>
      </c>
      <c r="D440">
        <v>0</v>
      </c>
      <c r="E440" t="s">
        <v>36</v>
      </c>
      <c r="F440">
        <v>1</v>
      </c>
      <c r="G440">
        <v>25199</v>
      </c>
      <c r="H440" t="s">
        <v>1011</v>
      </c>
    </row>
    <row r="441" spans="1:8" x14ac:dyDescent="0.2">
      <c r="A441">
        <v>25201</v>
      </c>
      <c r="B441" t="s">
        <v>1178</v>
      </c>
      <c r="D441">
        <v>0</v>
      </c>
      <c r="E441" t="s">
        <v>36</v>
      </c>
      <c r="F441">
        <v>1</v>
      </c>
      <c r="G441">
        <v>25201</v>
      </c>
      <c r="H441">
        <v>450</v>
      </c>
    </row>
    <row r="442" spans="1:8" x14ac:dyDescent="0.2">
      <c r="A442">
        <v>25202</v>
      </c>
      <c r="B442" t="s">
        <v>1179</v>
      </c>
      <c r="D442">
        <v>0</v>
      </c>
      <c r="E442" t="s">
        <v>36</v>
      </c>
      <c r="F442">
        <v>1</v>
      </c>
      <c r="G442">
        <v>25202</v>
      </c>
      <c r="H442" t="s">
        <v>1012</v>
      </c>
    </row>
    <row r="443" spans="1:8" x14ac:dyDescent="0.2">
      <c r="A443">
        <v>25203</v>
      </c>
      <c r="B443" t="s">
        <v>1180</v>
      </c>
      <c r="D443">
        <v>0</v>
      </c>
      <c r="E443" t="s">
        <v>36</v>
      </c>
      <c r="F443">
        <v>1</v>
      </c>
      <c r="G443">
        <v>25203</v>
      </c>
      <c r="H443" t="s">
        <v>1013</v>
      </c>
    </row>
    <row r="444" spans="1:8" x14ac:dyDescent="0.2">
      <c r="A444">
        <v>25204</v>
      </c>
      <c r="B444" t="s">
        <v>1181</v>
      </c>
      <c r="D444">
        <v>0</v>
      </c>
      <c r="E444" t="s">
        <v>36</v>
      </c>
      <c r="F444">
        <v>1</v>
      </c>
      <c r="G444">
        <v>25204</v>
      </c>
      <c r="H444" t="s">
        <v>1014</v>
      </c>
    </row>
    <row r="445" spans="1:8" x14ac:dyDescent="0.2">
      <c r="A445">
        <v>25205</v>
      </c>
      <c r="B445" t="s">
        <v>1182</v>
      </c>
      <c r="D445">
        <v>0</v>
      </c>
      <c r="E445" t="s">
        <v>36</v>
      </c>
      <c r="F445">
        <v>1</v>
      </c>
      <c r="G445">
        <v>25205</v>
      </c>
      <c r="H445" t="s">
        <v>1015</v>
      </c>
    </row>
    <row r="446" spans="1:8" x14ac:dyDescent="0.2">
      <c r="A446">
        <v>25206</v>
      </c>
      <c r="B446" t="s">
        <v>1183</v>
      </c>
      <c r="D446">
        <v>0</v>
      </c>
      <c r="E446" t="s">
        <v>36</v>
      </c>
      <c r="F446">
        <v>1</v>
      </c>
      <c r="G446">
        <v>25206</v>
      </c>
      <c r="H446" t="s">
        <v>1016</v>
      </c>
    </row>
    <row r="447" spans="1:8" x14ac:dyDescent="0.2">
      <c r="A447">
        <v>25207</v>
      </c>
      <c r="B447" t="s">
        <v>1184</v>
      </c>
      <c r="D447">
        <v>0</v>
      </c>
      <c r="E447" t="s">
        <v>36</v>
      </c>
      <c r="F447">
        <v>1</v>
      </c>
      <c r="G447">
        <v>25207</v>
      </c>
      <c r="H447" t="s">
        <v>1017</v>
      </c>
    </row>
    <row r="448" spans="1:8" x14ac:dyDescent="0.2">
      <c r="A448">
        <v>25208</v>
      </c>
      <c r="B448" t="s">
        <v>1185</v>
      </c>
      <c r="D448">
        <v>0</v>
      </c>
      <c r="E448" t="s">
        <v>36</v>
      </c>
      <c r="F448">
        <v>1</v>
      </c>
      <c r="G448">
        <v>25208</v>
      </c>
      <c r="H448" t="s">
        <v>1018</v>
      </c>
    </row>
    <row r="449" spans="1:8" x14ac:dyDescent="0.2">
      <c r="A449">
        <v>25209</v>
      </c>
      <c r="B449" t="s">
        <v>1186</v>
      </c>
      <c r="D449">
        <v>0</v>
      </c>
      <c r="E449" t="s">
        <v>36</v>
      </c>
      <c r="F449">
        <v>1</v>
      </c>
      <c r="G449">
        <v>25209</v>
      </c>
      <c r="H449" t="s">
        <v>1019</v>
      </c>
    </row>
    <row r="450" spans="1:8" x14ac:dyDescent="0.2">
      <c r="A450">
        <v>25211</v>
      </c>
      <c r="B450" t="s">
        <v>1187</v>
      </c>
      <c r="D450">
        <v>0</v>
      </c>
      <c r="E450" t="s">
        <v>36</v>
      </c>
      <c r="F450">
        <v>1</v>
      </c>
      <c r="G450">
        <v>25211</v>
      </c>
      <c r="H450">
        <v>459</v>
      </c>
    </row>
    <row r="451" spans="1:8" x14ac:dyDescent="0.2">
      <c r="A451">
        <v>25212</v>
      </c>
      <c r="B451" t="s">
        <v>1188</v>
      </c>
      <c r="D451">
        <v>0</v>
      </c>
      <c r="E451" t="s">
        <v>36</v>
      </c>
      <c r="F451">
        <v>1</v>
      </c>
      <c r="G451">
        <v>25212</v>
      </c>
      <c r="H451" t="s">
        <v>1020</v>
      </c>
    </row>
    <row r="452" spans="1:8" x14ac:dyDescent="0.2">
      <c r="A452">
        <v>25213</v>
      </c>
      <c r="B452" t="s">
        <v>1189</v>
      </c>
      <c r="D452">
        <v>0</v>
      </c>
      <c r="E452" t="s">
        <v>36</v>
      </c>
      <c r="F452">
        <v>1</v>
      </c>
      <c r="G452">
        <v>25213</v>
      </c>
      <c r="H452" t="s">
        <v>1021</v>
      </c>
    </row>
    <row r="453" spans="1:8" x14ac:dyDescent="0.2">
      <c r="A453">
        <v>25214</v>
      </c>
      <c r="B453" t="s">
        <v>1190</v>
      </c>
      <c r="D453">
        <v>0</v>
      </c>
      <c r="E453" t="s">
        <v>36</v>
      </c>
      <c r="F453">
        <v>1</v>
      </c>
      <c r="G453">
        <v>25214</v>
      </c>
      <c r="H453" t="s">
        <v>1022</v>
      </c>
    </row>
    <row r="454" spans="1:8" x14ac:dyDescent="0.2">
      <c r="A454">
        <v>25215</v>
      </c>
      <c r="B454" t="s">
        <v>1191</v>
      </c>
      <c r="D454">
        <v>0</v>
      </c>
      <c r="E454" t="s">
        <v>36</v>
      </c>
      <c r="F454">
        <v>1</v>
      </c>
      <c r="G454">
        <v>25215</v>
      </c>
      <c r="H454" t="s">
        <v>1023</v>
      </c>
    </row>
    <row r="455" spans="1:8" x14ac:dyDescent="0.2">
      <c r="A455">
        <v>25216</v>
      </c>
      <c r="B455" t="s">
        <v>1192</v>
      </c>
      <c r="D455">
        <v>0</v>
      </c>
      <c r="E455" t="s">
        <v>36</v>
      </c>
      <c r="F455">
        <v>1</v>
      </c>
      <c r="G455">
        <v>25216</v>
      </c>
      <c r="H455" t="s">
        <v>1024</v>
      </c>
    </row>
    <row r="456" spans="1:8" x14ac:dyDescent="0.2">
      <c r="A456">
        <v>25217</v>
      </c>
      <c r="B456" t="s">
        <v>1193</v>
      </c>
      <c r="D456">
        <v>0</v>
      </c>
      <c r="E456" t="s">
        <v>36</v>
      </c>
      <c r="F456">
        <v>1</v>
      </c>
      <c r="G456">
        <v>25217</v>
      </c>
      <c r="H456" t="s">
        <v>1025</v>
      </c>
    </row>
    <row r="457" spans="1:8" x14ac:dyDescent="0.2">
      <c r="A457">
        <v>25218</v>
      </c>
      <c r="B457" t="s">
        <v>1194</v>
      </c>
      <c r="D457">
        <v>0</v>
      </c>
      <c r="E457" t="s">
        <v>36</v>
      </c>
      <c r="F457">
        <v>1</v>
      </c>
      <c r="G457">
        <v>25218</v>
      </c>
      <c r="H457" t="s">
        <v>1026</v>
      </c>
    </row>
    <row r="458" spans="1:8" x14ac:dyDescent="0.2">
      <c r="A458">
        <v>25219</v>
      </c>
      <c r="B458" t="s">
        <v>1195</v>
      </c>
      <c r="D458">
        <v>0</v>
      </c>
      <c r="E458" t="s">
        <v>36</v>
      </c>
      <c r="F458">
        <v>1</v>
      </c>
      <c r="G458">
        <v>25219</v>
      </c>
      <c r="H458" t="s">
        <v>1027</v>
      </c>
    </row>
    <row r="459" spans="1:8" x14ac:dyDescent="0.2">
      <c r="A459">
        <v>25221</v>
      </c>
      <c r="B459" t="s">
        <v>668</v>
      </c>
      <c r="D459">
        <v>0</v>
      </c>
      <c r="E459" t="s">
        <v>36</v>
      </c>
      <c r="F459">
        <v>1</v>
      </c>
      <c r="G459">
        <v>25221</v>
      </c>
      <c r="H459">
        <v>468</v>
      </c>
    </row>
    <row r="460" spans="1:8" x14ac:dyDescent="0.2">
      <c r="A460">
        <v>25222</v>
      </c>
      <c r="B460" t="s">
        <v>669</v>
      </c>
      <c r="D460">
        <v>0</v>
      </c>
      <c r="E460" t="s">
        <v>36</v>
      </c>
      <c r="F460">
        <v>1</v>
      </c>
      <c r="G460">
        <v>25222</v>
      </c>
      <c r="H460" t="s">
        <v>1028</v>
      </c>
    </row>
    <row r="461" spans="1:8" x14ac:dyDescent="0.2">
      <c r="A461">
        <v>25223</v>
      </c>
      <c r="B461" t="s">
        <v>670</v>
      </c>
      <c r="D461">
        <v>0</v>
      </c>
      <c r="E461" t="s">
        <v>36</v>
      </c>
      <c r="F461">
        <v>1</v>
      </c>
      <c r="G461">
        <v>25223</v>
      </c>
      <c r="H461" t="s">
        <v>1029</v>
      </c>
    </row>
    <row r="462" spans="1:8" x14ac:dyDescent="0.2">
      <c r="A462">
        <v>25224</v>
      </c>
      <c r="B462" t="s">
        <v>671</v>
      </c>
      <c r="D462">
        <v>0</v>
      </c>
      <c r="E462" t="s">
        <v>36</v>
      </c>
      <c r="F462">
        <v>1</v>
      </c>
      <c r="G462">
        <v>25224</v>
      </c>
      <c r="H462" t="s">
        <v>1030</v>
      </c>
    </row>
    <row r="463" spans="1:8" x14ac:dyDescent="0.2">
      <c r="A463">
        <v>25225</v>
      </c>
      <c r="B463" t="s">
        <v>672</v>
      </c>
      <c r="D463">
        <v>0</v>
      </c>
      <c r="E463" t="s">
        <v>36</v>
      </c>
      <c r="F463">
        <v>1</v>
      </c>
      <c r="G463">
        <v>25225</v>
      </c>
      <c r="H463" t="s">
        <v>1031</v>
      </c>
    </row>
    <row r="464" spans="1:8" x14ac:dyDescent="0.2">
      <c r="A464">
        <v>25226</v>
      </c>
      <c r="B464" t="s">
        <v>673</v>
      </c>
      <c r="D464">
        <v>0</v>
      </c>
      <c r="E464" t="s">
        <v>36</v>
      </c>
      <c r="F464">
        <v>1</v>
      </c>
      <c r="G464">
        <v>25226</v>
      </c>
      <c r="H464" t="s">
        <v>1032</v>
      </c>
    </row>
    <row r="465" spans="1:8" x14ac:dyDescent="0.2">
      <c r="A465">
        <v>25227</v>
      </c>
      <c r="B465" t="s">
        <v>674</v>
      </c>
      <c r="D465">
        <v>0</v>
      </c>
      <c r="E465" t="s">
        <v>36</v>
      </c>
      <c r="F465">
        <v>1</v>
      </c>
      <c r="G465">
        <v>25227</v>
      </c>
      <c r="H465" t="s">
        <v>1033</v>
      </c>
    </row>
    <row r="466" spans="1:8" x14ac:dyDescent="0.2">
      <c r="A466">
        <v>25228</v>
      </c>
      <c r="B466" t="s">
        <v>675</v>
      </c>
      <c r="D466">
        <v>0</v>
      </c>
      <c r="E466" t="s">
        <v>36</v>
      </c>
      <c r="F466">
        <v>1</v>
      </c>
      <c r="G466">
        <v>25228</v>
      </c>
      <c r="H466" t="s">
        <v>1034</v>
      </c>
    </row>
    <row r="467" spans="1:8" x14ac:dyDescent="0.2">
      <c r="A467">
        <v>25229</v>
      </c>
      <c r="B467" t="s">
        <v>676</v>
      </c>
      <c r="D467">
        <v>0</v>
      </c>
      <c r="E467" t="s">
        <v>36</v>
      </c>
      <c r="F467">
        <v>1</v>
      </c>
      <c r="G467">
        <v>25229</v>
      </c>
      <c r="H467" t="s">
        <v>1035</v>
      </c>
    </row>
    <row r="468" spans="1:8" x14ac:dyDescent="0.2">
      <c r="A468">
        <v>25231</v>
      </c>
      <c r="B468" t="s">
        <v>678</v>
      </c>
      <c r="D468">
        <v>0</v>
      </c>
      <c r="E468" t="s">
        <v>36</v>
      </c>
      <c r="F468">
        <v>1</v>
      </c>
      <c r="G468">
        <v>25231</v>
      </c>
      <c r="H468">
        <v>477</v>
      </c>
    </row>
    <row r="469" spans="1:8" x14ac:dyDescent="0.2">
      <c r="A469">
        <v>25232</v>
      </c>
      <c r="B469" t="s">
        <v>679</v>
      </c>
      <c r="D469">
        <v>0</v>
      </c>
      <c r="E469" t="s">
        <v>36</v>
      </c>
      <c r="F469">
        <v>1</v>
      </c>
      <c r="G469">
        <v>25232</v>
      </c>
      <c r="H469" t="s">
        <v>1036</v>
      </c>
    </row>
    <row r="470" spans="1:8" x14ac:dyDescent="0.2">
      <c r="A470">
        <v>25233</v>
      </c>
      <c r="B470" t="s">
        <v>680</v>
      </c>
      <c r="D470">
        <v>0</v>
      </c>
      <c r="E470" t="s">
        <v>36</v>
      </c>
      <c r="F470">
        <v>1</v>
      </c>
      <c r="G470">
        <v>25233</v>
      </c>
      <c r="H470" t="s">
        <v>1037</v>
      </c>
    </row>
    <row r="471" spans="1:8" x14ac:dyDescent="0.2">
      <c r="A471">
        <v>25234</v>
      </c>
      <c r="B471" t="s">
        <v>681</v>
      </c>
      <c r="D471">
        <v>0</v>
      </c>
      <c r="E471" t="s">
        <v>36</v>
      </c>
      <c r="F471">
        <v>1</v>
      </c>
      <c r="G471">
        <v>25234</v>
      </c>
      <c r="H471" t="s">
        <v>1038</v>
      </c>
    </row>
    <row r="472" spans="1:8" x14ac:dyDescent="0.2">
      <c r="A472">
        <v>25235</v>
      </c>
      <c r="B472" t="s">
        <v>682</v>
      </c>
      <c r="D472">
        <v>0</v>
      </c>
      <c r="E472" t="s">
        <v>36</v>
      </c>
      <c r="F472">
        <v>1</v>
      </c>
      <c r="G472">
        <v>25235</v>
      </c>
      <c r="H472" t="s">
        <v>1039</v>
      </c>
    </row>
    <row r="473" spans="1:8" x14ac:dyDescent="0.2">
      <c r="A473">
        <v>25236</v>
      </c>
      <c r="B473" t="s">
        <v>683</v>
      </c>
      <c r="D473">
        <v>0</v>
      </c>
      <c r="E473" t="s">
        <v>36</v>
      </c>
      <c r="F473">
        <v>1</v>
      </c>
      <c r="G473">
        <v>25236</v>
      </c>
      <c r="H473" t="s">
        <v>1040</v>
      </c>
    </row>
    <row r="474" spans="1:8" x14ac:dyDescent="0.2">
      <c r="A474">
        <v>25237</v>
      </c>
      <c r="B474" t="s">
        <v>684</v>
      </c>
      <c r="D474">
        <v>0</v>
      </c>
      <c r="E474" t="s">
        <v>36</v>
      </c>
      <c r="F474">
        <v>1</v>
      </c>
      <c r="G474">
        <v>25237</v>
      </c>
      <c r="H474" t="s">
        <v>1041</v>
      </c>
    </row>
    <row r="475" spans="1:8" x14ac:dyDescent="0.2">
      <c r="A475">
        <v>25238</v>
      </c>
      <c r="B475" t="s">
        <v>685</v>
      </c>
      <c r="D475">
        <v>0</v>
      </c>
      <c r="E475" t="s">
        <v>36</v>
      </c>
      <c r="F475">
        <v>1</v>
      </c>
      <c r="G475">
        <v>25238</v>
      </c>
      <c r="H475" t="s">
        <v>1042</v>
      </c>
    </row>
    <row r="476" spans="1:8" x14ac:dyDescent="0.2">
      <c r="A476">
        <v>25239</v>
      </c>
      <c r="B476" t="s">
        <v>686</v>
      </c>
      <c r="D476">
        <v>0</v>
      </c>
      <c r="E476" t="s">
        <v>36</v>
      </c>
      <c r="F476">
        <v>1</v>
      </c>
      <c r="G476">
        <v>25239</v>
      </c>
      <c r="H476" t="s">
        <v>1043</v>
      </c>
    </row>
    <row r="477" spans="1:8" x14ac:dyDescent="0.2">
      <c r="A477">
        <v>25241</v>
      </c>
      <c r="B477" t="s">
        <v>688</v>
      </c>
      <c r="D477">
        <v>0</v>
      </c>
      <c r="E477" t="s">
        <v>36</v>
      </c>
      <c r="F477">
        <v>1</v>
      </c>
      <c r="G477">
        <v>25241</v>
      </c>
      <c r="H477">
        <v>486</v>
      </c>
    </row>
    <row r="478" spans="1:8" x14ac:dyDescent="0.2">
      <c r="A478">
        <v>25242</v>
      </c>
      <c r="B478" t="s">
        <v>689</v>
      </c>
      <c r="D478">
        <v>0</v>
      </c>
      <c r="E478" t="s">
        <v>36</v>
      </c>
      <c r="F478">
        <v>1</v>
      </c>
      <c r="G478">
        <v>25242</v>
      </c>
      <c r="H478" t="s">
        <v>1044</v>
      </c>
    </row>
    <row r="479" spans="1:8" x14ac:dyDescent="0.2">
      <c r="A479">
        <v>25243</v>
      </c>
      <c r="B479" t="s">
        <v>690</v>
      </c>
      <c r="D479">
        <v>0</v>
      </c>
      <c r="E479" t="s">
        <v>36</v>
      </c>
      <c r="F479">
        <v>1</v>
      </c>
      <c r="G479">
        <v>25243</v>
      </c>
      <c r="H479" t="s">
        <v>1045</v>
      </c>
    </row>
    <row r="480" spans="1:8" x14ac:dyDescent="0.2">
      <c r="A480">
        <v>25244</v>
      </c>
      <c r="B480" t="s">
        <v>691</v>
      </c>
      <c r="D480">
        <v>0</v>
      </c>
      <c r="E480" t="s">
        <v>36</v>
      </c>
      <c r="F480">
        <v>1</v>
      </c>
      <c r="G480">
        <v>25244</v>
      </c>
      <c r="H480" t="s">
        <v>1046</v>
      </c>
    </row>
    <row r="481" spans="1:8" x14ac:dyDescent="0.2">
      <c r="A481">
        <v>25245</v>
      </c>
      <c r="B481" t="s">
        <v>692</v>
      </c>
      <c r="D481">
        <v>0</v>
      </c>
      <c r="E481" t="s">
        <v>36</v>
      </c>
      <c r="F481">
        <v>1</v>
      </c>
      <c r="G481">
        <v>25245</v>
      </c>
      <c r="H481" t="s">
        <v>1047</v>
      </c>
    </row>
    <row r="482" spans="1:8" x14ac:dyDescent="0.2">
      <c r="A482">
        <v>25246</v>
      </c>
      <c r="B482" t="s">
        <v>693</v>
      </c>
      <c r="D482">
        <v>0</v>
      </c>
      <c r="E482" t="s">
        <v>36</v>
      </c>
      <c r="F482">
        <v>1</v>
      </c>
      <c r="G482">
        <v>25246</v>
      </c>
      <c r="H482" t="s">
        <v>1048</v>
      </c>
    </row>
    <row r="483" spans="1:8" x14ac:dyDescent="0.2">
      <c r="A483">
        <v>25247</v>
      </c>
      <c r="B483" t="s">
        <v>694</v>
      </c>
      <c r="D483">
        <v>0</v>
      </c>
      <c r="E483" t="s">
        <v>36</v>
      </c>
      <c r="F483">
        <v>1</v>
      </c>
      <c r="G483">
        <v>25247</v>
      </c>
      <c r="H483" t="s">
        <v>1049</v>
      </c>
    </row>
    <row r="484" spans="1:8" x14ac:dyDescent="0.2">
      <c r="A484">
        <v>25248</v>
      </c>
      <c r="B484" t="s">
        <v>695</v>
      </c>
      <c r="D484">
        <v>0</v>
      </c>
      <c r="E484" t="s">
        <v>36</v>
      </c>
      <c r="F484">
        <v>1</v>
      </c>
      <c r="G484">
        <v>25248</v>
      </c>
      <c r="H484" t="s">
        <v>1050</v>
      </c>
    </row>
    <row r="485" spans="1:8" x14ac:dyDescent="0.2">
      <c r="A485">
        <v>25249</v>
      </c>
      <c r="B485" t="s">
        <v>696</v>
      </c>
      <c r="D485">
        <v>0</v>
      </c>
      <c r="E485" t="s">
        <v>36</v>
      </c>
      <c r="F485">
        <v>1</v>
      </c>
      <c r="G485">
        <v>25249</v>
      </c>
      <c r="H485" t="s">
        <v>1051</v>
      </c>
    </row>
    <row r="486" spans="1:8" x14ac:dyDescent="0.2">
      <c r="A486">
        <v>25251</v>
      </c>
      <c r="B486" t="s">
        <v>698</v>
      </c>
      <c r="D486">
        <v>0</v>
      </c>
      <c r="E486" t="s">
        <v>36</v>
      </c>
      <c r="F486">
        <v>1</v>
      </c>
      <c r="G486">
        <v>25251</v>
      </c>
      <c r="H486">
        <v>495</v>
      </c>
    </row>
    <row r="487" spans="1:8" x14ac:dyDescent="0.2">
      <c r="A487">
        <v>25252</v>
      </c>
      <c r="B487" t="s">
        <v>699</v>
      </c>
      <c r="D487">
        <v>0</v>
      </c>
      <c r="E487" t="s">
        <v>36</v>
      </c>
      <c r="F487">
        <v>1</v>
      </c>
      <c r="G487">
        <v>25252</v>
      </c>
      <c r="H487" t="s">
        <v>1052</v>
      </c>
    </row>
    <row r="488" spans="1:8" x14ac:dyDescent="0.2">
      <c r="A488">
        <v>25253</v>
      </c>
      <c r="B488" t="s">
        <v>700</v>
      </c>
      <c r="D488">
        <v>0</v>
      </c>
      <c r="E488" t="s">
        <v>36</v>
      </c>
      <c r="F488">
        <v>1</v>
      </c>
      <c r="G488">
        <v>25253</v>
      </c>
      <c r="H488" t="s">
        <v>1053</v>
      </c>
    </row>
    <row r="489" spans="1:8" x14ac:dyDescent="0.2">
      <c r="A489">
        <v>25254</v>
      </c>
      <c r="B489" t="s">
        <v>701</v>
      </c>
      <c r="D489">
        <v>0</v>
      </c>
      <c r="E489" t="s">
        <v>36</v>
      </c>
      <c r="F489">
        <v>1</v>
      </c>
      <c r="G489">
        <v>25254</v>
      </c>
      <c r="H489" t="s">
        <v>1054</v>
      </c>
    </row>
    <row r="490" spans="1:8" x14ac:dyDescent="0.2">
      <c r="A490">
        <v>25255</v>
      </c>
      <c r="B490" t="s">
        <v>702</v>
      </c>
      <c r="D490">
        <v>0</v>
      </c>
      <c r="E490" t="s">
        <v>36</v>
      </c>
      <c r="F490">
        <v>1</v>
      </c>
      <c r="G490">
        <v>25255</v>
      </c>
      <c r="H490" t="s">
        <v>1055</v>
      </c>
    </row>
    <row r="491" spans="1:8" x14ac:dyDescent="0.2">
      <c r="A491">
        <v>25256</v>
      </c>
      <c r="B491" t="s">
        <v>703</v>
      </c>
      <c r="D491">
        <v>0</v>
      </c>
      <c r="E491" t="s">
        <v>36</v>
      </c>
      <c r="F491">
        <v>1</v>
      </c>
      <c r="G491">
        <v>25256</v>
      </c>
      <c r="H491" t="s">
        <v>1056</v>
      </c>
    </row>
    <row r="492" spans="1:8" x14ac:dyDescent="0.2">
      <c r="A492">
        <v>25257</v>
      </c>
      <c r="B492" t="s">
        <v>704</v>
      </c>
      <c r="D492">
        <v>0</v>
      </c>
      <c r="E492" t="s">
        <v>36</v>
      </c>
      <c r="F492">
        <v>1</v>
      </c>
      <c r="G492">
        <v>25257</v>
      </c>
      <c r="H492" t="s">
        <v>1057</v>
      </c>
    </row>
    <row r="493" spans="1:8" x14ac:dyDescent="0.2">
      <c r="A493">
        <v>25258</v>
      </c>
      <c r="B493" t="s">
        <v>705</v>
      </c>
      <c r="D493">
        <v>0</v>
      </c>
      <c r="E493" t="s">
        <v>36</v>
      </c>
      <c r="F493">
        <v>1</v>
      </c>
      <c r="G493">
        <v>25258</v>
      </c>
      <c r="H493" t="s">
        <v>1058</v>
      </c>
    </row>
    <row r="494" spans="1:8" x14ac:dyDescent="0.2">
      <c r="A494">
        <v>25259</v>
      </c>
      <c r="B494" t="s">
        <v>706</v>
      </c>
      <c r="D494">
        <v>0</v>
      </c>
      <c r="E494" t="s">
        <v>36</v>
      </c>
      <c r="F494">
        <v>1</v>
      </c>
      <c r="G494">
        <v>25259</v>
      </c>
      <c r="H494" t="s">
        <v>1059</v>
      </c>
    </row>
    <row r="495" spans="1:8" x14ac:dyDescent="0.2">
      <c r="A495">
        <v>25261</v>
      </c>
      <c r="B495" t="s">
        <v>708</v>
      </c>
      <c r="D495">
        <v>0</v>
      </c>
      <c r="E495" t="s">
        <v>36</v>
      </c>
      <c r="F495">
        <v>1</v>
      </c>
      <c r="G495">
        <v>25261</v>
      </c>
      <c r="H495">
        <v>504</v>
      </c>
    </row>
    <row r="496" spans="1:8" x14ac:dyDescent="0.2">
      <c r="A496">
        <v>25262</v>
      </c>
      <c r="B496" t="s">
        <v>709</v>
      </c>
      <c r="D496">
        <v>0</v>
      </c>
      <c r="E496" t="s">
        <v>36</v>
      </c>
      <c r="F496">
        <v>1</v>
      </c>
      <c r="G496">
        <v>25262</v>
      </c>
      <c r="H496" t="s">
        <v>1060</v>
      </c>
    </row>
    <row r="497" spans="1:8" x14ac:dyDescent="0.2">
      <c r="A497">
        <v>25263</v>
      </c>
      <c r="B497" t="s">
        <v>710</v>
      </c>
      <c r="D497">
        <v>0</v>
      </c>
      <c r="E497" t="s">
        <v>36</v>
      </c>
      <c r="F497">
        <v>1</v>
      </c>
      <c r="G497">
        <v>25263</v>
      </c>
      <c r="H497" t="s">
        <v>1061</v>
      </c>
    </row>
    <row r="498" spans="1:8" x14ac:dyDescent="0.2">
      <c r="A498">
        <v>25264</v>
      </c>
      <c r="B498" t="s">
        <v>711</v>
      </c>
      <c r="D498">
        <v>0</v>
      </c>
      <c r="E498" t="s">
        <v>36</v>
      </c>
      <c r="F498">
        <v>1</v>
      </c>
      <c r="G498">
        <v>25264</v>
      </c>
      <c r="H498" t="s">
        <v>1062</v>
      </c>
    </row>
    <row r="499" spans="1:8" x14ac:dyDescent="0.2">
      <c r="A499">
        <v>25265</v>
      </c>
      <c r="B499" t="s">
        <v>712</v>
      </c>
      <c r="D499">
        <v>0</v>
      </c>
      <c r="E499" t="s">
        <v>36</v>
      </c>
      <c r="F499">
        <v>1</v>
      </c>
      <c r="G499">
        <v>25265</v>
      </c>
      <c r="H499" t="s">
        <v>1063</v>
      </c>
    </row>
    <row r="500" spans="1:8" x14ac:dyDescent="0.2">
      <c r="A500">
        <v>25266</v>
      </c>
      <c r="B500" t="s">
        <v>713</v>
      </c>
      <c r="D500">
        <v>0</v>
      </c>
      <c r="E500" t="s">
        <v>36</v>
      </c>
      <c r="F500">
        <v>1</v>
      </c>
      <c r="G500">
        <v>25266</v>
      </c>
      <c r="H500" t="s">
        <v>1064</v>
      </c>
    </row>
    <row r="501" spans="1:8" x14ac:dyDescent="0.2">
      <c r="A501">
        <v>25267</v>
      </c>
      <c r="B501" t="s">
        <v>714</v>
      </c>
      <c r="D501">
        <v>0</v>
      </c>
      <c r="E501" t="s">
        <v>36</v>
      </c>
      <c r="F501">
        <v>1</v>
      </c>
      <c r="G501">
        <v>25267</v>
      </c>
      <c r="H501" t="s">
        <v>1065</v>
      </c>
    </row>
    <row r="502" spans="1:8" x14ac:dyDescent="0.2">
      <c r="A502">
        <v>25268</v>
      </c>
      <c r="B502" t="s">
        <v>715</v>
      </c>
      <c r="D502">
        <v>0</v>
      </c>
      <c r="E502" t="s">
        <v>36</v>
      </c>
      <c r="F502">
        <v>1</v>
      </c>
      <c r="G502">
        <v>25268</v>
      </c>
      <c r="H502" t="s">
        <v>1066</v>
      </c>
    </row>
    <row r="503" spans="1:8" x14ac:dyDescent="0.2">
      <c r="A503">
        <v>25269</v>
      </c>
      <c r="B503" t="s">
        <v>716</v>
      </c>
      <c r="D503">
        <v>0</v>
      </c>
      <c r="E503" t="s">
        <v>36</v>
      </c>
      <c r="F503">
        <v>1</v>
      </c>
      <c r="G503">
        <v>25269</v>
      </c>
      <c r="H503" t="s">
        <v>1067</v>
      </c>
    </row>
    <row r="504" spans="1:8" x14ac:dyDescent="0.2">
      <c r="A504">
        <v>26001</v>
      </c>
      <c r="B504" t="s">
        <v>726</v>
      </c>
      <c r="D504">
        <v>0</v>
      </c>
      <c r="E504" t="s">
        <v>36</v>
      </c>
      <c r="F504">
        <v>1</v>
      </c>
      <c r="G504">
        <v>26001</v>
      </c>
      <c r="H504">
        <v>513</v>
      </c>
    </row>
    <row r="505" spans="1:8" x14ac:dyDescent="0.2">
      <c r="A505">
        <v>26002</v>
      </c>
      <c r="B505" t="s">
        <v>727</v>
      </c>
      <c r="D505">
        <v>0</v>
      </c>
      <c r="E505" t="s">
        <v>36</v>
      </c>
      <c r="F505">
        <v>1</v>
      </c>
      <c r="G505">
        <v>26002</v>
      </c>
      <c r="H505" t="s">
        <v>1068</v>
      </c>
    </row>
    <row r="506" spans="1:8" x14ac:dyDescent="0.2">
      <c r="A506">
        <v>26003</v>
      </c>
      <c r="B506" t="s">
        <v>728</v>
      </c>
      <c r="D506">
        <v>0</v>
      </c>
      <c r="E506" t="s">
        <v>36</v>
      </c>
      <c r="F506">
        <v>1</v>
      </c>
      <c r="G506">
        <v>26003</v>
      </c>
      <c r="H506" t="s">
        <v>1070</v>
      </c>
    </row>
    <row r="507" spans="1:8" x14ac:dyDescent="0.2">
      <c r="A507">
        <v>26011</v>
      </c>
      <c r="B507" t="s">
        <v>730</v>
      </c>
      <c r="D507">
        <v>0</v>
      </c>
      <c r="E507" t="s">
        <v>36</v>
      </c>
      <c r="F507">
        <v>1</v>
      </c>
      <c r="G507">
        <v>26011</v>
      </c>
      <c r="H507">
        <v>516</v>
      </c>
    </row>
    <row r="508" spans="1:8" x14ac:dyDescent="0.2">
      <c r="A508">
        <v>26012</v>
      </c>
      <c r="B508" t="s">
        <v>731</v>
      </c>
      <c r="D508">
        <v>0</v>
      </c>
      <c r="E508" t="s">
        <v>36</v>
      </c>
      <c r="F508">
        <v>1</v>
      </c>
      <c r="G508">
        <v>26012</v>
      </c>
      <c r="H508" t="s">
        <v>1071</v>
      </c>
    </row>
    <row r="509" spans="1:8" x14ac:dyDescent="0.2">
      <c r="A509">
        <v>26013</v>
      </c>
      <c r="B509" t="s">
        <v>732</v>
      </c>
      <c r="D509">
        <v>0</v>
      </c>
      <c r="E509" t="s">
        <v>36</v>
      </c>
      <c r="F509">
        <v>1</v>
      </c>
      <c r="G509">
        <v>26013</v>
      </c>
      <c r="H509" t="s">
        <v>1072</v>
      </c>
    </row>
    <row r="510" spans="1:8" x14ac:dyDescent="0.2">
      <c r="A510">
        <v>26021</v>
      </c>
      <c r="B510" t="s">
        <v>734</v>
      </c>
      <c r="D510">
        <v>0</v>
      </c>
      <c r="E510" t="s">
        <v>36</v>
      </c>
      <c r="F510">
        <v>1</v>
      </c>
      <c r="G510">
        <v>26021</v>
      </c>
      <c r="H510">
        <v>519</v>
      </c>
    </row>
    <row r="511" spans="1:8" x14ac:dyDescent="0.2">
      <c r="A511">
        <v>26022</v>
      </c>
      <c r="B511" t="s">
        <v>735</v>
      </c>
      <c r="D511">
        <v>0</v>
      </c>
      <c r="E511" t="s">
        <v>36</v>
      </c>
      <c r="F511">
        <v>1</v>
      </c>
      <c r="G511">
        <v>26022</v>
      </c>
      <c r="H511" t="s">
        <v>1073</v>
      </c>
    </row>
    <row r="512" spans="1:8" x14ac:dyDescent="0.2">
      <c r="A512">
        <v>26023</v>
      </c>
      <c r="B512" t="s">
        <v>736</v>
      </c>
      <c r="D512">
        <v>0</v>
      </c>
      <c r="E512" t="s">
        <v>36</v>
      </c>
      <c r="F512">
        <v>1</v>
      </c>
      <c r="G512">
        <v>26023</v>
      </c>
      <c r="H512" t="s">
        <v>1074</v>
      </c>
    </row>
    <row r="513" spans="1:8" x14ac:dyDescent="0.2">
      <c r="A513">
        <v>26031</v>
      </c>
      <c r="B513" t="s">
        <v>738</v>
      </c>
      <c r="D513">
        <v>0</v>
      </c>
      <c r="E513" t="s">
        <v>36</v>
      </c>
      <c r="F513">
        <v>1</v>
      </c>
      <c r="G513">
        <v>26031</v>
      </c>
      <c r="H513">
        <v>522</v>
      </c>
    </row>
    <row r="514" spans="1:8" x14ac:dyDescent="0.2">
      <c r="A514">
        <v>26032</v>
      </c>
      <c r="B514" t="s">
        <v>739</v>
      </c>
      <c r="D514">
        <v>0</v>
      </c>
      <c r="E514" t="s">
        <v>36</v>
      </c>
      <c r="F514">
        <v>1</v>
      </c>
      <c r="G514">
        <v>26032</v>
      </c>
      <c r="H514" t="s">
        <v>1075</v>
      </c>
    </row>
    <row r="515" spans="1:8" x14ac:dyDescent="0.2">
      <c r="A515">
        <v>26033</v>
      </c>
      <c r="B515" t="s">
        <v>740</v>
      </c>
      <c r="D515">
        <v>0</v>
      </c>
      <c r="E515" t="s">
        <v>36</v>
      </c>
      <c r="F515">
        <v>1</v>
      </c>
      <c r="G515">
        <v>26033</v>
      </c>
      <c r="H515" t="s">
        <v>1076</v>
      </c>
    </row>
    <row r="516" spans="1:8" x14ac:dyDescent="0.2">
      <c r="A516">
        <v>26041</v>
      </c>
      <c r="B516" t="s">
        <v>742</v>
      </c>
      <c r="D516">
        <v>0</v>
      </c>
      <c r="E516" t="s">
        <v>36</v>
      </c>
      <c r="F516">
        <v>1</v>
      </c>
      <c r="G516">
        <v>26041</v>
      </c>
      <c r="H516">
        <v>525</v>
      </c>
    </row>
    <row r="517" spans="1:8" x14ac:dyDescent="0.2">
      <c r="A517">
        <v>26042</v>
      </c>
      <c r="B517" t="s">
        <v>743</v>
      </c>
      <c r="D517">
        <v>0</v>
      </c>
      <c r="E517" t="s">
        <v>36</v>
      </c>
      <c r="F517">
        <v>1</v>
      </c>
      <c r="G517">
        <v>26042</v>
      </c>
      <c r="H517" t="s">
        <v>1077</v>
      </c>
    </row>
    <row r="518" spans="1:8" x14ac:dyDescent="0.2">
      <c r="A518">
        <v>26043</v>
      </c>
      <c r="B518" t="s">
        <v>744</v>
      </c>
      <c r="D518">
        <v>0</v>
      </c>
      <c r="E518" t="s">
        <v>36</v>
      </c>
      <c r="F518">
        <v>1</v>
      </c>
      <c r="G518">
        <v>26043</v>
      </c>
      <c r="H518" t="s">
        <v>1078</v>
      </c>
    </row>
    <row r="519" spans="1:8" x14ac:dyDescent="0.2">
      <c r="A519">
        <v>26051</v>
      </c>
      <c r="B519" t="s">
        <v>746</v>
      </c>
      <c r="D519">
        <v>0</v>
      </c>
      <c r="E519" t="s">
        <v>36</v>
      </c>
      <c r="F519">
        <v>1</v>
      </c>
      <c r="G519">
        <v>26051</v>
      </c>
      <c r="H519">
        <v>528</v>
      </c>
    </row>
    <row r="520" spans="1:8" x14ac:dyDescent="0.2">
      <c r="A520">
        <v>26052</v>
      </c>
      <c r="B520" t="s">
        <v>747</v>
      </c>
      <c r="D520">
        <v>0</v>
      </c>
      <c r="E520" t="s">
        <v>36</v>
      </c>
      <c r="F520">
        <v>1</v>
      </c>
      <c r="G520">
        <v>26052</v>
      </c>
      <c r="H520" t="s">
        <v>1079</v>
      </c>
    </row>
    <row r="521" spans="1:8" x14ac:dyDescent="0.2">
      <c r="A521">
        <v>26053</v>
      </c>
      <c r="B521" t="s">
        <v>748</v>
      </c>
      <c r="D521">
        <v>0</v>
      </c>
      <c r="E521" t="s">
        <v>36</v>
      </c>
      <c r="F521">
        <v>1</v>
      </c>
      <c r="G521">
        <v>26053</v>
      </c>
      <c r="H521" t="s">
        <v>1080</v>
      </c>
    </row>
    <row r="522" spans="1:8" x14ac:dyDescent="0.2">
      <c r="A522">
        <v>26061</v>
      </c>
      <c r="B522" t="s">
        <v>750</v>
      </c>
      <c r="D522">
        <v>0</v>
      </c>
      <c r="E522" t="s">
        <v>36</v>
      </c>
      <c r="F522">
        <v>1</v>
      </c>
      <c r="G522">
        <v>26061</v>
      </c>
      <c r="H522">
        <v>531</v>
      </c>
    </row>
    <row r="523" spans="1:8" x14ac:dyDescent="0.2">
      <c r="A523">
        <v>26062</v>
      </c>
      <c r="B523" t="s">
        <v>751</v>
      </c>
      <c r="D523">
        <v>0</v>
      </c>
      <c r="E523" t="s">
        <v>36</v>
      </c>
      <c r="F523">
        <v>1</v>
      </c>
      <c r="G523">
        <v>26062</v>
      </c>
      <c r="H523" t="s">
        <v>1081</v>
      </c>
    </row>
    <row r="524" spans="1:8" x14ac:dyDescent="0.2">
      <c r="A524">
        <v>26063</v>
      </c>
      <c r="B524" t="s">
        <v>752</v>
      </c>
      <c r="D524">
        <v>0</v>
      </c>
      <c r="E524" t="s">
        <v>36</v>
      </c>
      <c r="F524">
        <v>1</v>
      </c>
      <c r="G524">
        <v>26063</v>
      </c>
      <c r="H524" t="s">
        <v>1082</v>
      </c>
    </row>
    <row r="525" spans="1:8" x14ac:dyDescent="0.2">
      <c r="A525">
        <v>26071</v>
      </c>
      <c r="B525" t="s">
        <v>754</v>
      </c>
      <c r="D525">
        <v>0</v>
      </c>
      <c r="E525" t="s">
        <v>36</v>
      </c>
      <c r="F525">
        <v>1</v>
      </c>
      <c r="G525">
        <v>26071</v>
      </c>
      <c r="H525">
        <v>534</v>
      </c>
    </row>
    <row r="526" spans="1:8" x14ac:dyDescent="0.2">
      <c r="A526">
        <v>26072</v>
      </c>
      <c r="B526" t="s">
        <v>755</v>
      </c>
      <c r="D526">
        <v>0</v>
      </c>
      <c r="E526" t="s">
        <v>36</v>
      </c>
      <c r="F526">
        <v>1</v>
      </c>
      <c r="G526">
        <v>26072</v>
      </c>
      <c r="H526" t="s">
        <v>1083</v>
      </c>
    </row>
    <row r="527" spans="1:8" x14ac:dyDescent="0.2">
      <c r="A527">
        <v>26073</v>
      </c>
      <c r="B527" t="s">
        <v>756</v>
      </c>
      <c r="D527">
        <v>0</v>
      </c>
      <c r="E527" t="s">
        <v>36</v>
      </c>
      <c r="F527">
        <v>1</v>
      </c>
      <c r="G527">
        <v>26073</v>
      </c>
      <c r="H527" t="s">
        <v>1084</v>
      </c>
    </row>
    <row r="528" spans="1:8" x14ac:dyDescent="0.2">
      <c r="A528">
        <v>26081</v>
      </c>
      <c r="B528" t="s">
        <v>758</v>
      </c>
      <c r="D528">
        <v>0</v>
      </c>
      <c r="E528" t="s">
        <v>36</v>
      </c>
      <c r="F528">
        <v>1</v>
      </c>
      <c r="G528">
        <v>26081</v>
      </c>
      <c r="H528">
        <v>537</v>
      </c>
    </row>
    <row r="529" spans="1:8" x14ac:dyDescent="0.2">
      <c r="A529">
        <v>26082</v>
      </c>
      <c r="B529" t="s">
        <v>759</v>
      </c>
      <c r="D529">
        <v>0</v>
      </c>
      <c r="E529" t="s">
        <v>36</v>
      </c>
      <c r="F529">
        <v>1</v>
      </c>
      <c r="G529">
        <v>26082</v>
      </c>
      <c r="H529" t="s">
        <v>1085</v>
      </c>
    </row>
    <row r="530" spans="1:8" x14ac:dyDescent="0.2">
      <c r="A530">
        <v>26083</v>
      </c>
      <c r="B530" t="s">
        <v>760</v>
      </c>
      <c r="D530">
        <v>0</v>
      </c>
      <c r="E530" t="s">
        <v>36</v>
      </c>
      <c r="F530">
        <v>1</v>
      </c>
      <c r="G530">
        <v>26083</v>
      </c>
      <c r="H530" t="s">
        <v>1086</v>
      </c>
    </row>
    <row r="531" spans="1:8" x14ac:dyDescent="0.2">
      <c r="A531">
        <v>26091</v>
      </c>
      <c r="B531" t="s">
        <v>762</v>
      </c>
      <c r="D531">
        <v>0</v>
      </c>
      <c r="E531" t="s">
        <v>36</v>
      </c>
      <c r="F531">
        <v>1</v>
      </c>
      <c r="G531">
        <v>26091</v>
      </c>
      <c r="H531">
        <v>540</v>
      </c>
    </row>
    <row r="532" spans="1:8" x14ac:dyDescent="0.2">
      <c r="A532">
        <v>26092</v>
      </c>
      <c r="B532" t="s">
        <v>763</v>
      </c>
      <c r="D532">
        <v>0</v>
      </c>
      <c r="E532" t="s">
        <v>36</v>
      </c>
      <c r="F532">
        <v>1</v>
      </c>
      <c r="G532">
        <v>26092</v>
      </c>
      <c r="H532" t="s">
        <v>1087</v>
      </c>
    </row>
    <row r="533" spans="1:8" x14ac:dyDescent="0.2">
      <c r="A533">
        <v>26093</v>
      </c>
      <c r="B533" t="s">
        <v>764</v>
      </c>
      <c r="D533">
        <v>0</v>
      </c>
      <c r="E533" t="s">
        <v>36</v>
      </c>
      <c r="F533">
        <v>1</v>
      </c>
      <c r="G533">
        <v>26093</v>
      </c>
      <c r="H533" t="s">
        <v>1088</v>
      </c>
    </row>
    <row r="534" spans="1:8" x14ac:dyDescent="0.2">
      <c r="A534">
        <v>26101</v>
      </c>
      <c r="B534" t="s">
        <v>766</v>
      </c>
      <c r="D534">
        <v>0</v>
      </c>
      <c r="E534" t="s">
        <v>36</v>
      </c>
      <c r="F534">
        <v>1</v>
      </c>
      <c r="G534">
        <v>26101</v>
      </c>
      <c r="H534">
        <v>543</v>
      </c>
    </row>
    <row r="535" spans="1:8" x14ac:dyDescent="0.2">
      <c r="A535">
        <v>26102</v>
      </c>
      <c r="B535" t="s">
        <v>767</v>
      </c>
      <c r="D535">
        <v>0</v>
      </c>
      <c r="E535" t="s">
        <v>36</v>
      </c>
      <c r="F535">
        <v>1</v>
      </c>
      <c r="G535">
        <v>26102</v>
      </c>
      <c r="H535" t="s">
        <v>1089</v>
      </c>
    </row>
    <row r="536" spans="1:8" x14ac:dyDescent="0.2">
      <c r="A536">
        <v>26103</v>
      </c>
      <c r="B536" t="s">
        <v>768</v>
      </c>
      <c r="D536">
        <v>0</v>
      </c>
      <c r="E536" t="s">
        <v>36</v>
      </c>
      <c r="F536">
        <v>1</v>
      </c>
      <c r="G536">
        <v>26103</v>
      </c>
      <c r="H536" t="s">
        <v>1090</v>
      </c>
    </row>
    <row r="537" spans="1:8" x14ac:dyDescent="0.2">
      <c r="A537">
        <v>26111</v>
      </c>
      <c r="B537" t="s">
        <v>770</v>
      </c>
      <c r="D537">
        <v>0</v>
      </c>
      <c r="E537" t="s">
        <v>36</v>
      </c>
      <c r="F537">
        <v>1</v>
      </c>
      <c r="G537">
        <v>26111</v>
      </c>
      <c r="H537">
        <v>546</v>
      </c>
    </row>
    <row r="538" spans="1:8" x14ac:dyDescent="0.2">
      <c r="A538">
        <v>26112</v>
      </c>
      <c r="B538" t="s">
        <v>771</v>
      </c>
      <c r="D538">
        <v>0</v>
      </c>
      <c r="E538" t="s">
        <v>36</v>
      </c>
      <c r="F538">
        <v>1</v>
      </c>
      <c r="G538">
        <v>26112</v>
      </c>
      <c r="H538" t="s">
        <v>1091</v>
      </c>
    </row>
    <row r="539" spans="1:8" x14ac:dyDescent="0.2">
      <c r="A539">
        <v>26113</v>
      </c>
      <c r="B539" t="s">
        <v>772</v>
      </c>
      <c r="D539">
        <v>0</v>
      </c>
      <c r="E539" t="s">
        <v>36</v>
      </c>
      <c r="F539">
        <v>1</v>
      </c>
      <c r="G539">
        <v>26113</v>
      </c>
      <c r="H539" t="s">
        <v>1092</v>
      </c>
    </row>
    <row r="540" spans="1:8" x14ac:dyDescent="0.2">
      <c r="A540">
        <v>26121</v>
      </c>
      <c r="B540" t="s">
        <v>774</v>
      </c>
      <c r="D540">
        <v>0</v>
      </c>
      <c r="E540" t="s">
        <v>36</v>
      </c>
      <c r="F540">
        <v>1</v>
      </c>
      <c r="G540">
        <v>26121</v>
      </c>
      <c r="H540">
        <v>549</v>
      </c>
    </row>
    <row r="541" spans="1:8" x14ac:dyDescent="0.2">
      <c r="A541">
        <v>26122</v>
      </c>
      <c r="B541" t="s">
        <v>775</v>
      </c>
      <c r="D541">
        <v>0</v>
      </c>
      <c r="E541" t="s">
        <v>36</v>
      </c>
      <c r="F541">
        <v>1</v>
      </c>
      <c r="G541">
        <v>26122</v>
      </c>
      <c r="H541" t="s">
        <v>1093</v>
      </c>
    </row>
    <row r="542" spans="1:8" x14ac:dyDescent="0.2">
      <c r="A542">
        <v>26123</v>
      </c>
      <c r="B542" t="s">
        <v>776</v>
      </c>
      <c r="D542">
        <v>0</v>
      </c>
      <c r="E542" t="s">
        <v>36</v>
      </c>
      <c r="F542">
        <v>1</v>
      </c>
      <c r="G542">
        <v>26123</v>
      </c>
      <c r="H542" t="s">
        <v>1094</v>
      </c>
    </row>
    <row r="543" spans="1:8" x14ac:dyDescent="0.2">
      <c r="A543">
        <v>26131</v>
      </c>
      <c r="B543" t="s">
        <v>778</v>
      </c>
      <c r="D543">
        <v>0</v>
      </c>
      <c r="E543" t="s">
        <v>36</v>
      </c>
      <c r="F543">
        <v>1</v>
      </c>
      <c r="G543">
        <v>26131</v>
      </c>
      <c r="H543">
        <v>552</v>
      </c>
    </row>
    <row r="544" spans="1:8" x14ac:dyDescent="0.2">
      <c r="A544">
        <v>26132</v>
      </c>
      <c r="B544" t="s">
        <v>780</v>
      </c>
      <c r="D544">
        <v>0</v>
      </c>
      <c r="E544" t="s">
        <v>36</v>
      </c>
      <c r="F544">
        <v>1</v>
      </c>
      <c r="G544">
        <v>26132</v>
      </c>
      <c r="H544" t="s">
        <v>1095</v>
      </c>
    </row>
    <row r="545" spans="1:8" x14ac:dyDescent="0.2">
      <c r="A545">
        <v>26133</v>
      </c>
      <c r="B545" t="s">
        <v>782</v>
      </c>
      <c r="D545">
        <v>0</v>
      </c>
      <c r="E545" t="s">
        <v>36</v>
      </c>
      <c r="F545">
        <v>1</v>
      </c>
      <c r="G545">
        <v>26133</v>
      </c>
      <c r="H545" t="s">
        <v>1096</v>
      </c>
    </row>
    <row r="546" spans="1:8" x14ac:dyDescent="0.2">
      <c r="A546">
        <v>26141</v>
      </c>
      <c r="B546" t="s">
        <v>784</v>
      </c>
      <c r="D546">
        <v>0</v>
      </c>
      <c r="E546" t="s">
        <v>36</v>
      </c>
      <c r="F546">
        <v>1</v>
      </c>
      <c r="G546">
        <v>26141</v>
      </c>
      <c r="H546">
        <v>555</v>
      </c>
    </row>
    <row r="547" spans="1:8" x14ac:dyDescent="0.2">
      <c r="A547">
        <v>26142</v>
      </c>
      <c r="B547" t="s">
        <v>785</v>
      </c>
      <c r="D547">
        <v>0</v>
      </c>
      <c r="E547" t="s">
        <v>36</v>
      </c>
      <c r="F547">
        <v>1</v>
      </c>
      <c r="G547">
        <v>26142</v>
      </c>
      <c r="H547" t="s">
        <v>1097</v>
      </c>
    </row>
    <row r="548" spans="1:8" x14ac:dyDescent="0.2">
      <c r="A548">
        <v>26143</v>
      </c>
      <c r="B548" t="s">
        <v>786</v>
      </c>
      <c r="D548">
        <v>0</v>
      </c>
      <c r="E548" t="s">
        <v>36</v>
      </c>
      <c r="F548">
        <v>1</v>
      </c>
      <c r="G548">
        <v>26143</v>
      </c>
      <c r="H548" t="s">
        <v>1098</v>
      </c>
    </row>
    <row r="549" spans="1:8" x14ac:dyDescent="0.2">
      <c r="A549">
        <v>27001</v>
      </c>
      <c r="B549" t="s">
        <v>787</v>
      </c>
      <c r="D549">
        <v>0</v>
      </c>
      <c r="E549" t="s">
        <v>36</v>
      </c>
      <c r="F549">
        <v>1</v>
      </c>
      <c r="G549">
        <v>27001</v>
      </c>
      <c r="H549">
        <v>558</v>
      </c>
    </row>
    <row r="550" spans="1:8" x14ac:dyDescent="0.2">
      <c r="A550">
        <v>27002</v>
      </c>
      <c r="B550" t="s">
        <v>788</v>
      </c>
      <c r="D550">
        <v>0</v>
      </c>
      <c r="E550" t="s">
        <v>36</v>
      </c>
      <c r="F550">
        <v>1</v>
      </c>
      <c r="G550">
        <v>27002</v>
      </c>
      <c r="H550" t="s">
        <v>1100</v>
      </c>
    </row>
    <row r="551" spans="1:8" x14ac:dyDescent="0.2">
      <c r="A551">
        <v>27003</v>
      </c>
      <c r="B551" t="s">
        <v>789</v>
      </c>
      <c r="D551">
        <v>0</v>
      </c>
      <c r="E551" t="s">
        <v>36</v>
      </c>
      <c r="F551">
        <v>1</v>
      </c>
      <c r="G551">
        <v>27003</v>
      </c>
      <c r="H551" t="s">
        <v>1103</v>
      </c>
    </row>
    <row r="552" spans="1:8" x14ac:dyDescent="0.2">
      <c r="A552">
        <v>27011</v>
      </c>
      <c r="B552" t="s">
        <v>790</v>
      </c>
      <c r="D552">
        <v>0</v>
      </c>
      <c r="E552" t="s">
        <v>36</v>
      </c>
      <c r="F552">
        <v>1</v>
      </c>
      <c r="G552">
        <v>27011</v>
      </c>
      <c r="H552">
        <v>562</v>
      </c>
    </row>
    <row r="553" spans="1:8" x14ac:dyDescent="0.2">
      <c r="A553">
        <v>27012</v>
      </c>
      <c r="B553" t="s">
        <v>791</v>
      </c>
      <c r="D553">
        <v>0</v>
      </c>
      <c r="E553" t="s">
        <v>36</v>
      </c>
      <c r="F553">
        <v>1</v>
      </c>
      <c r="G553">
        <v>27012</v>
      </c>
      <c r="H553" t="s">
        <v>1101</v>
      </c>
    </row>
    <row r="554" spans="1:8" x14ac:dyDescent="0.2">
      <c r="A554">
        <v>27013</v>
      </c>
      <c r="B554" t="s">
        <v>792</v>
      </c>
      <c r="D554">
        <v>0</v>
      </c>
      <c r="E554" t="s">
        <v>36</v>
      </c>
      <c r="F554">
        <v>1</v>
      </c>
      <c r="G554">
        <v>27013</v>
      </c>
      <c r="H554" t="s">
        <v>1102</v>
      </c>
    </row>
    <row r="555" spans="1:8" x14ac:dyDescent="0.2">
      <c r="A555">
        <v>27021</v>
      </c>
      <c r="B555" t="s">
        <v>793</v>
      </c>
      <c r="D555">
        <v>0</v>
      </c>
      <c r="E555" t="s">
        <v>36</v>
      </c>
      <c r="F555">
        <v>1</v>
      </c>
      <c r="G555">
        <v>27021</v>
      </c>
      <c r="H555">
        <v>566</v>
      </c>
    </row>
    <row r="556" spans="1:8" x14ac:dyDescent="0.2">
      <c r="A556">
        <v>27022</v>
      </c>
      <c r="B556" t="s">
        <v>794</v>
      </c>
      <c r="D556">
        <v>0</v>
      </c>
      <c r="E556" t="s">
        <v>36</v>
      </c>
      <c r="F556">
        <v>1</v>
      </c>
      <c r="G556">
        <v>27022</v>
      </c>
      <c r="H556" t="s">
        <v>1104</v>
      </c>
    </row>
    <row r="557" spans="1:8" x14ac:dyDescent="0.2">
      <c r="A557">
        <v>27023</v>
      </c>
      <c r="B557" t="s">
        <v>795</v>
      </c>
      <c r="D557">
        <v>0</v>
      </c>
      <c r="E557" t="s">
        <v>36</v>
      </c>
      <c r="F557">
        <v>1</v>
      </c>
      <c r="G557">
        <v>27023</v>
      </c>
      <c r="H557" t="s">
        <v>1105</v>
      </c>
    </row>
    <row r="558" spans="1:8" x14ac:dyDescent="0.2">
      <c r="A558">
        <v>27031</v>
      </c>
      <c r="B558" t="s">
        <v>796</v>
      </c>
      <c r="D558">
        <v>0</v>
      </c>
      <c r="E558" t="s">
        <v>36</v>
      </c>
      <c r="F558">
        <v>1</v>
      </c>
      <c r="G558">
        <v>27031</v>
      </c>
      <c r="H558">
        <v>570</v>
      </c>
    </row>
    <row r="559" spans="1:8" x14ac:dyDescent="0.2">
      <c r="A559">
        <v>27032</v>
      </c>
      <c r="B559" t="s">
        <v>797</v>
      </c>
      <c r="D559">
        <v>0</v>
      </c>
      <c r="E559" t="s">
        <v>36</v>
      </c>
      <c r="F559">
        <v>1</v>
      </c>
      <c r="G559">
        <v>27032</v>
      </c>
      <c r="H559" t="s">
        <v>1106</v>
      </c>
    </row>
    <row r="560" spans="1:8" x14ac:dyDescent="0.2">
      <c r="A560">
        <v>27033</v>
      </c>
      <c r="B560" t="s">
        <v>798</v>
      </c>
      <c r="D560">
        <v>0</v>
      </c>
      <c r="E560" t="s">
        <v>36</v>
      </c>
      <c r="F560">
        <v>1</v>
      </c>
      <c r="G560">
        <v>27033</v>
      </c>
      <c r="H560" t="s">
        <v>1107</v>
      </c>
    </row>
    <row r="561" spans="1:8" x14ac:dyDescent="0.2">
      <c r="A561">
        <v>27041</v>
      </c>
      <c r="B561" t="s">
        <v>799</v>
      </c>
      <c r="D561">
        <v>0</v>
      </c>
      <c r="E561" t="s">
        <v>36</v>
      </c>
      <c r="F561">
        <v>1</v>
      </c>
      <c r="G561">
        <v>27041</v>
      </c>
      <c r="H561">
        <v>574</v>
      </c>
    </row>
    <row r="562" spans="1:8" x14ac:dyDescent="0.2">
      <c r="A562">
        <v>27042</v>
      </c>
      <c r="B562" t="s">
        <v>800</v>
      </c>
      <c r="D562">
        <v>0</v>
      </c>
      <c r="E562" t="s">
        <v>36</v>
      </c>
      <c r="F562">
        <v>1</v>
      </c>
      <c r="G562">
        <v>27042</v>
      </c>
      <c r="H562" t="s">
        <v>1108</v>
      </c>
    </row>
    <row r="563" spans="1:8" x14ac:dyDescent="0.2">
      <c r="A563">
        <v>27043</v>
      </c>
      <c r="B563" t="s">
        <v>801</v>
      </c>
      <c r="D563">
        <v>0</v>
      </c>
      <c r="E563" t="s">
        <v>36</v>
      </c>
      <c r="F563">
        <v>1</v>
      </c>
      <c r="G563">
        <v>27043</v>
      </c>
      <c r="H563" t="s">
        <v>1109</v>
      </c>
    </row>
    <row r="564" spans="1:8" x14ac:dyDescent="0.2">
      <c r="A564">
        <v>27051</v>
      </c>
      <c r="B564" t="s">
        <v>802</v>
      </c>
      <c r="D564">
        <v>0</v>
      </c>
      <c r="E564" t="s">
        <v>36</v>
      </c>
      <c r="F564">
        <v>1</v>
      </c>
      <c r="G564">
        <v>27051</v>
      </c>
      <c r="H564">
        <v>578</v>
      </c>
    </row>
    <row r="565" spans="1:8" x14ac:dyDescent="0.2">
      <c r="A565">
        <v>27052</v>
      </c>
      <c r="B565" t="s">
        <v>803</v>
      </c>
      <c r="D565">
        <v>0</v>
      </c>
      <c r="E565" t="s">
        <v>36</v>
      </c>
      <c r="F565">
        <v>1</v>
      </c>
      <c r="G565">
        <v>27052</v>
      </c>
      <c r="H565" t="s">
        <v>1110</v>
      </c>
    </row>
    <row r="566" spans="1:8" x14ac:dyDescent="0.2">
      <c r="A566">
        <v>27053</v>
      </c>
      <c r="B566" t="s">
        <v>804</v>
      </c>
      <c r="D566">
        <v>0</v>
      </c>
      <c r="E566" t="s">
        <v>36</v>
      </c>
      <c r="F566">
        <v>1</v>
      </c>
      <c r="G566">
        <v>27053</v>
      </c>
      <c r="H566" t="s">
        <v>1111</v>
      </c>
    </row>
    <row r="567" spans="1:8" x14ac:dyDescent="0.2">
      <c r="A567">
        <v>27061</v>
      </c>
      <c r="B567" t="s">
        <v>805</v>
      </c>
      <c r="D567">
        <v>0</v>
      </c>
      <c r="E567" t="s">
        <v>36</v>
      </c>
      <c r="F567">
        <v>1</v>
      </c>
      <c r="G567">
        <v>27061</v>
      </c>
      <c r="H567">
        <v>582</v>
      </c>
    </row>
    <row r="568" spans="1:8" x14ac:dyDescent="0.2">
      <c r="A568">
        <v>27062</v>
      </c>
      <c r="B568" t="s">
        <v>806</v>
      </c>
      <c r="D568">
        <v>0</v>
      </c>
      <c r="E568" t="s">
        <v>36</v>
      </c>
      <c r="F568">
        <v>1</v>
      </c>
      <c r="G568">
        <v>27062</v>
      </c>
      <c r="H568" t="s">
        <v>1112</v>
      </c>
    </row>
    <row r="569" spans="1:8" x14ac:dyDescent="0.2">
      <c r="A569">
        <v>27063</v>
      </c>
      <c r="B569" t="s">
        <v>807</v>
      </c>
      <c r="D569">
        <v>0</v>
      </c>
      <c r="E569" t="s">
        <v>36</v>
      </c>
      <c r="F569">
        <v>1</v>
      </c>
      <c r="G569">
        <v>27063</v>
      </c>
      <c r="H569" t="s">
        <v>1113</v>
      </c>
    </row>
    <row r="570" spans="1:8" x14ac:dyDescent="0.2">
      <c r="A570">
        <v>27071</v>
      </c>
      <c r="B570" t="s">
        <v>808</v>
      </c>
      <c r="D570">
        <v>0</v>
      </c>
      <c r="E570" t="s">
        <v>36</v>
      </c>
      <c r="F570">
        <v>1</v>
      </c>
      <c r="G570">
        <v>27071</v>
      </c>
      <c r="H570">
        <v>586</v>
      </c>
    </row>
    <row r="571" spans="1:8" x14ac:dyDescent="0.2">
      <c r="A571">
        <v>27072</v>
      </c>
      <c r="B571" t="s">
        <v>809</v>
      </c>
      <c r="D571">
        <v>0</v>
      </c>
      <c r="E571" t="s">
        <v>36</v>
      </c>
      <c r="F571">
        <v>1</v>
      </c>
      <c r="G571">
        <v>27072</v>
      </c>
      <c r="H571" t="s">
        <v>1114</v>
      </c>
    </row>
    <row r="572" spans="1:8" x14ac:dyDescent="0.2">
      <c r="A572">
        <v>27073</v>
      </c>
      <c r="B572" t="s">
        <v>810</v>
      </c>
      <c r="D572">
        <v>0</v>
      </c>
      <c r="E572" t="s">
        <v>36</v>
      </c>
      <c r="F572">
        <v>1</v>
      </c>
      <c r="G572">
        <v>27073</v>
      </c>
      <c r="H572" t="s">
        <v>1115</v>
      </c>
    </row>
    <row r="573" spans="1:8" x14ac:dyDescent="0.2">
      <c r="A573">
        <v>27081</v>
      </c>
      <c r="B573" t="s">
        <v>811</v>
      </c>
      <c r="D573">
        <v>0</v>
      </c>
      <c r="E573" t="s">
        <v>36</v>
      </c>
      <c r="F573">
        <v>1</v>
      </c>
      <c r="G573">
        <v>27081</v>
      </c>
      <c r="H573">
        <v>590</v>
      </c>
    </row>
    <row r="574" spans="1:8" x14ac:dyDescent="0.2">
      <c r="A574">
        <v>27082</v>
      </c>
      <c r="B574" t="s">
        <v>812</v>
      </c>
      <c r="D574">
        <v>0</v>
      </c>
      <c r="E574" t="s">
        <v>36</v>
      </c>
      <c r="F574">
        <v>1</v>
      </c>
      <c r="G574">
        <v>27082</v>
      </c>
      <c r="H574" t="s">
        <v>1116</v>
      </c>
    </row>
    <row r="575" spans="1:8" x14ac:dyDescent="0.2">
      <c r="A575">
        <v>27083</v>
      </c>
      <c r="B575" t="s">
        <v>813</v>
      </c>
      <c r="D575">
        <v>0</v>
      </c>
      <c r="E575" t="s">
        <v>36</v>
      </c>
      <c r="F575">
        <v>1</v>
      </c>
      <c r="G575">
        <v>27083</v>
      </c>
      <c r="H575" t="s">
        <v>1117</v>
      </c>
    </row>
    <row r="576" spans="1:8" x14ac:dyDescent="0.2">
      <c r="A576">
        <v>27091</v>
      </c>
      <c r="B576" t="s">
        <v>814</v>
      </c>
      <c r="D576">
        <v>0</v>
      </c>
      <c r="E576" t="s">
        <v>36</v>
      </c>
      <c r="F576">
        <v>1</v>
      </c>
      <c r="G576">
        <v>27091</v>
      </c>
      <c r="H576">
        <v>596</v>
      </c>
    </row>
    <row r="577" spans="1:8" x14ac:dyDescent="0.2">
      <c r="A577">
        <v>27092</v>
      </c>
      <c r="B577" t="s">
        <v>815</v>
      </c>
      <c r="D577">
        <v>0</v>
      </c>
      <c r="E577" t="s">
        <v>36</v>
      </c>
      <c r="F577">
        <v>1</v>
      </c>
      <c r="G577">
        <v>27092</v>
      </c>
      <c r="H577" t="s">
        <v>1118</v>
      </c>
    </row>
    <row r="578" spans="1:8" x14ac:dyDescent="0.2">
      <c r="A578">
        <v>27093</v>
      </c>
      <c r="B578" t="s">
        <v>816</v>
      </c>
      <c r="D578">
        <v>0</v>
      </c>
      <c r="E578" t="s">
        <v>36</v>
      </c>
      <c r="F578">
        <v>1</v>
      </c>
      <c r="G578">
        <v>27093</v>
      </c>
      <c r="H578" t="s">
        <v>1119</v>
      </c>
    </row>
    <row r="579" spans="1:8" x14ac:dyDescent="0.2">
      <c r="A579">
        <v>27101</v>
      </c>
      <c r="B579" t="s">
        <v>817</v>
      </c>
      <c r="D579">
        <v>0</v>
      </c>
      <c r="E579" t="s">
        <v>36</v>
      </c>
      <c r="F579">
        <v>1</v>
      </c>
      <c r="G579">
        <v>27101</v>
      </c>
      <c r="H579">
        <v>600</v>
      </c>
    </row>
    <row r="580" spans="1:8" x14ac:dyDescent="0.2">
      <c r="A580">
        <v>27102</v>
      </c>
      <c r="B580" t="s">
        <v>818</v>
      </c>
      <c r="D580">
        <v>0</v>
      </c>
      <c r="E580" t="s">
        <v>36</v>
      </c>
      <c r="F580">
        <v>1</v>
      </c>
      <c r="G580">
        <v>27102</v>
      </c>
      <c r="H580" t="s">
        <v>1120</v>
      </c>
    </row>
    <row r="581" spans="1:8" x14ac:dyDescent="0.2">
      <c r="A581">
        <v>27103</v>
      </c>
      <c r="B581" t="s">
        <v>819</v>
      </c>
      <c r="D581">
        <v>0</v>
      </c>
      <c r="E581" t="s">
        <v>36</v>
      </c>
      <c r="F581">
        <v>1</v>
      </c>
      <c r="G581">
        <v>27103</v>
      </c>
      <c r="H581" t="s">
        <v>1121</v>
      </c>
    </row>
    <row r="582" spans="1:8" x14ac:dyDescent="0.2">
      <c r="A582">
        <v>27111</v>
      </c>
      <c r="B582" t="s">
        <v>820</v>
      </c>
      <c r="D582">
        <v>0</v>
      </c>
      <c r="E582" t="s">
        <v>36</v>
      </c>
      <c r="F582">
        <v>1</v>
      </c>
      <c r="G582">
        <v>27111</v>
      </c>
      <c r="H582">
        <v>604</v>
      </c>
    </row>
    <row r="583" spans="1:8" x14ac:dyDescent="0.2">
      <c r="A583">
        <v>27112</v>
      </c>
      <c r="B583" t="s">
        <v>821</v>
      </c>
      <c r="D583">
        <v>0</v>
      </c>
      <c r="E583" t="s">
        <v>36</v>
      </c>
      <c r="F583">
        <v>1</v>
      </c>
      <c r="G583">
        <v>27112</v>
      </c>
      <c r="H583" t="s">
        <v>1122</v>
      </c>
    </row>
    <row r="584" spans="1:8" x14ac:dyDescent="0.2">
      <c r="A584">
        <v>27113</v>
      </c>
      <c r="B584" t="s">
        <v>822</v>
      </c>
      <c r="D584">
        <v>0</v>
      </c>
      <c r="E584" t="s">
        <v>36</v>
      </c>
      <c r="F584">
        <v>1</v>
      </c>
      <c r="G584">
        <v>27113</v>
      </c>
      <c r="H584" t="s">
        <v>1123</v>
      </c>
    </row>
    <row r="585" spans="1:8" x14ac:dyDescent="0.2">
      <c r="A585">
        <v>27121</v>
      </c>
      <c r="B585" t="s">
        <v>823</v>
      </c>
      <c r="D585">
        <v>0</v>
      </c>
      <c r="E585" t="s">
        <v>36</v>
      </c>
      <c r="F585">
        <v>1</v>
      </c>
      <c r="G585">
        <v>27121</v>
      </c>
      <c r="H585">
        <v>608</v>
      </c>
    </row>
    <row r="586" spans="1:8" x14ac:dyDescent="0.2">
      <c r="A586">
        <v>27122</v>
      </c>
      <c r="B586" t="s">
        <v>824</v>
      </c>
      <c r="D586">
        <v>0</v>
      </c>
      <c r="E586" t="s">
        <v>36</v>
      </c>
      <c r="F586">
        <v>1</v>
      </c>
      <c r="G586">
        <v>27122</v>
      </c>
      <c r="H586" t="s">
        <v>1124</v>
      </c>
    </row>
    <row r="587" spans="1:8" x14ac:dyDescent="0.2">
      <c r="A587">
        <v>27123</v>
      </c>
      <c r="B587" t="s">
        <v>825</v>
      </c>
      <c r="D587">
        <v>0</v>
      </c>
      <c r="E587" t="s">
        <v>36</v>
      </c>
      <c r="F587">
        <v>1</v>
      </c>
      <c r="G587">
        <v>27123</v>
      </c>
      <c r="H587" t="s">
        <v>1125</v>
      </c>
    </row>
    <row r="588" spans="1:8" x14ac:dyDescent="0.2">
      <c r="A588">
        <v>27131</v>
      </c>
      <c r="B588" t="s">
        <v>826</v>
      </c>
      <c r="D588">
        <v>0</v>
      </c>
      <c r="E588" t="s">
        <v>36</v>
      </c>
      <c r="F588">
        <v>1</v>
      </c>
      <c r="G588">
        <v>27131</v>
      </c>
      <c r="H588">
        <v>612</v>
      </c>
    </row>
    <row r="589" spans="1:8" x14ac:dyDescent="0.2">
      <c r="A589">
        <v>27132</v>
      </c>
      <c r="B589" t="s">
        <v>827</v>
      </c>
      <c r="D589">
        <v>0</v>
      </c>
      <c r="E589" t="s">
        <v>36</v>
      </c>
      <c r="F589">
        <v>1</v>
      </c>
      <c r="G589">
        <v>27132</v>
      </c>
      <c r="H589" t="s">
        <v>1126</v>
      </c>
    </row>
    <row r="590" spans="1:8" x14ac:dyDescent="0.2">
      <c r="A590">
        <v>27133</v>
      </c>
      <c r="B590" t="s">
        <v>828</v>
      </c>
      <c r="D590">
        <v>0</v>
      </c>
      <c r="E590" t="s">
        <v>36</v>
      </c>
      <c r="F590">
        <v>1</v>
      </c>
      <c r="G590">
        <v>27133</v>
      </c>
      <c r="H590" t="s">
        <v>1127</v>
      </c>
    </row>
    <row r="591" spans="1:8" x14ac:dyDescent="0.2">
      <c r="A591">
        <v>27141</v>
      </c>
      <c r="B591" t="s">
        <v>829</v>
      </c>
      <c r="D591">
        <v>0</v>
      </c>
      <c r="E591" t="s">
        <v>36</v>
      </c>
      <c r="F591">
        <v>1</v>
      </c>
      <c r="G591">
        <v>27141</v>
      </c>
      <c r="H591">
        <v>616</v>
      </c>
    </row>
    <row r="592" spans="1:8" x14ac:dyDescent="0.2">
      <c r="A592">
        <v>27142</v>
      </c>
      <c r="B592" t="s">
        <v>830</v>
      </c>
      <c r="D592">
        <v>0</v>
      </c>
      <c r="E592" t="s">
        <v>36</v>
      </c>
      <c r="F592">
        <v>1</v>
      </c>
      <c r="G592">
        <v>27142</v>
      </c>
      <c r="H592" t="s">
        <v>1128</v>
      </c>
    </row>
    <row r="593" spans="1:8" x14ac:dyDescent="0.2">
      <c r="A593">
        <v>27143</v>
      </c>
      <c r="B593" t="s">
        <v>831</v>
      </c>
      <c r="D593">
        <v>0</v>
      </c>
      <c r="E593" t="s">
        <v>36</v>
      </c>
      <c r="F593">
        <v>1</v>
      </c>
      <c r="G593">
        <v>27143</v>
      </c>
      <c r="H593" t="s">
        <v>1129</v>
      </c>
    </row>
    <row r="594" spans="1:8" x14ac:dyDescent="0.2">
      <c r="A594">
        <v>27151</v>
      </c>
      <c r="B594" t="s">
        <v>832</v>
      </c>
      <c r="D594">
        <v>0</v>
      </c>
      <c r="E594" t="s">
        <v>36</v>
      </c>
      <c r="F594">
        <v>1</v>
      </c>
      <c r="G594">
        <v>27151</v>
      </c>
      <c r="H594">
        <v>620</v>
      </c>
    </row>
    <row r="595" spans="1:8" x14ac:dyDescent="0.2">
      <c r="A595">
        <v>27152</v>
      </c>
      <c r="B595" t="s">
        <v>833</v>
      </c>
      <c r="D595">
        <v>0</v>
      </c>
      <c r="E595" t="s">
        <v>36</v>
      </c>
      <c r="F595">
        <v>1</v>
      </c>
      <c r="G595">
        <v>27152</v>
      </c>
      <c r="H595" t="s">
        <v>1130</v>
      </c>
    </row>
    <row r="596" spans="1:8" x14ac:dyDescent="0.2">
      <c r="A596">
        <v>27153</v>
      </c>
      <c r="B596" t="s">
        <v>834</v>
      </c>
      <c r="D596">
        <v>0</v>
      </c>
      <c r="E596" t="s">
        <v>36</v>
      </c>
      <c r="F596">
        <v>1</v>
      </c>
      <c r="G596">
        <v>27153</v>
      </c>
      <c r="H596" t="s">
        <v>1131</v>
      </c>
    </row>
    <row r="597" spans="1:8" x14ac:dyDescent="0.2">
      <c r="A597">
        <v>27161</v>
      </c>
      <c r="B597" t="s">
        <v>835</v>
      </c>
      <c r="D597">
        <v>0</v>
      </c>
      <c r="E597" t="s">
        <v>36</v>
      </c>
      <c r="F597">
        <v>1</v>
      </c>
      <c r="G597">
        <v>27161</v>
      </c>
      <c r="H597">
        <v>623</v>
      </c>
    </row>
    <row r="598" spans="1:8" x14ac:dyDescent="0.2">
      <c r="A598">
        <v>27162</v>
      </c>
      <c r="B598" t="s">
        <v>836</v>
      </c>
      <c r="D598">
        <v>0</v>
      </c>
      <c r="E598" t="s">
        <v>36</v>
      </c>
      <c r="F598">
        <v>1</v>
      </c>
      <c r="G598">
        <v>27162</v>
      </c>
      <c r="H598" t="s">
        <v>1132</v>
      </c>
    </row>
    <row r="599" spans="1:8" x14ac:dyDescent="0.2">
      <c r="A599">
        <v>27163</v>
      </c>
      <c r="B599" t="s">
        <v>837</v>
      </c>
      <c r="D599">
        <v>0</v>
      </c>
      <c r="E599" t="s">
        <v>36</v>
      </c>
      <c r="F599">
        <v>1</v>
      </c>
      <c r="G599">
        <v>27163</v>
      </c>
      <c r="H599" t="s">
        <v>1133</v>
      </c>
    </row>
    <row r="600" spans="1:8" x14ac:dyDescent="0.2">
      <c r="A600">
        <v>27171</v>
      </c>
      <c r="B600" t="s">
        <v>838</v>
      </c>
      <c r="D600">
        <v>0</v>
      </c>
      <c r="E600" t="s">
        <v>36</v>
      </c>
      <c r="F600">
        <v>1</v>
      </c>
      <c r="G600">
        <v>27171</v>
      </c>
      <c r="H600">
        <v>626</v>
      </c>
    </row>
    <row r="601" spans="1:8" x14ac:dyDescent="0.2">
      <c r="A601">
        <v>27172</v>
      </c>
      <c r="B601" t="s">
        <v>839</v>
      </c>
      <c r="D601">
        <v>0</v>
      </c>
      <c r="E601" t="s">
        <v>36</v>
      </c>
      <c r="F601">
        <v>1</v>
      </c>
      <c r="G601">
        <v>27172</v>
      </c>
      <c r="H601" t="s">
        <v>1134</v>
      </c>
    </row>
    <row r="602" spans="1:8" x14ac:dyDescent="0.2">
      <c r="A602">
        <v>27173</v>
      </c>
      <c r="B602" t="s">
        <v>840</v>
      </c>
      <c r="D602">
        <v>0</v>
      </c>
      <c r="E602" t="s">
        <v>36</v>
      </c>
      <c r="F602">
        <v>1</v>
      </c>
      <c r="G602">
        <v>27173</v>
      </c>
      <c r="H602" t="s">
        <v>1135</v>
      </c>
    </row>
    <row r="603" spans="1:8" x14ac:dyDescent="0.2">
      <c r="A603">
        <v>27181</v>
      </c>
      <c r="B603" t="s">
        <v>841</v>
      </c>
      <c r="D603">
        <v>0</v>
      </c>
      <c r="E603" t="s">
        <v>36</v>
      </c>
      <c r="F603">
        <v>1</v>
      </c>
      <c r="G603">
        <v>27181</v>
      </c>
      <c r="H603">
        <v>629</v>
      </c>
    </row>
    <row r="604" spans="1:8" x14ac:dyDescent="0.2">
      <c r="A604">
        <v>27182</v>
      </c>
      <c r="B604" t="s">
        <v>842</v>
      </c>
      <c r="D604">
        <v>0</v>
      </c>
      <c r="E604" t="s">
        <v>36</v>
      </c>
      <c r="F604">
        <v>1</v>
      </c>
      <c r="G604">
        <v>27182</v>
      </c>
      <c r="H604" t="s">
        <v>1136</v>
      </c>
    </row>
    <row r="605" spans="1:8" x14ac:dyDescent="0.2">
      <c r="A605">
        <v>27183</v>
      </c>
      <c r="B605" t="s">
        <v>843</v>
      </c>
      <c r="D605">
        <v>0</v>
      </c>
      <c r="E605" t="s">
        <v>36</v>
      </c>
      <c r="F605">
        <v>1</v>
      </c>
      <c r="G605">
        <v>27183</v>
      </c>
      <c r="H605" t="s">
        <v>1137</v>
      </c>
    </row>
    <row r="606" spans="1:8" x14ac:dyDescent="0.2">
      <c r="A606">
        <v>27191</v>
      </c>
      <c r="B606" t="s">
        <v>844</v>
      </c>
      <c r="D606">
        <v>0</v>
      </c>
      <c r="E606" t="s">
        <v>36</v>
      </c>
      <c r="F606">
        <v>1</v>
      </c>
      <c r="G606">
        <v>27191</v>
      </c>
      <c r="H606">
        <v>633</v>
      </c>
    </row>
    <row r="607" spans="1:8" x14ac:dyDescent="0.2">
      <c r="A607">
        <v>27192</v>
      </c>
      <c r="B607" t="s">
        <v>845</v>
      </c>
      <c r="D607">
        <v>0</v>
      </c>
      <c r="E607" t="s">
        <v>36</v>
      </c>
      <c r="F607">
        <v>1</v>
      </c>
      <c r="G607">
        <v>27192</v>
      </c>
      <c r="H607" t="s">
        <v>1138</v>
      </c>
    </row>
    <row r="608" spans="1:8" x14ac:dyDescent="0.2">
      <c r="A608">
        <v>27193</v>
      </c>
      <c r="B608" t="s">
        <v>846</v>
      </c>
      <c r="D608">
        <v>0</v>
      </c>
      <c r="E608" t="s">
        <v>36</v>
      </c>
      <c r="F608">
        <v>1</v>
      </c>
      <c r="G608">
        <v>27193</v>
      </c>
      <c r="H608" t="s">
        <v>1139</v>
      </c>
    </row>
    <row r="609" spans="1:8" x14ac:dyDescent="0.2">
      <c r="A609">
        <v>27201</v>
      </c>
      <c r="B609" t="s">
        <v>847</v>
      </c>
      <c r="D609">
        <v>0</v>
      </c>
      <c r="E609" t="s">
        <v>36</v>
      </c>
      <c r="F609">
        <v>1</v>
      </c>
      <c r="G609">
        <v>27201</v>
      </c>
      <c r="H609">
        <v>637</v>
      </c>
    </row>
    <row r="610" spans="1:8" x14ac:dyDescent="0.2">
      <c r="A610">
        <v>27202</v>
      </c>
      <c r="B610" t="s">
        <v>848</v>
      </c>
      <c r="D610">
        <v>0</v>
      </c>
      <c r="E610" t="s">
        <v>36</v>
      </c>
      <c r="F610">
        <v>1</v>
      </c>
      <c r="G610">
        <v>27202</v>
      </c>
      <c r="H610" t="s">
        <v>1140</v>
      </c>
    </row>
    <row r="611" spans="1:8" x14ac:dyDescent="0.2">
      <c r="A611">
        <v>27203</v>
      </c>
      <c r="B611" t="s">
        <v>849</v>
      </c>
      <c r="D611">
        <v>0</v>
      </c>
      <c r="E611" t="s">
        <v>36</v>
      </c>
      <c r="F611">
        <v>1</v>
      </c>
      <c r="G611">
        <v>27203</v>
      </c>
      <c r="H611" t="s">
        <v>1141</v>
      </c>
    </row>
    <row r="612" spans="1:8" x14ac:dyDescent="0.2">
      <c r="A612">
        <v>28010</v>
      </c>
      <c r="B612" t="s">
        <v>1198</v>
      </c>
      <c r="D612">
        <v>0</v>
      </c>
      <c r="E612" t="s">
        <v>36</v>
      </c>
      <c r="F612">
        <v>1</v>
      </c>
      <c r="G612">
        <v>28010</v>
      </c>
      <c r="H612">
        <v>641</v>
      </c>
    </row>
    <row r="613" spans="1:8" x14ac:dyDescent="0.2">
      <c r="A613">
        <v>28011</v>
      </c>
      <c r="B613" t="s">
        <v>1199</v>
      </c>
      <c r="D613">
        <v>0</v>
      </c>
      <c r="E613" t="s">
        <v>36</v>
      </c>
      <c r="F613">
        <v>1</v>
      </c>
      <c r="G613">
        <v>28011</v>
      </c>
      <c r="H613">
        <v>642</v>
      </c>
    </row>
    <row r="614" spans="1:8" x14ac:dyDescent="0.2">
      <c r="A614">
        <v>28012</v>
      </c>
      <c r="B614" t="s">
        <v>1200</v>
      </c>
      <c r="D614">
        <v>0</v>
      </c>
      <c r="E614" t="s">
        <v>36</v>
      </c>
      <c r="F614">
        <v>1</v>
      </c>
      <c r="G614">
        <v>28012</v>
      </c>
      <c r="H614">
        <v>643</v>
      </c>
    </row>
    <row r="615" spans="1:8" x14ac:dyDescent="0.2">
      <c r="A615">
        <v>28013</v>
      </c>
      <c r="B615" t="s">
        <v>1201</v>
      </c>
      <c r="D615">
        <v>0</v>
      </c>
      <c r="E615" t="s">
        <v>36</v>
      </c>
      <c r="F615">
        <v>1</v>
      </c>
      <c r="G615">
        <v>28013</v>
      </c>
      <c r="H615">
        <v>644</v>
      </c>
    </row>
    <row r="616" spans="1:8" x14ac:dyDescent="0.2">
      <c r="A616">
        <v>28014</v>
      </c>
      <c r="B616" t="s">
        <v>1202</v>
      </c>
      <c r="D616">
        <v>0</v>
      </c>
      <c r="E616" t="s">
        <v>36</v>
      </c>
      <c r="F616">
        <v>1</v>
      </c>
      <c r="G616">
        <v>28014</v>
      </c>
      <c r="H616">
        <v>645</v>
      </c>
    </row>
    <row r="617" spans="1:8" x14ac:dyDescent="0.2">
      <c r="A617">
        <v>28015</v>
      </c>
      <c r="B617" t="s">
        <v>1203</v>
      </c>
      <c r="D617">
        <v>0</v>
      </c>
      <c r="E617" t="s">
        <v>36</v>
      </c>
      <c r="F617">
        <v>1</v>
      </c>
      <c r="G617">
        <v>28015</v>
      </c>
      <c r="H617">
        <v>646</v>
      </c>
    </row>
    <row r="618" spans="1:8" x14ac:dyDescent="0.2">
      <c r="A618">
        <v>28016</v>
      </c>
      <c r="B618" t="s">
        <v>1204</v>
      </c>
      <c r="D618">
        <v>0</v>
      </c>
      <c r="E618" t="s">
        <v>36</v>
      </c>
      <c r="F618">
        <v>1</v>
      </c>
      <c r="G618">
        <v>28016</v>
      </c>
      <c r="H618">
        <v>647</v>
      </c>
    </row>
    <row r="619" spans="1:8" x14ac:dyDescent="0.2">
      <c r="A619">
        <v>28017</v>
      </c>
      <c r="B619" t="s">
        <v>1205</v>
      </c>
      <c r="D619">
        <v>0</v>
      </c>
      <c r="E619" t="s">
        <v>36</v>
      </c>
      <c r="F619">
        <v>1</v>
      </c>
      <c r="G619">
        <v>28017</v>
      </c>
      <c r="H619">
        <v>648</v>
      </c>
    </row>
    <row r="620" spans="1:8" x14ac:dyDescent="0.2">
      <c r="A620">
        <v>28018</v>
      </c>
      <c r="B620" t="s">
        <v>1206</v>
      </c>
      <c r="D620">
        <v>0</v>
      </c>
      <c r="E620" t="s">
        <v>36</v>
      </c>
      <c r="F620">
        <v>1</v>
      </c>
      <c r="G620">
        <v>28018</v>
      </c>
      <c r="H620">
        <v>649</v>
      </c>
    </row>
    <row r="621" spans="1:8" x14ac:dyDescent="0.2">
      <c r="A621">
        <v>28019</v>
      </c>
      <c r="B621" t="s">
        <v>1207</v>
      </c>
      <c r="D621">
        <v>0</v>
      </c>
      <c r="E621" t="s">
        <v>36</v>
      </c>
      <c r="F621">
        <v>1</v>
      </c>
      <c r="G621">
        <v>28019</v>
      </c>
      <c r="H621">
        <v>650</v>
      </c>
    </row>
    <row r="622" spans="1:8" x14ac:dyDescent="0.2">
      <c r="A622">
        <v>28020</v>
      </c>
      <c r="B622" t="s">
        <v>1208</v>
      </c>
      <c r="D622">
        <v>0</v>
      </c>
      <c r="E622" t="s">
        <v>36</v>
      </c>
      <c r="F622">
        <v>1</v>
      </c>
      <c r="G622">
        <v>28020</v>
      </c>
      <c r="H622">
        <v>651</v>
      </c>
    </row>
    <row r="623" spans="1:8" x14ac:dyDescent="0.2">
      <c r="A623">
        <v>28021</v>
      </c>
      <c r="B623" t="s">
        <v>1209</v>
      </c>
      <c r="D623">
        <v>0</v>
      </c>
      <c r="E623" t="s">
        <v>36</v>
      </c>
      <c r="F623">
        <v>1</v>
      </c>
      <c r="G623">
        <v>28021</v>
      </c>
      <c r="H623">
        <v>652</v>
      </c>
    </row>
    <row r="624" spans="1:8" x14ac:dyDescent="0.2">
      <c r="A624">
        <v>28022</v>
      </c>
      <c r="B624" t="s">
        <v>1210</v>
      </c>
      <c r="D624">
        <v>0</v>
      </c>
      <c r="E624" t="s">
        <v>36</v>
      </c>
      <c r="F624">
        <v>1</v>
      </c>
      <c r="G624">
        <v>28022</v>
      </c>
      <c r="H624">
        <v>653</v>
      </c>
    </row>
    <row r="625" spans="1:8" x14ac:dyDescent="0.2">
      <c r="A625">
        <v>28023</v>
      </c>
      <c r="B625" t="s">
        <v>1211</v>
      </c>
      <c r="D625">
        <v>0</v>
      </c>
      <c r="E625" t="s">
        <v>36</v>
      </c>
      <c r="F625">
        <v>1</v>
      </c>
      <c r="G625">
        <v>28023</v>
      </c>
      <c r="H625">
        <v>654</v>
      </c>
    </row>
    <row r="626" spans="1:8" x14ac:dyDescent="0.2">
      <c r="A626">
        <v>28024</v>
      </c>
      <c r="B626" t="s">
        <v>1212</v>
      </c>
      <c r="D626">
        <v>0</v>
      </c>
      <c r="E626" t="s">
        <v>36</v>
      </c>
      <c r="F626">
        <v>1</v>
      </c>
      <c r="G626">
        <v>28024</v>
      </c>
      <c r="H626">
        <v>655</v>
      </c>
    </row>
    <row r="627" spans="1:8" x14ac:dyDescent="0.2">
      <c r="A627">
        <v>28025</v>
      </c>
      <c r="B627" t="s">
        <v>1213</v>
      </c>
      <c r="D627">
        <v>0</v>
      </c>
      <c r="E627" t="s">
        <v>36</v>
      </c>
      <c r="F627">
        <v>1</v>
      </c>
      <c r="G627">
        <v>28025</v>
      </c>
      <c r="H627">
        <v>656</v>
      </c>
    </row>
    <row r="628" spans="1:8" x14ac:dyDescent="0.2">
      <c r="A628">
        <v>28026</v>
      </c>
      <c r="B628" t="s">
        <v>1214</v>
      </c>
      <c r="D628">
        <v>0</v>
      </c>
      <c r="E628" t="s">
        <v>36</v>
      </c>
      <c r="F628">
        <v>1</v>
      </c>
      <c r="G628">
        <v>28026</v>
      </c>
      <c r="H628">
        <v>657</v>
      </c>
    </row>
    <row r="629" spans="1:8" x14ac:dyDescent="0.2">
      <c r="A629">
        <v>28027</v>
      </c>
      <c r="B629" t="s">
        <v>1215</v>
      </c>
      <c r="D629">
        <v>0</v>
      </c>
      <c r="E629" t="s">
        <v>36</v>
      </c>
      <c r="F629">
        <v>1</v>
      </c>
      <c r="G629">
        <v>28027</v>
      </c>
      <c r="H629">
        <v>658</v>
      </c>
    </row>
    <row r="630" spans="1:8" x14ac:dyDescent="0.2">
      <c r="A630">
        <v>28028</v>
      </c>
      <c r="B630" t="s">
        <v>1216</v>
      </c>
      <c r="D630">
        <v>0</v>
      </c>
      <c r="E630" t="s">
        <v>36</v>
      </c>
      <c r="F630">
        <v>1</v>
      </c>
      <c r="G630">
        <v>28028</v>
      </c>
      <c r="H630">
        <v>659</v>
      </c>
    </row>
    <row r="631" spans="1:8" x14ac:dyDescent="0.2">
      <c r="A631">
        <v>28029</v>
      </c>
      <c r="B631" t="s">
        <v>1217</v>
      </c>
      <c r="D631">
        <v>0</v>
      </c>
      <c r="E631" t="s">
        <v>36</v>
      </c>
      <c r="F631">
        <v>1</v>
      </c>
      <c r="G631">
        <v>28029</v>
      </c>
      <c r="H631">
        <v>660</v>
      </c>
    </row>
    <row r="632" spans="1:8" x14ac:dyDescent="0.2">
      <c r="A632">
        <v>28030</v>
      </c>
      <c r="B632" t="s">
        <v>1218</v>
      </c>
      <c r="D632">
        <v>0</v>
      </c>
      <c r="E632" t="s">
        <v>36</v>
      </c>
      <c r="F632">
        <v>1</v>
      </c>
      <c r="G632">
        <v>28030</v>
      </c>
      <c r="H632">
        <v>661</v>
      </c>
    </row>
    <row r="633" spans="1:8" x14ac:dyDescent="0.2">
      <c r="A633">
        <v>28031</v>
      </c>
      <c r="B633" t="s">
        <v>1219</v>
      </c>
      <c r="D633">
        <v>0</v>
      </c>
      <c r="E633" t="s">
        <v>36</v>
      </c>
      <c r="F633">
        <v>1</v>
      </c>
      <c r="G633">
        <v>28031</v>
      </c>
      <c r="H633">
        <v>662</v>
      </c>
    </row>
    <row r="634" spans="1:8" x14ac:dyDescent="0.2">
      <c r="A634">
        <v>28032</v>
      </c>
      <c r="B634" t="s">
        <v>1220</v>
      </c>
      <c r="D634">
        <v>0</v>
      </c>
      <c r="E634" t="s">
        <v>36</v>
      </c>
      <c r="F634">
        <v>1</v>
      </c>
      <c r="G634">
        <v>28032</v>
      </c>
      <c r="H634">
        <v>663</v>
      </c>
    </row>
    <row r="635" spans="1:8" x14ac:dyDescent="0.2">
      <c r="A635">
        <v>28033</v>
      </c>
      <c r="B635" t="s">
        <v>1221</v>
      </c>
      <c r="D635">
        <v>0</v>
      </c>
      <c r="E635" t="s">
        <v>36</v>
      </c>
      <c r="F635">
        <v>1</v>
      </c>
      <c r="G635">
        <v>28033</v>
      </c>
      <c r="H635">
        <v>664</v>
      </c>
    </row>
    <row r="636" spans="1:8" x14ac:dyDescent="0.2">
      <c r="A636">
        <v>28034</v>
      </c>
      <c r="B636" t="s">
        <v>1222</v>
      </c>
      <c r="D636">
        <v>0</v>
      </c>
      <c r="E636" t="s">
        <v>36</v>
      </c>
      <c r="F636">
        <v>1</v>
      </c>
      <c r="G636">
        <v>28034</v>
      </c>
      <c r="H636">
        <v>665</v>
      </c>
    </row>
    <row r="637" spans="1:8" x14ac:dyDescent="0.2">
      <c r="A637">
        <v>28035</v>
      </c>
      <c r="B637" t="s">
        <v>1223</v>
      </c>
      <c r="D637">
        <v>0</v>
      </c>
      <c r="E637" t="s">
        <v>36</v>
      </c>
      <c r="F637">
        <v>1</v>
      </c>
      <c r="G637">
        <v>28035</v>
      </c>
      <c r="H637">
        <v>666</v>
      </c>
    </row>
    <row r="638" spans="1:8" x14ac:dyDescent="0.2">
      <c r="A638">
        <v>28036</v>
      </c>
      <c r="B638" t="s">
        <v>1224</v>
      </c>
      <c r="D638">
        <v>0</v>
      </c>
      <c r="E638" t="s">
        <v>36</v>
      </c>
      <c r="F638">
        <v>1</v>
      </c>
      <c r="G638">
        <v>28036</v>
      </c>
      <c r="H638">
        <v>667</v>
      </c>
    </row>
    <row r="639" spans="1:8" x14ac:dyDescent="0.2">
      <c r="A639">
        <v>28037</v>
      </c>
      <c r="B639" t="s">
        <v>1225</v>
      </c>
      <c r="D639">
        <v>0</v>
      </c>
      <c r="E639" t="s">
        <v>36</v>
      </c>
      <c r="F639">
        <v>1</v>
      </c>
      <c r="G639">
        <v>28037</v>
      </c>
      <c r="H639">
        <v>668</v>
      </c>
    </row>
    <row r="640" spans="1:8" x14ac:dyDescent="0.2">
      <c r="A640">
        <v>28038</v>
      </c>
      <c r="B640" t="s">
        <v>1226</v>
      </c>
      <c r="D640">
        <v>0</v>
      </c>
      <c r="E640" t="s">
        <v>36</v>
      </c>
      <c r="F640">
        <v>1</v>
      </c>
      <c r="G640">
        <v>28038</v>
      </c>
      <c r="H640">
        <v>669</v>
      </c>
    </row>
    <row r="641" spans="1:8" x14ac:dyDescent="0.2">
      <c r="A641">
        <v>28039</v>
      </c>
      <c r="B641" t="s">
        <v>1227</v>
      </c>
      <c r="D641">
        <v>0</v>
      </c>
      <c r="E641" t="s">
        <v>36</v>
      </c>
      <c r="F641">
        <v>1</v>
      </c>
      <c r="G641">
        <v>28039</v>
      </c>
      <c r="H641">
        <v>670</v>
      </c>
    </row>
    <row r="642" spans="1:8" x14ac:dyDescent="0.2">
      <c r="A642">
        <v>28040</v>
      </c>
      <c r="B642" t="s">
        <v>1228</v>
      </c>
      <c r="D642">
        <v>0</v>
      </c>
      <c r="E642" t="s">
        <v>36</v>
      </c>
      <c r="F642">
        <v>1</v>
      </c>
      <c r="G642">
        <v>28040</v>
      </c>
      <c r="H642">
        <v>671</v>
      </c>
    </row>
    <row r="643" spans="1:8" x14ac:dyDescent="0.2">
      <c r="A643">
        <v>28041</v>
      </c>
      <c r="B643" t="s">
        <v>1229</v>
      </c>
      <c r="D643">
        <v>0</v>
      </c>
      <c r="E643" t="s">
        <v>36</v>
      </c>
      <c r="F643">
        <v>1</v>
      </c>
      <c r="G643">
        <v>28041</v>
      </c>
      <c r="H643">
        <v>672</v>
      </c>
    </row>
    <row r="644" spans="1:8" x14ac:dyDescent="0.2">
      <c r="A644">
        <v>28042</v>
      </c>
      <c r="B644" t="s">
        <v>1230</v>
      </c>
      <c r="D644">
        <v>0</v>
      </c>
      <c r="E644" t="s">
        <v>36</v>
      </c>
      <c r="F644">
        <v>1</v>
      </c>
      <c r="G644">
        <v>28042</v>
      </c>
      <c r="H644">
        <v>673</v>
      </c>
    </row>
    <row r="645" spans="1:8" x14ac:dyDescent="0.2">
      <c r="A645">
        <v>28043</v>
      </c>
      <c r="B645" t="s">
        <v>1231</v>
      </c>
      <c r="D645">
        <v>0</v>
      </c>
      <c r="E645" t="s">
        <v>36</v>
      </c>
      <c r="F645">
        <v>1</v>
      </c>
      <c r="G645">
        <v>28043</v>
      </c>
      <c r="H645">
        <v>674</v>
      </c>
    </row>
    <row r="646" spans="1:8" x14ac:dyDescent="0.2">
      <c r="A646">
        <v>28044</v>
      </c>
      <c r="B646" t="s">
        <v>1232</v>
      </c>
      <c r="D646">
        <v>0</v>
      </c>
      <c r="E646" t="s">
        <v>36</v>
      </c>
      <c r="F646">
        <v>1</v>
      </c>
      <c r="G646">
        <v>28044</v>
      </c>
      <c r="H646">
        <v>675</v>
      </c>
    </row>
    <row r="647" spans="1:8" x14ac:dyDescent="0.2">
      <c r="A647">
        <v>28045</v>
      </c>
      <c r="B647" t="s">
        <v>1233</v>
      </c>
      <c r="D647">
        <v>0</v>
      </c>
      <c r="E647" t="s">
        <v>36</v>
      </c>
      <c r="F647">
        <v>1</v>
      </c>
      <c r="G647">
        <v>28045</v>
      </c>
      <c r="H647">
        <v>676</v>
      </c>
    </row>
    <row r="648" spans="1:8" x14ac:dyDescent="0.2">
      <c r="A648">
        <v>28046</v>
      </c>
      <c r="B648" t="s">
        <v>1234</v>
      </c>
      <c r="D648">
        <v>0</v>
      </c>
      <c r="E648" t="s">
        <v>36</v>
      </c>
      <c r="F648">
        <v>1</v>
      </c>
      <c r="G648">
        <v>28046</v>
      </c>
      <c r="H648">
        <v>677</v>
      </c>
    </row>
    <row r="649" spans="1:8" x14ac:dyDescent="0.2">
      <c r="A649">
        <v>28047</v>
      </c>
      <c r="B649" t="s">
        <v>1235</v>
      </c>
      <c r="D649">
        <v>0</v>
      </c>
      <c r="E649" t="s">
        <v>36</v>
      </c>
      <c r="F649">
        <v>1</v>
      </c>
      <c r="G649">
        <v>28047</v>
      </c>
      <c r="H649">
        <v>678</v>
      </c>
    </row>
    <row r="650" spans="1:8" x14ac:dyDescent="0.2">
      <c r="A650">
        <v>28048</v>
      </c>
      <c r="B650" t="s">
        <v>1236</v>
      </c>
      <c r="D650">
        <v>0</v>
      </c>
      <c r="E650" t="s">
        <v>36</v>
      </c>
      <c r="F650">
        <v>1</v>
      </c>
      <c r="G650">
        <v>28048</v>
      </c>
      <c r="H650">
        <v>679</v>
      </c>
    </row>
    <row r="651" spans="1:8" x14ac:dyDescent="0.2">
      <c r="A651">
        <v>28049</v>
      </c>
      <c r="B651" t="s">
        <v>1237</v>
      </c>
      <c r="D651">
        <v>0</v>
      </c>
      <c r="E651" t="s">
        <v>36</v>
      </c>
      <c r="F651">
        <v>1</v>
      </c>
      <c r="G651">
        <v>28049</v>
      </c>
      <c r="H651">
        <v>680</v>
      </c>
    </row>
    <row r="652" spans="1:8" x14ac:dyDescent="0.2">
      <c r="A652">
        <v>28110</v>
      </c>
      <c r="B652" t="s">
        <v>1238</v>
      </c>
      <c r="D652">
        <v>0</v>
      </c>
      <c r="E652" t="s">
        <v>36</v>
      </c>
      <c r="F652">
        <v>1</v>
      </c>
      <c r="G652">
        <v>28110</v>
      </c>
      <c r="H652">
        <v>681</v>
      </c>
    </row>
    <row r="653" spans="1:8" x14ac:dyDescent="0.2">
      <c r="A653">
        <v>28111</v>
      </c>
      <c r="B653" t="s">
        <v>1239</v>
      </c>
      <c r="D653">
        <v>0</v>
      </c>
      <c r="E653" t="s">
        <v>36</v>
      </c>
      <c r="F653">
        <v>1</v>
      </c>
      <c r="G653">
        <v>28111</v>
      </c>
      <c r="H653">
        <v>682</v>
      </c>
    </row>
    <row r="654" spans="1:8" x14ac:dyDescent="0.2">
      <c r="A654">
        <v>28112</v>
      </c>
      <c r="B654" t="s">
        <v>1240</v>
      </c>
      <c r="D654">
        <v>0</v>
      </c>
      <c r="E654" t="s">
        <v>36</v>
      </c>
      <c r="F654">
        <v>1</v>
      </c>
      <c r="G654">
        <v>28112</v>
      </c>
      <c r="H654">
        <v>683</v>
      </c>
    </row>
    <row r="655" spans="1:8" x14ac:dyDescent="0.2">
      <c r="A655">
        <v>28113</v>
      </c>
      <c r="B655" t="s">
        <v>1241</v>
      </c>
      <c r="D655">
        <v>0</v>
      </c>
      <c r="E655" t="s">
        <v>36</v>
      </c>
      <c r="F655">
        <v>1</v>
      </c>
      <c r="G655">
        <v>28113</v>
      </c>
      <c r="H655">
        <v>684</v>
      </c>
    </row>
    <row r="656" spans="1:8" x14ac:dyDescent="0.2">
      <c r="A656">
        <v>28114</v>
      </c>
      <c r="B656" t="s">
        <v>1242</v>
      </c>
      <c r="D656">
        <v>0</v>
      </c>
      <c r="E656" t="s">
        <v>36</v>
      </c>
      <c r="F656">
        <v>1</v>
      </c>
      <c r="G656">
        <v>28114</v>
      </c>
      <c r="H656">
        <v>685</v>
      </c>
    </row>
    <row r="657" spans="1:8" x14ac:dyDescent="0.2">
      <c r="A657">
        <v>28115</v>
      </c>
      <c r="B657" t="s">
        <v>1243</v>
      </c>
      <c r="D657">
        <v>0</v>
      </c>
      <c r="E657" t="s">
        <v>36</v>
      </c>
      <c r="F657">
        <v>1</v>
      </c>
      <c r="G657">
        <v>28115</v>
      </c>
      <c r="H657">
        <v>686</v>
      </c>
    </row>
    <row r="658" spans="1:8" x14ac:dyDescent="0.2">
      <c r="A658">
        <v>28116</v>
      </c>
      <c r="B658" t="s">
        <v>1244</v>
      </c>
      <c r="D658">
        <v>0</v>
      </c>
      <c r="E658" t="s">
        <v>36</v>
      </c>
      <c r="F658">
        <v>1</v>
      </c>
      <c r="G658">
        <v>28116</v>
      </c>
      <c r="H658">
        <v>687</v>
      </c>
    </row>
    <row r="659" spans="1:8" x14ac:dyDescent="0.2">
      <c r="A659">
        <v>28117</v>
      </c>
      <c r="B659" t="s">
        <v>1245</v>
      </c>
      <c r="D659">
        <v>0</v>
      </c>
      <c r="E659" t="s">
        <v>36</v>
      </c>
      <c r="F659">
        <v>1</v>
      </c>
      <c r="G659">
        <v>28117</v>
      </c>
      <c r="H659">
        <v>688</v>
      </c>
    </row>
    <row r="660" spans="1:8" x14ac:dyDescent="0.2">
      <c r="A660">
        <v>28118</v>
      </c>
      <c r="B660" t="s">
        <v>1246</v>
      </c>
      <c r="D660">
        <v>0</v>
      </c>
      <c r="E660" t="s">
        <v>36</v>
      </c>
      <c r="F660">
        <v>1</v>
      </c>
      <c r="G660">
        <v>28118</v>
      </c>
      <c r="H660">
        <v>689</v>
      </c>
    </row>
    <row r="661" spans="1:8" x14ac:dyDescent="0.2">
      <c r="A661">
        <v>28119</v>
      </c>
      <c r="B661" t="s">
        <v>1247</v>
      </c>
      <c r="D661">
        <v>0</v>
      </c>
      <c r="E661" t="s">
        <v>36</v>
      </c>
      <c r="F661">
        <v>1</v>
      </c>
      <c r="G661">
        <v>28119</v>
      </c>
      <c r="H661">
        <v>690</v>
      </c>
    </row>
    <row r="662" spans="1:8" x14ac:dyDescent="0.2">
      <c r="A662">
        <v>28120</v>
      </c>
      <c r="B662" t="s">
        <v>1248</v>
      </c>
      <c r="D662">
        <v>0</v>
      </c>
      <c r="E662" t="s">
        <v>36</v>
      </c>
      <c r="F662">
        <v>1</v>
      </c>
      <c r="G662">
        <v>28120</v>
      </c>
      <c r="H662">
        <v>691</v>
      </c>
    </row>
    <row r="663" spans="1:8" x14ac:dyDescent="0.2">
      <c r="A663">
        <v>28121</v>
      </c>
      <c r="B663" t="s">
        <v>1249</v>
      </c>
      <c r="D663">
        <v>0</v>
      </c>
      <c r="E663" t="s">
        <v>36</v>
      </c>
      <c r="F663">
        <v>1</v>
      </c>
      <c r="G663">
        <v>28121</v>
      </c>
      <c r="H663">
        <v>692</v>
      </c>
    </row>
    <row r="664" spans="1:8" x14ac:dyDescent="0.2">
      <c r="A664">
        <v>28122</v>
      </c>
      <c r="B664" t="s">
        <v>1250</v>
      </c>
      <c r="D664">
        <v>0</v>
      </c>
      <c r="E664" t="s">
        <v>36</v>
      </c>
      <c r="F664">
        <v>1</v>
      </c>
      <c r="G664">
        <v>28122</v>
      </c>
      <c r="H664">
        <v>693</v>
      </c>
    </row>
    <row r="665" spans="1:8" x14ac:dyDescent="0.2">
      <c r="A665">
        <v>28123</v>
      </c>
      <c r="B665" t="s">
        <v>1251</v>
      </c>
      <c r="D665">
        <v>0</v>
      </c>
      <c r="E665" t="s">
        <v>36</v>
      </c>
      <c r="F665">
        <v>1</v>
      </c>
      <c r="G665">
        <v>28123</v>
      </c>
      <c r="H665">
        <v>694</v>
      </c>
    </row>
    <row r="666" spans="1:8" x14ac:dyDescent="0.2">
      <c r="A666">
        <v>28124</v>
      </c>
      <c r="B666" t="s">
        <v>1252</v>
      </c>
      <c r="D666">
        <v>0</v>
      </c>
      <c r="E666" t="s">
        <v>36</v>
      </c>
      <c r="F666">
        <v>1</v>
      </c>
      <c r="G666">
        <v>28124</v>
      </c>
      <c r="H666">
        <v>695</v>
      </c>
    </row>
    <row r="667" spans="1:8" x14ac:dyDescent="0.2">
      <c r="A667">
        <v>28125</v>
      </c>
      <c r="B667" t="s">
        <v>1253</v>
      </c>
      <c r="D667">
        <v>0</v>
      </c>
      <c r="E667" t="s">
        <v>36</v>
      </c>
      <c r="F667">
        <v>1</v>
      </c>
      <c r="G667">
        <v>28125</v>
      </c>
      <c r="H667">
        <v>696</v>
      </c>
    </row>
    <row r="668" spans="1:8" x14ac:dyDescent="0.2">
      <c r="A668">
        <v>28126</v>
      </c>
      <c r="B668" t="s">
        <v>1254</v>
      </c>
      <c r="D668">
        <v>0</v>
      </c>
      <c r="E668" t="s">
        <v>36</v>
      </c>
      <c r="F668">
        <v>1</v>
      </c>
      <c r="G668">
        <v>28126</v>
      </c>
      <c r="H668">
        <v>697</v>
      </c>
    </row>
    <row r="669" spans="1:8" x14ac:dyDescent="0.2">
      <c r="A669">
        <v>28127</v>
      </c>
      <c r="B669" t="s">
        <v>1255</v>
      </c>
      <c r="D669">
        <v>0</v>
      </c>
      <c r="E669" t="s">
        <v>36</v>
      </c>
      <c r="F669">
        <v>1</v>
      </c>
      <c r="G669">
        <v>28127</v>
      </c>
      <c r="H669">
        <v>698</v>
      </c>
    </row>
    <row r="670" spans="1:8" x14ac:dyDescent="0.2">
      <c r="A670">
        <v>28128</v>
      </c>
      <c r="B670" t="s">
        <v>1256</v>
      </c>
      <c r="D670">
        <v>0</v>
      </c>
      <c r="E670" t="s">
        <v>36</v>
      </c>
      <c r="F670">
        <v>1</v>
      </c>
      <c r="G670">
        <v>28128</v>
      </c>
      <c r="H670">
        <v>699</v>
      </c>
    </row>
    <row r="671" spans="1:8" x14ac:dyDescent="0.2">
      <c r="A671">
        <v>28129</v>
      </c>
      <c r="B671" t="s">
        <v>1257</v>
      </c>
      <c r="D671">
        <v>0</v>
      </c>
      <c r="E671" t="s">
        <v>36</v>
      </c>
      <c r="F671">
        <v>1</v>
      </c>
      <c r="G671">
        <v>28129</v>
      </c>
      <c r="H671">
        <v>700</v>
      </c>
    </row>
    <row r="672" spans="1:8" x14ac:dyDescent="0.2">
      <c r="A672">
        <v>28130</v>
      </c>
      <c r="B672" t="s">
        <v>1258</v>
      </c>
      <c r="D672">
        <v>0</v>
      </c>
      <c r="E672" t="s">
        <v>36</v>
      </c>
      <c r="F672">
        <v>1</v>
      </c>
      <c r="G672">
        <v>28130</v>
      </c>
      <c r="H672">
        <v>701</v>
      </c>
    </row>
    <row r="673" spans="1:8" x14ac:dyDescent="0.2">
      <c r="A673">
        <v>28131</v>
      </c>
      <c r="B673" t="s">
        <v>1259</v>
      </c>
      <c r="D673">
        <v>0</v>
      </c>
      <c r="E673" t="s">
        <v>36</v>
      </c>
      <c r="F673">
        <v>1</v>
      </c>
      <c r="G673">
        <v>28131</v>
      </c>
      <c r="H673">
        <v>702</v>
      </c>
    </row>
    <row r="674" spans="1:8" x14ac:dyDescent="0.2">
      <c r="A674">
        <v>28132</v>
      </c>
      <c r="B674" t="s">
        <v>1260</v>
      </c>
      <c r="D674">
        <v>0</v>
      </c>
      <c r="E674" t="s">
        <v>36</v>
      </c>
      <c r="F674">
        <v>1</v>
      </c>
      <c r="G674">
        <v>28132</v>
      </c>
      <c r="H674">
        <v>703</v>
      </c>
    </row>
    <row r="675" spans="1:8" x14ac:dyDescent="0.2">
      <c r="A675">
        <v>28133</v>
      </c>
      <c r="B675" t="s">
        <v>1261</v>
      </c>
      <c r="D675">
        <v>0</v>
      </c>
      <c r="E675" t="s">
        <v>36</v>
      </c>
      <c r="F675">
        <v>1</v>
      </c>
      <c r="G675">
        <v>28133</v>
      </c>
      <c r="H675">
        <v>704</v>
      </c>
    </row>
    <row r="676" spans="1:8" x14ac:dyDescent="0.2">
      <c r="A676">
        <v>28134</v>
      </c>
      <c r="B676" t="s">
        <v>1262</v>
      </c>
      <c r="D676">
        <v>0</v>
      </c>
      <c r="E676" t="s">
        <v>36</v>
      </c>
      <c r="F676">
        <v>1</v>
      </c>
      <c r="G676">
        <v>28134</v>
      </c>
      <c r="H676">
        <v>705</v>
      </c>
    </row>
    <row r="677" spans="1:8" x14ac:dyDescent="0.2">
      <c r="A677">
        <v>28135</v>
      </c>
      <c r="B677" t="s">
        <v>1263</v>
      </c>
      <c r="D677">
        <v>0</v>
      </c>
      <c r="E677" t="s">
        <v>36</v>
      </c>
      <c r="F677">
        <v>1</v>
      </c>
      <c r="G677">
        <v>28135</v>
      </c>
      <c r="H677">
        <v>706</v>
      </c>
    </row>
    <row r="678" spans="1:8" x14ac:dyDescent="0.2">
      <c r="A678">
        <v>28136</v>
      </c>
      <c r="B678" t="s">
        <v>1264</v>
      </c>
      <c r="D678">
        <v>0</v>
      </c>
      <c r="E678" t="s">
        <v>36</v>
      </c>
      <c r="F678">
        <v>1</v>
      </c>
      <c r="G678">
        <v>28136</v>
      </c>
      <c r="H678">
        <v>707</v>
      </c>
    </row>
    <row r="679" spans="1:8" x14ac:dyDescent="0.2">
      <c r="A679">
        <v>28137</v>
      </c>
      <c r="B679" t="s">
        <v>1265</v>
      </c>
      <c r="D679">
        <v>0</v>
      </c>
      <c r="E679" t="s">
        <v>36</v>
      </c>
      <c r="F679">
        <v>1</v>
      </c>
      <c r="G679">
        <v>28137</v>
      </c>
      <c r="H679">
        <v>708</v>
      </c>
    </row>
    <row r="680" spans="1:8" x14ac:dyDescent="0.2">
      <c r="A680">
        <v>28138</v>
      </c>
      <c r="B680" t="s">
        <v>1266</v>
      </c>
      <c r="D680">
        <v>0</v>
      </c>
      <c r="E680" t="s">
        <v>36</v>
      </c>
      <c r="F680">
        <v>1</v>
      </c>
      <c r="G680">
        <v>28138</v>
      </c>
      <c r="H680">
        <v>709</v>
      </c>
    </row>
    <row r="681" spans="1:8" x14ac:dyDescent="0.2">
      <c r="A681">
        <v>28139</v>
      </c>
      <c r="B681" t="s">
        <v>1267</v>
      </c>
      <c r="D681">
        <v>0</v>
      </c>
      <c r="E681" t="s">
        <v>36</v>
      </c>
      <c r="F681">
        <v>1</v>
      </c>
      <c r="G681">
        <v>28139</v>
      </c>
      <c r="H681">
        <v>710</v>
      </c>
    </row>
    <row r="682" spans="1:8" x14ac:dyDescent="0.2">
      <c r="A682">
        <v>28140</v>
      </c>
      <c r="B682" t="s">
        <v>1268</v>
      </c>
      <c r="D682">
        <v>0</v>
      </c>
      <c r="E682" t="s">
        <v>36</v>
      </c>
      <c r="F682">
        <v>1</v>
      </c>
      <c r="G682">
        <v>28140</v>
      </c>
      <c r="H682">
        <v>711</v>
      </c>
    </row>
    <row r="683" spans="1:8" x14ac:dyDescent="0.2">
      <c r="A683">
        <v>28141</v>
      </c>
      <c r="B683" t="s">
        <v>1269</v>
      </c>
      <c r="D683">
        <v>0</v>
      </c>
      <c r="E683" t="s">
        <v>36</v>
      </c>
      <c r="F683">
        <v>1</v>
      </c>
      <c r="G683">
        <v>28141</v>
      </c>
      <c r="H683">
        <v>712</v>
      </c>
    </row>
    <row r="684" spans="1:8" x14ac:dyDescent="0.2">
      <c r="A684">
        <v>28142</v>
      </c>
      <c r="B684" t="s">
        <v>1270</v>
      </c>
      <c r="D684">
        <v>0</v>
      </c>
      <c r="E684" t="s">
        <v>36</v>
      </c>
      <c r="F684">
        <v>1</v>
      </c>
      <c r="G684">
        <v>28142</v>
      </c>
      <c r="H684">
        <v>713</v>
      </c>
    </row>
    <row r="685" spans="1:8" x14ac:dyDescent="0.2">
      <c r="A685">
        <v>28143</v>
      </c>
      <c r="B685" t="s">
        <v>1271</v>
      </c>
      <c r="D685">
        <v>0</v>
      </c>
      <c r="E685" t="s">
        <v>36</v>
      </c>
      <c r="F685">
        <v>1</v>
      </c>
      <c r="G685">
        <v>28143</v>
      </c>
      <c r="H685">
        <v>714</v>
      </c>
    </row>
    <row r="686" spans="1:8" x14ac:dyDescent="0.2">
      <c r="A686">
        <v>28144</v>
      </c>
      <c r="B686" t="s">
        <v>1272</v>
      </c>
      <c r="D686">
        <v>0</v>
      </c>
      <c r="E686" t="s">
        <v>36</v>
      </c>
      <c r="F686">
        <v>1</v>
      </c>
      <c r="G686">
        <v>28144</v>
      </c>
      <c r="H686">
        <v>715</v>
      </c>
    </row>
    <row r="687" spans="1:8" x14ac:dyDescent="0.2">
      <c r="A687">
        <v>28145</v>
      </c>
      <c r="B687" t="s">
        <v>1273</v>
      </c>
      <c r="D687">
        <v>0</v>
      </c>
      <c r="E687" t="s">
        <v>36</v>
      </c>
      <c r="F687">
        <v>1</v>
      </c>
      <c r="G687">
        <v>28145</v>
      </c>
      <c r="H687">
        <v>716</v>
      </c>
    </row>
    <row r="688" spans="1:8" x14ac:dyDescent="0.2">
      <c r="A688">
        <v>28146</v>
      </c>
      <c r="B688" t="s">
        <v>1274</v>
      </c>
      <c r="D688">
        <v>0</v>
      </c>
      <c r="E688" t="s">
        <v>36</v>
      </c>
      <c r="F688">
        <v>1</v>
      </c>
      <c r="G688">
        <v>28146</v>
      </c>
      <c r="H688">
        <v>717</v>
      </c>
    </row>
    <row r="689" spans="1:8" x14ac:dyDescent="0.2">
      <c r="A689">
        <v>28147</v>
      </c>
      <c r="B689" t="s">
        <v>1275</v>
      </c>
      <c r="D689">
        <v>0</v>
      </c>
      <c r="E689" t="s">
        <v>36</v>
      </c>
      <c r="F689">
        <v>1</v>
      </c>
      <c r="G689">
        <v>28147</v>
      </c>
      <c r="H689">
        <v>718</v>
      </c>
    </row>
    <row r="690" spans="1:8" x14ac:dyDescent="0.2">
      <c r="A690">
        <v>28148</v>
      </c>
      <c r="B690" t="s">
        <v>1276</v>
      </c>
      <c r="D690">
        <v>0</v>
      </c>
      <c r="E690" t="s">
        <v>36</v>
      </c>
      <c r="F690">
        <v>1</v>
      </c>
      <c r="G690">
        <v>28148</v>
      </c>
      <c r="H690">
        <v>719</v>
      </c>
    </row>
    <row r="691" spans="1:8" x14ac:dyDescent="0.2">
      <c r="A691">
        <v>28149</v>
      </c>
      <c r="B691" t="s">
        <v>1277</v>
      </c>
      <c r="D691">
        <v>0</v>
      </c>
      <c r="E691" t="s">
        <v>36</v>
      </c>
      <c r="F691">
        <v>1</v>
      </c>
      <c r="G691">
        <v>28149</v>
      </c>
      <c r="H691">
        <v>720</v>
      </c>
    </row>
    <row r="692" spans="1:8" x14ac:dyDescent="0.2">
      <c r="A692">
        <v>28210</v>
      </c>
      <c r="B692" t="s">
        <v>1278</v>
      </c>
      <c r="D692">
        <v>0</v>
      </c>
      <c r="E692" t="s">
        <v>36</v>
      </c>
      <c r="F692">
        <v>1</v>
      </c>
      <c r="G692">
        <v>28210</v>
      </c>
      <c r="H692">
        <v>721</v>
      </c>
    </row>
    <row r="693" spans="1:8" x14ac:dyDescent="0.2">
      <c r="A693">
        <v>28211</v>
      </c>
      <c r="B693" t="s">
        <v>1279</v>
      </c>
      <c r="D693">
        <v>0</v>
      </c>
      <c r="E693" t="s">
        <v>36</v>
      </c>
      <c r="F693">
        <v>1</v>
      </c>
      <c r="G693">
        <v>28211</v>
      </c>
      <c r="H693">
        <v>722</v>
      </c>
    </row>
    <row r="694" spans="1:8" x14ac:dyDescent="0.2">
      <c r="A694">
        <v>28212</v>
      </c>
      <c r="B694" t="s">
        <v>1280</v>
      </c>
      <c r="D694">
        <v>0</v>
      </c>
      <c r="E694" t="s">
        <v>36</v>
      </c>
      <c r="F694">
        <v>1</v>
      </c>
      <c r="G694">
        <v>28212</v>
      </c>
      <c r="H694">
        <v>723</v>
      </c>
    </row>
    <row r="695" spans="1:8" x14ac:dyDescent="0.2">
      <c r="A695">
        <v>28213</v>
      </c>
      <c r="B695" t="s">
        <v>1281</v>
      </c>
      <c r="D695">
        <v>0</v>
      </c>
      <c r="E695" t="s">
        <v>36</v>
      </c>
      <c r="F695">
        <v>1</v>
      </c>
      <c r="G695">
        <v>28213</v>
      </c>
      <c r="H695">
        <v>724</v>
      </c>
    </row>
    <row r="696" spans="1:8" x14ac:dyDescent="0.2">
      <c r="A696">
        <v>28214</v>
      </c>
      <c r="B696" t="s">
        <v>1282</v>
      </c>
      <c r="D696">
        <v>0</v>
      </c>
      <c r="E696" t="s">
        <v>36</v>
      </c>
      <c r="F696">
        <v>1</v>
      </c>
      <c r="G696">
        <v>28214</v>
      </c>
      <c r="H696">
        <v>725</v>
      </c>
    </row>
    <row r="697" spans="1:8" x14ac:dyDescent="0.2">
      <c r="A697">
        <v>28215</v>
      </c>
      <c r="B697" t="s">
        <v>1283</v>
      </c>
      <c r="D697">
        <v>0</v>
      </c>
      <c r="E697" t="s">
        <v>36</v>
      </c>
      <c r="F697">
        <v>1</v>
      </c>
      <c r="G697">
        <v>28215</v>
      </c>
      <c r="H697">
        <v>726</v>
      </c>
    </row>
    <row r="698" spans="1:8" x14ac:dyDescent="0.2">
      <c r="A698">
        <v>28216</v>
      </c>
      <c r="B698" t="s">
        <v>1284</v>
      </c>
      <c r="D698">
        <v>0</v>
      </c>
      <c r="E698" t="s">
        <v>36</v>
      </c>
      <c r="F698">
        <v>1</v>
      </c>
      <c r="G698">
        <v>28216</v>
      </c>
      <c r="H698">
        <v>727</v>
      </c>
    </row>
    <row r="699" spans="1:8" x14ac:dyDescent="0.2">
      <c r="A699">
        <v>28217</v>
      </c>
      <c r="B699" t="s">
        <v>1285</v>
      </c>
      <c r="D699">
        <v>0</v>
      </c>
      <c r="E699" t="s">
        <v>36</v>
      </c>
      <c r="F699">
        <v>1</v>
      </c>
      <c r="G699">
        <v>28217</v>
      </c>
      <c r="H699">
        <v>728</v>
      </c>
    </row>
    <row r="700" spans="1:8" x14ac:dyDescent="0.2">
      <c r="A700">
        <v>28218</v>
      </c>
      <c r="B700" t="s">
        <v>1286</v>
      </c>
      <c r="D700">
        <v>0</v>
      </c>
      <c r="E700" t="s">
        <v>36</v>
      </c>
      <c r="F700">
        <v>1</v>
      </c>
      <c r="G700">
        <v>28218</v>
      </c>
      <c r="H700">
        <v>729</v>
      </c>
    </row>
    <row r="701" spans="1:8" x14ac:dyDescent="0.2">
      <c r="A701">
        <v>28219</v>
      </c>
      <c r="B701" t="s">
        <v>1287</v>
      </c>
      <c r="D701">
        <v>0</v>
      </c>
      <c r="E701" t="s">
        <v>36</v>
      </c>
      <c r="F701">
        <v>1</v>
      </c>
      <c r="G701">
        <v>28219</v>
      </c>
      <c r="H701">
        <v>730</v>
      </c>
    </row>
    <row r="702" spans="1:8" x14ac:dyDescent="0.2">
      <c r="A702">
        <v>28220</v>
      </c>
      <c r="B702" t="s">
        <v>1288</v>
      </c>
      <c r="D702">
        <v>0</v>
      </c>
      <c r="E702" t="s">
        <v>36</v>
      </c>
      <c r="F702">
        <v>1</v>
      </c>
      <c r="G702">
        <v>28220</v>
      </c>
      <c r="H702">
        <v>731</v>
      </c>
    </row>
    <row r="703" spans="1:8" x14ac:dyDescent="0.2">
      <c r="A703">
        <v>28221</v>
      </c>
      <c r="B703" t="s">
        <v>1289</v>
      </c>
      <c r="D703">
        <v>0</v>
      </c>
      <c r="E703" t="s">
        <v>36</v>
      </c>
      <c r="F703">
        <v>1</v>
      </c>
      <c r="G703">
        <v>28221</v>
      </c>
      <c r="H703">
        <v>732</v>
      </c>
    </row>
    <row r="704" spans="1:8" x14ac:dyDescent="0.2">
      <c r="A704">
        <v>28222</v>
      </c>
      <c r="B704" t="s">
        <v>1290</v>
      </c>
      <c r="D704">
        <v>0</v>
      </c>
      <c r="E704" t="s">
        <v>36</v>
      </c>
      <c r="F704">
        <v>1</v>
      </c>
      <c r="G704">
        <v>28222</v>
      </c>
      <c r="H704">
        <v>733</v>
      </c>
    </row>
    <row r="705" spans="1:8" x14ac:dyDescent="0.2">
      <c r="A705">
        <v>28223</v>
      </c>
      <c r="B705" t="s">
        <v>1291</v>
      </c>
      <c r="D705">
        <v>0</v>
      </c>
      <c r="E705" t="s">
        <v>36</v>
      </c>
      <c r="F705">
        <v>1</v>
      </c>
      <c r="G705">
        <v>28223</v>
      </c>
      <c r="H705">
        <v>734</v>
      </c>
    </row>
    <row r="706" spans="1:8" x14ac:dyDescent="0.2">
      <c r="A706">
        <v>28224</v>
      </c>
      <c r="B706" t="s">
        <v>1292</v>
      </c>
      <c r="D706">
        <v>0</v>
      </c>
      <c r="E706" t="s">
        <v>36</v>
      </c>
      <c r="F706">
        <v>1</v>
      </c>
      <c r="G706">
        <v>28224</v>
      </c>
      <c r="H706">
        <v>735</v>
      </c>
    </row>
    <row r="707" spans="1:8" x14ac:dyDescent="0.2">
      <c r="A707">
        <v>28225</v>
      </c>
      <c r="B707" t="s">
        <v>1293</v>
      </c>
      <c r="D707">
        <v>0</v>
      </c>
      <c r="E707" t="s">
        <v>36</v>
      </c>
      <c r="F707">
        <v>1</v>
      </c>
      <c r="G707">
        <v>28225</v>
      </c>
      <c r="H707">
        <v>736</v>
      </c>
    </row>
    <row r="708" spans="1:8" x14ac:dyDescent="0.2">
      <c r="A708">
        <v>28226</v>
      </c>
      <c r="B708" t="s">
        <v>1294</v>
      </c>
      <c r="D708">
        <v>0</v>
      </c>
      <c r="E708" t="s">
        <v>36</v>
      </c>
      <c r="F708">
        <v>1</v>
      </c>
      <c r="G708">
        <v>28226</v>
      </c>
      <c r="H708">
        <v>737</v>
      </c>
    </row>
    <row r="709" spans="1:8" x14ac:dyDescent="0.2">
      <c r="A709">
        <v>28227</v>
      </c>
      <c r="B709" t="s">
        <v>1295</v>
      </c>
      <c r="D709">
        <v>0</v>
      </c>
      <c r="E709" t="s">
        <v>36</v>
      </c>
      <c r="F709">
        <v>1</v>
      </c>
      <c r="G709">
        <v>28227</v>
      </c>
      <c r="H709">
        <v>738</v>
      </c>
    </row>
    <row r="710" spans="1:8" x14ac:dyDescent="0.2">
      <c r="A710">
        <v>28228</v>
      </c>
      <c r="B710" t="s">
        <v>1296</v>
      </c>
      <c r="D710">
        <v>0</v>
      </c>
      <c r="E710" t="s">
        <v>36</v>
      </c>
      <c r="F710">
        <v>1</v>
      </c>
      <c r="G710">
        <v>28228</v>
      </c>
      <c r="H710">
        <v>739</v>
      </c>
    </row>
    <row r="711" spans="1:8" x14ac:dyDescent="0.2">
      <c r="A711">
        <v>28229</v>
      </c>
      <c r="B711" t="s">
        <v>1297</v>
      </c>
      <c r="D711">
        <v>0</v>
      </c>
      <c r="E711" t="s">
        <v>36</v>
      </c>
      <c r="F711">
        <v>1</v>
      </c>
      <c r="G711">
        <v>28229</v>
      </c>
      <c r="H711">
        <v>740</v>
      </c>
    </row>
    <row r="712" spans="1:8" x14ac:dyDescent="0.2">
      <c r="A712">
        <v>28230</v>
      </c>
      <c r="B712" t="s">
        <v>1298</v>
      </c>
      <c r="D712">
        <v>0</v>
      </c>
      <c r="E712" t="s">
        <v>36</v>
      </c>
      <c r="F712">
        <v>1</v>
      </c>
      <c r="G712">
        <v>28230</v>
      </c>
      <c r="H712">
        <v>741</v>
      </c>
    </row>
    <row r="713" spans="1:8" x14ac:dyDescent="0.2">
      <c r="A713">
        <v>28231</v>
      </c>
      <c r="B713" t="s">
        <v>1299</v>
      </c>
      <c r="D713">
        <v>0</v>
      </c>
      <c r="E713" t="s">
        <v>36</v>
      </c>
      <c r="F713">
        <v>1</v>
      </c>
      <c r="G713">
        <v>28231</v>
      </c>
      <c r="H713">
        <v>742</v>
      </c>
    </row>
    <row r="714" spans="1:8" x14ac:dyDescent="0.2">
      <c r="A714">
        <v>28232</v>
      </c>
      <c r="B714" t="s">
        <v>1300</v>
      </c>
      <c r="D714">
        <v>0</v>
      </c>
      <c r="E714" t="s">
        <v>36</v>
      </c>
      <c r="F714">
        <v>1</v>
      </c>
      <c r="G714">
        <v>28232</v>
      </c>
      <c r="H714">
        <v>743</v>
      </c>
    </row>
    <row r="715" spans="1:8" x14ac:dyDescent="0.2">
      <c r="A715">
        <v>28233</v>
      </c>
      <c r="B715" t="s">
        <v>1301</v>
      </c>
      <c r="D715">
        <v>0</v>
      </c>
      <c r="E715" t="s">
        <v>36</v>
      </c>
      <c r="F715">
        <v>1</v>
      </c>
      <c r="G715">
        <v>28233</v>
      </c>
      <c r="H715">
        <v>744</v>
      </c>
    </row>
    <row r="716" spans="1:8" x14ac:dyDescent="0.2">
      <c r="A716">
        <v>28234</v>
      </c>
      <c r="B716" t="s">
        <v>1302</v>
      </c>
      <c r="D716">
        <v>0</v>
      </c>
      <c r="E716" t="s">
        <v>36</v>
      </c>
      <c r="F716">
        <v>1</v>
      </c>
      <c r="G716">
        <v>28234</v>
      </c>
      <c r="H716">
        <v>745</v>
      </c>
    </row>
    <row r="717" spans="1:8" x14ac:dyDescent="0.2">
      <c r="A717">
        <v>28235</v>
      </c>
      <c r="B717" t="s">
        <v>1303</v>
      </c>
      <c r="D717">
        <v>0</v>
      </c>
      <c r="E717" t="s">
        <v>36</v>
      </c>
      <c r="F717">
        <v>1</v>
      </c>
      <c r="G717">
        <v>28235</v>
      </c>
      <c r="H717">
        <v>746</v>
      </c>
    </row>
    <row r="718" spans="1:8" x14ac:dyDescent="0.2">
      <c r="A718">
        <v>28236</v>
      </c>
      <c r="B718" t="s">
        <v>1304</v>
      </c>
      <c r="D718">
        <v>0</v>
      </c>
      <c r="E718" t="s">
        <v>36</v>
      </c>
      <c r="F718">
        <v>1</v>
      </c>
      <c r="G718">
        <v>28236</v>
      </c>
      <c r="H718">
        <v>747</v>
      </c>
    </row>
    <row r="719" spans="1:8" x14ac:dyDescent="0.2">
      <c r="A719">
        <v>28237</v>
      </c>
      <c r="B719" t="s">
        <v>1305</v>
      </c>
      <c r="D719">
        <v>0</v>
      </c>
      <c r="E719" t="s">
        <v>36</v>
      </c>
      <c r="F719">
        <v>1</v>
      </c>
      <c r="G719">
        <v>28237</v>
      </c>
      <c r="H719">
        <v>748</v>
      </c>
    </row>
    <row r="720" spans="1:8" x14ac:dyDescent="0.2">
      <c r="A720">
        <v>28238</v>
      </c>
      <c r="B720" t="s">
        <v>1306</v>
      </c>
      <c r="D720">
        <v>0</v>
      </c>
      <c r="E720" t="s">
        <v>36</v>
      </c>
      <c r="F720">
        <v>1</v>
      </c>
      <c r="G720">
        <v>28238</v>
      </c>
      <c r="H720">
        <v>749</v>
      </c>
    </row>
    <row r="721" spans="1:8" x14ac:dyDescent="0.2">
      <c r="A721">
        <v>28239</v>
      </c>
      <c r="B721" t="s">
        <v>1307</v>
      </c>
      <c r="D721">
        <v>0</v>
      </c>
      <c r="E721" t="s">
        <v>36</v>
      </c>
      <c r="F721">
        <v>1</v>
      </c>
      <c r="G721">
        <v>28239</v>
      </c>
      <c r="H721">
        <v>750</v>
      </c>
    </row>
    <row r="722" spans="1:8" x14ac:dyDescent="0.2">
      <c r="A722">
        <v>28240</v>
      </c>
      <c r="B722" t="s">
        <v>1308</v>
      </c>
      <c r="D722">
        <v>0</v>
      </c>
      <c r="E722" t="s">
        <v>36</v>
      </c>
      <c r="F722">
        <v>1</v>
      </c>
      <c r="G722">
        <v>28240</v>
      </c>
      <c r="H722">
        <v>751</v>
      </c>
    </row>
    <row r="723" spans="1:8" x14ac:dyDescent="0.2">
      <c r="A723">
        <v>28241</v>
      </c>
      <c r="B723" t="s">
        <v>1309</v>
      </c>
      <c r="D723">
        <v>0</v>
      </c>
      <c r="E723" t="s">
        <v>36</v>
      </c>
      <c r="F723">
        <v>1</v>
      </c>
      <c r="G723">
        <v>28241</v>
      </c>
      <c r="H723">
        <v>752</v>
      </c>
    </row>
    <row r="724" spans="1:8" x14ac:dyDescent="0.2">
      <c r="A724">
        <v>28242</v>
      </c>
      <c r="B724" t="s">
        <v>1310</v>
      </c>
      <c r="D724">
        <v>0</v>
      </c>
      <c r="E724" t="s">
        <v>36</v>
      </c>
      <c r="F724">
        <v>1</v>
      </c>
      <c r="G724">
        <v>28242</v>
      </c>
      <c r="H724">
        <v>753</v>
      </c>
    </row>
    <row r="725" spans="1:8" x14ac:dyDescent="0.2">
      <c r="A725">
        <v>28243</v>
      </c>
      <c r="B725" t="s">
        <v>1311</v>
      </c>
      <c r="D725">
        <v>0</v>
      </c>
      <c r="E725" t="s">
        <v>36</v>
      </c>
      <c r="F725">
        <v>1</v>
      </c>
      <c r="G725">
        <v>28243</v>
      </c>
      <c r="H725">
        <v>754</v>
      </c>
    </row>
    <row r="726" spans="1:8" x14ac:dyDescent="0.2">
      <c r="A726">
        <v>28244</v>
      </c>
      <c r="B726" t="s">
        <v>1312</v>
      </c>
      <c r="D726">
        <v>0</v>
      </c>
      <c r="E726" t="s">
        <v>36</v>
      </c>
      <c r="F726">
        <v>1</v>
      </c>
      <c r="G726">
        <v>28244</v>
      </c>
      <c r="H726">
        <v>755</v>
      </c>
    </row>
    <row r="727" spans="1:8" x14ac:dyDescent="0.2">
      <c r="A727">
        <v>28245</v>
      </c>
      <c r="B727" t="s">
        <v>1313</v>
      </c>
      <c r="D727">
        <v>0</v>
      </c>
      <c r="E727" t="s">
        <v>36</v>
      </c>
      <c r="F727">
        <v>1</v>
      </c>
      <c r="G727">
        <v>28245</v>
      </c>
      <c r="H727">
        <v>756</v>
      </c>
    </row>
    <row r="728" spans="1:8" x14ac:dyDescent="0.2">
      <c r="A728">
        <v>28246</v>
      </c>
      <c r="B728" t="s">
        <v>1314</v>
      </c>
      <c r="D728">
        <v>0</v>
      </c>
      <c r="E728" t="s">
        <v>36</v>
      </c>
      <c r="F728">
        <v>1</v>
      </c>
      <c r="G728">
        <v>28246</v>
      </c>
      <c r="H728">
        <v>757</v>
      </c>
    </row>
    <row r="729" spans="1:8" x14ac:dyDescent="0.2">
      <c r="A729">
        <v>28247</v>
      </c>
      <c r="B729" t="s">
        <v>1315</v>
      </c>
      <c r="D729">
        <v>0</v>
      </c>
      <c r="E729" t="s">
        <v>36</v>
      </c>
      <c r="F729">
        <v>1</v>
      </c>
      <c r="G729">
        <v>28247</v>
      </c>
      <c r="H729">
        <v>758</v>
      </c>
    </row>
    <row r="730" spans="1:8" x14ac:dyDescent="0.2">
      <c r="A730">
        <v>28248</v>
      </c>
      <c r="B730" t="s">
        <v>1316</v>
      </c>
      <c r="D730">
        <v>0</v>
      </c>
      <c r="E730" t="s">
        <v>36</v>
      </c>
      <c r="F730">
        <v>1</v>
      </c>
      <c r="G730">
        <v>28248</v>
      </c>
      <c r="H730">
        <v>759</v>
      </c>
    </row>
    <row r="731" spans="1:8" x14ac:dyDescent="0.2">
      <c r="A731">
        <v>28249</v>
      </c>
      <c r="B731" t="s">
        <v>1317</v>
      </c>
      <c r="D731">
        <v>0</v>
      </c>
      <c r="E731" t="s">
        <v>36</v>
      </c>
      <c r="F731">
        <v>1</v>
      </c>
      <c r="G731">
        <v>28249</v>
      </c>
      <c r="H731">
        <v>760</v>
      </c>
    </row>
    <row r="732" spans="1:8" x14ac:dyDescent="0.2">
      <c r="A732">
        <v>29001</v>
      </c>
      <c r="B732" t="s">
        <v>1320</v>
      </c>
      <c r="C732" t="s">
        <v>1319</v>
      </c>
      <c r="D732">
        <v>0</v>
      </c>
      <c r="E732" t="s">
        <v>36</v>
      </c>
      <c r="F732">
        <v>1</v>
      </c>
      <c r="G732">
        <v>29001</v>
      </c>
      <c r="H732">
        <v>761</v>
      </c>
    </row>
    <row r="733" spans="1:8" x14ac:dyDescent="0.2">
      <c r="A733">
        <v>29002</v>
      </c>
      <c r="B733" t="s">
        <v>1321</v>
      </c>
      <c r="C733" t="s">
        <v>1319</v>
      </c>
      <c r="D733">
        <v>0</v>
      </c>
      <c r="E733" t="s">
        <v>36</v>
      </c>
      <c r="F733">
        <v>1</v>
      </c>
      <c r="G733">
        <v>29002</v>
      </c>
      <c r="H733">
        <v>762</v>
      </c>
    </row>
    <row r="734" spans="1:8" x14ac:dyDescent="0.2">
      <c r="A734">
        <v>29003</v>
      </c>
      <c r="B734" t="s">
        <v>1322</v>
      </c>
      <c r="C734" t="s">
        <v>1319</v>
      </c>
      <c r="D734">
        <v>0</v>
      </c>
      <c r="E734" t="s">
        <v>36</v>
      </c>
      <c r="F734">
        <v>1</v>
      </c>
      <c r="G734">
        <v>29003</v>
      </c>
      <c r="H734">
        <v>763</v>
      </c>
    </row>
    <row r="735" spans="1:8" x14ac:dyDescent="0.2">
      <c r="A735">
        <v>29004</v>
      </c>
      <c r="B735" t="s">
        <v>1323</v>
      </c>
      <c r="C735" t="s">
        <v>1319</v>
      </c>
      <c r="D735">
        <v>0</v>
      </c>
      <c r="E735" t="s">
        <v>36</v>
      </c>
      <c r="F735">
        <v>1</v>
      </c>
      <c r="G735">
        <v>29004</v>
      </c>
      <c r="H735">
        <v>764</v>
      </c>
    </row>
    <row r="736" spans="1:8" x14ac:dyDescent="0.2">
      <c r="A736">
        <v>29005</v>
      </c>
      <c r="B736" t="s">
        <v>1324</v>
      </c>
      <c r="C736" t="s">
        <v>1319</v>
      </c>
      <c r="D736">
        <v>0</v>
      </c>
      <c r="E736" t="s">
        <v>36</v>
      </c>
      <c r="F736">
        <v>1</v>
      </c>
      <c r="G736">
        <v>29005</v>
      </c>
      <c r="H736">
        <v>765</v>
      </c>
    </row>
    <row r="737" spans="1:8" x14ac:dyDescent="0.2">
      <c r="A737">
        <v>29006</v>
      </c>
      <c r="B737" t="s">
        <v>1325</v>
      </c>
      <c r="C737" t="s">
        <v>1319</v>
      </c>
      <c r="D737">
        <v>0</v>
      </c>
      <c r="E737" t="s">
        <v>36</v>
      </c>
      <c r="F737">
        <v>1</v>
      </c>
      <c r="G737">
        <v>29006</v>
      </c>
      <c r="H737">
        <v>766</v>
      </c>
    </row>
    <row r="738" spans="1:8" x14ac:dyDescent="0.2">
      <c r="A738">
        <v>29007</v>
      </c>
      <c r="B738" t="s">
        <v>1326</v>
      </c>
      <c r="C738" t="s">
        <v>1319</v>
      </c>
      <c r="D738">
        <v>0</v>
      </c>
      <c r="E738" t="s">
        <v>36</v>
      </c>
      <c r="F738">
        <v>1</v>
      </c>
      <c r="G738">
        <v>29007</v>
      </c>
      <c r="H738">
        <v>767</v>
      </c>
    </row>
    <row r="739" spans="1:8" x14ac:dyDescent="0.2">
      <c r="A739">
        <v>29008</v>
      </c>
      <c r="B739" t="s">
        <v>1327</v>
      </c>
      <c r="C739" t="s">
        <v>1319</v>
      </c>
      <c r="D739">
        <v>0</v>
      </c>
      <c r="E739" t="s">
        <v>36</v>
      </c>
      <c r="F739">
        <v>1</v>
      </c>
      <c r="G739">
        <v>29008</v>
      </c>
      <c r="H739">
        <v>768</v>
      </c>
    </row>
    <row r="740" spans="1:8" x14ac:dyDescent="0.2">
      <c r="A740">
        <v>29009</v>
      </c>
      <c r="B740" t="s">
        <v>1328</v>
      </c>
      <c r="C740" t="s">
        <v>1319</v>
      </c>
      <c r="D740">
        <v>0</v>
      </c>
      <c r="E740" t="s">
        <v>36</v>
      </c>
      <c r="F740">
        <v>1</v>
      </c>
      <c r="G740">
        <v>29009</v>
      </c>
      <c r="H740">
        <v>769</v>
      </c>
    </row>
    <row r="741" spans="1:8" x14ac:dyDescent="0.2">
      <c r="A741">
        <v>29011</v>
      </c>
      <c r="B741" t="s">
        <v>1332</v>
      </c>
      <c r="C741" t="s">
        <v>1319</v>
      </c>
      <c r="D741">
        <v>0</v>
      </c>
      <c r="E741" t="s">
        <v>36</v>
      </c>
      <c r="F741">
        <v>1</v>
      </c>
      <c r="G741">
        <v>29011</v>
      </c>
      <c r="H741">
        <v>770</v>
      </c>
    </row>
    <row r="742" spans="1:8" x14ac:dyDescent="0.2">
      <c r="A742">
        <v>29012</v>
      </c>
      <c r="B742" t="s">
        <v>1333</v>
      </c>
      <c r="C742" t="s">
        <v>1319</v>
      </c>
      <c r="D742">
        <v>0</v>
      </c>
      <c r="E742" t="s">
        <v>36</v>
      </c>
      <c r="F742">
        <v>1</v>
      </c>
      <c r="G742">
        <v>29012</v>
      </c>
      <c r="H742">
        <v>771</v>
      </c>
    </row>
    <row r="743" spans="1:8" x14ac:dyDescent="0.2">
      <c r="A743">
        <v>29013</v>
      </c>
      <c r="B743" t="s">
        <v>1334</v>
      </c>
      <c r="C743" t="s">
        <v>1319</v>
      </c>
      <c r="D743">
        <v>0</v>
      </c>
      <c r="E743" t="s">
        <v>36</v>
      </c>
      <c r="F743">
        <v>1</v>
      </c>
      <c r="G743">
        <v>29013</v>
      </c>
      <c r="H743">
        <v>772</v>
      </c>
    </row>
    <row r="744" spans="1:8" x14ac:dyDescent="0.2">
      <c r="A744">
        <v>29021</v>
      </c>
      <c r="B744" t="s">
        <v>1335</v>
      </c>
      <c r="C744" t="s">
        <v>1319</v>
      </c>
      <c r="D744">
        <v>0</v>
      </c>
      <c r="E744" t="s">
        <v>36</v>
      </c>
      <c r="F744">
        <v>1</v>
      </c>
      <c r="G744">
        <v>29021</v>
      </c>
      <c r="H744">
        <v>773</v>
      </c>
    </row>
    <row r="745" spans="1:8" x14ac:dyDescent="0.2">
      <c r="A745">
        <v>29022</v>
      </c>
      <c r="B745" t="s">
        <v>1336</v>
      </c>
      <c r="C745" t="s">
        <v>1319</v>
      </c>
      <c r="D745">
        <v>0</v>
      </c>
      <c r="E745" t="s">
        <v>36</v>
      </c>
      <c r="F745">
        <v>1</v>
      </c>
      <c r="G745">
        <v>29022</v>
      </c>
      <c r="H745">
        <v>774</v>
      </c>
    </row>
    <row r="746" spans="1:8" x14ac:dyDescent="0.2">
      <c r="A746">
        <v>29023</v>
      </c>
      <c r="B746" t="s">
        <v>1337</v>
      </c>
      <c r="C746" t="s">
        <v>1319</v>
      </c>
      <c r="D746">
        <v>0</v>
      </c>
      <c r="E746" t="s">
        <v>36</v>
      </c>
      <c r="F746">
        <v>1</v>
      </c>
      <c r="G746">
        <v>29023</v>
      </c>
      <c r="H746">
        <v>775</v>
      </c>
    </row>
    <row r="747" spans="1:8" x14ac:dyDescent="0.2">
      <c r="A747">
        <v>29031</v>
      </c>
      <c r="B747" t="s">
        <v>1338</v>
      </c>
      <c r="C747" t="s">
        <v>1319</v>
      </c>
      <c r="D747">
        <v>0</v>
      </c>
      <c r="E747" t="s">
        <v>36</v>
      </c>
      <c r="F747">
        <v>1</v>
      </c>
      <c r="G747">
        <v>29031</v>
      </c>
      <c r="H747">
        <v>776</v>
      </c>
    </row>
    <row r="748" spans="1:8" x14ac:dyDescent="0.2">
      <c r="A748">
        <v>29032</v>
      </c>
      <c r="B748" t="s">
        <v>1339</v>
      </c>
      <c r="C748" t="s">
        <v>1319</v>
      </c>
      <c r="D748">
        <v>0</v>
      </c>
      <c r="E748" t="s">
        <v>36</v>
      </c>
      <c r="F748">
        <v>1</v>
      </c>
      <c r="G748">
        <v>29032</v>
      </c>
      <c r="H748">
        <v>777</v>
      </c>
    </row>
    <row r="749" spans="1:8" x14ac:dyDescent="0.2">
      <c r="A749">
        <v>29033</v>
      </c>
      <c r="B749" t="s">
        <v>1340</v>
      </c>
      <c r="C749" t="s">
        <v>1319</v>
      </c>
      <c r="D749">
        <v>0</v>
      </c>
      <c r="E749" t="s">
        <v>36</v>
      </c>
      <c r="F749">
        <v>1</v>
      </c>
      <c r="G749">
        <v>29033</v>
      </c>
      <c r="H749">
        <v>778</v>
      </c>
    </row>
    <row r="750" spans="1:8" x14ac:dyDescent="0.2">
      <c r="A750">
        <v>29041</v>
      </c>
      <c r="B750" t="s">
        <v>1341</v>
      </c>
      <c r="C750" t="s">
        <v>1319</v>
      </c>
      <c r="D750">
        <v>0</v>
      </c>
      <c r="E750" t="s">
        <v>36</v>
      </c>
      <c r="F750">
        <v>1</v>
      </c>
      <c r="G750">
        <v>29041</v>
      </c>
      <c r="H750">
        <v>779</v>
      </c>
    </row>
    <row r="751" spans="1:8" x14ac:dyDescent="0.2">
      <c r="A751">
        <v>29042</v>
      </c>
      <c r="B751" t="s">
        <v>1342</v>
      </c>
      <c r="C751" t="s">
        <v>1319</v>
      </c>
      <c r="D751">
        <v>0</v>
      </c>
      <c r="E751" t="s">
        <v>36</v>
      </c>
      <c r="F751">
        <v>1</v>
      </c>
      <c r="G751">
        <v>29042</v>
      </c>
      <c r="H751">
        <v>780</v>
      </c>
    </row>
    <row r="752" spans="1:8" x14ac:dyDescent="0.2">
      <c r="A752">
        <v>29043</v>
      </c>
      <c r="B752" t="s">
        <v>1343</v>
      </c>
      <c r="C752" t="s">
        <v>1319</v>
      </c>
      <c r="D752">
        <v>0</v>
      </c>
      <c r="E752" t="s">
        <v>36</v>
      </c>
      <c r="F752">
        <v>1</v>
      </c>
      <c r="G752">
        <v>29043</v>
      </c>
      <c r="H752">
        <v>781</v>
      </c>
    </row>
    <row r="753" spans="1:8" x14ac:dyDescent="0.2">
      <c r="A753">
        <v>29051</v>
      </c>
      <c r="B753" t="s">
        <v>1344</v>
      </c>
      <c r="C753" t="s">
        <v>1319</v>
      </c>
      <c r="D753">
        <v>0</v>
      </c>
      <c r="E753" t="s">
        <v>36</v>
      </c>
      <c r="F753">
        <v>1</v>
      </c>
      <c r="G753">
        <v>29051</v>
      </c>
      <c r="H753">
        <v>782</v>
      </c>
    </row>
    <row r="754" spans="1:8" x14ac:dyDescent="0.2">
      <c r="A754">
        <v>29052</v>
      </c>
      <c r="B754" t="s">
        <v>1345</v>
      </c>
      <c r="C754" t="s">
        <v>1319</v>
      </c>
      <c r="D754">
        <v>0</v>
      </c>
      <c r="E754" t="s">
        <v>36</v>
      </c>
      <c r="F754">
        <v>1</v>
      </c>
      <c r="G754">
        <v>29052</v>
      </c>
      <c r="H754">
        <v>783</v>
      </c>
    </row>
    <row r="755" spans="1:8" x14ac:dyDescent="0.2">
      <c r="A755">
        <v>29053</v>
      </c>
      <c r="B755" t="s">
        <v>1346</v>
      </c>
      <c r="C755" t="s">
        <v>1319</v>
      </c>
      <c r="D755">
        <v>0</v>
      </c>
      <c r="E755" t="s">
        <v>36</v>
      </c>
      <c r="F755">
        <v>1</v>
      </c>
      <c r="G755">
        <v>29053</v>
      </c>
      <c r="H755">
        <v>784</v>
      </c>
    </row>
    <row r="756" spans="1:8" x14ac:dyDescent="0.2">
      <c r="A756">
        <v>29061</v>
      </c>
      <c r="B756" t="s">
        <v>1347</v>
      </c>
      <c r="C756" t="s">
        <v>1319</v>
      </c>
      <c r="D756">
        <v>0</v>
      </c>
      <c r="E756" t="s">
        <v>36</v>
      </c>
      <c r="F756">
        <v>1</v>
      </c>
      <c r="G756">
        <v>29061</v>
      </c>
      <c r="H756">
        <v>785</v>
      </c>
    </row>
    <row r="757" spans="1:8" x14ac:dyDescent="0.2">
      <c r="A757">
        <v>29062</v>
      </c>
      <c r="B757" t="s">
        <v>1348</v>
      </c>
      <c r="C757" t="s">
        <v>1319</v>
      </c>
      <c r="D757">
        <v>0</v>
      </c>
      <c r="E757" t="s">
        <v>36</v>
      </c>
      <c r="F757">
        <v>1</v>
      </c>
      <c r="G757">
        <v>29062</v>
      </c>
      <c r="H757">
        <v>786</v>
      </c>
    </row>
    <row r="758" spans="1:8" x14ac:dyDescent="0.2">
      <c r="A758">
        <v>29063</v>
      </c>
      <c r="B758" t="s">
        <v>1349</v>
      </c>
      <c r="C758" t="s">
        <v>1319</v>
      </c>
      <c r="D758">
        <v>0</v>
      </c>
      <c r="E758" t="s">
        <v>36</v>
      </c>
      <c r="F758">
        <v>1</v>
      </c>
      <c r="G758">
        <v>29063</v>
      </c>
      <c r="H758">
        <v>787</v>
      </c>
    </row>
    <row r="759" spans="1:8" x14ac:dyDescent="0.2">
      <c r="A759">
        <v>29071</v>
      </c>
      <c r="B759" t="s">
        <v>1353</v>
      </c>
      <c r="C759" t="s">
        <v>1319</v>
      </c>
      <c r="D759">
        <v>0</v>
      </c>
      <c r="E759" t="s">
        <v>36</v>
      </c>
      <c r="F759">
        <v>1</v>
      </c>
      <c r="G759">
        <v>29071</v>
      </c>
      <c r="H759">
        <v>788</v>
      </c>
    </row>
    <row r="760" spans="1:8" x14ac:dyDescent="0.2">
      <c r="A760">
        <v>29072</v>
      </c>
      <c r="B760" t="s">
        <v>1354</v>
      </c>
      <c r="C760" t="s">
        <v>1319</v>
      </c>
      <c r="D760">
        <v>0</v>
      </c>
      <c r="E760" t="s">
        <v>36</v>
      </c>
      <c r="F760">
        <v>1</v>
      </c>
      <c r="G760">
        <v>29072</v>
      </c>
      <c r="H760">
        <v>789</v>
      </c>
    </row>
    <row r="761" spans="1:8" x14ac:dyDescent="0.2">
      <c r="A761">
        <v>29073</v>
      </c>
      <c r="B761" t="s">
        <v>1355</v>
      </c>
      <c r="C761" t="s">
        <v>1319</v>
      </c>
      <c r="D761">
        <v>0</v>
      </c>
      <c r="E761" t="s">
        <v>36</v>
      </c>
      <c r="F761">
        <v>1</v>
      </c>
      <c r="G761">
        <v>29073</v>
      </c>
      <c r="H761">
        <v>790</v>
      </c>
    </row>
    <row r="762" spans="1:8" x14ac:dyDescent="0.2">
      <c r="A762">
        <v>29074</v>
      </c>
      <c r="B762" t="s">
        <v>1356</v>
      </c>
      <c r="C762" t="s">
        <v>1319</v>
      </c>
      <c r="D762">
        <v>0</v>
      </c>
      <c r="E762" t="s">
        <v>36</v>
      </c>
      <c r="F762">
        <v>1</v>
      </c>
      <c r="G762">
        <v>29074</v>
      </c>
      <c r="H762">
        <v>791</v>
      </c>
    </row>
    <row r="763" spans="1:8" x14ac:dyDescent="0.2">
      <c r="A763">
        <v>29075</v>
      </c>
      <c r="B763" t="s">
        <v>1357</v>
      </c>
      <c r="C763" t="s">
        <v>1319</v>
      </c>
      <c r="D763">
        <v>0</v>
      </c>
      <c r="E763" t="s">
        <v>36</v>
      </c>
      <c r="F763">
        <v>1</v>
      </c>
      <c r="G763">
        <v>29075</v>
      </c>
      <c r="H763">
        <v>792</v>
      </c>
    </row>
    <row r="764" spans="1:8" x14ac:dyDescent="0.2">
      <c r="A764">
        <v>29076</v>
      </c>
      <c r="B764" t="s">
        <v>1358</v>
      </c>
      <c r="C764" t="s">
        <v>1319</v>
      </c>
      <c r="D764">
        <v>0</v>
      </c>
      <c r="E764" t="s">
        <v>36</v>
      </c>
      <c r="F764">
        <v>1</v>
      </c>
      <c r="G764">
        <v>29076</v>
      </c>
      <c r="H764">
        <v>793</v>
      </c>
    </row>
    <row r="765" spans="1:8" x14ac:dyDescent="0.2">
      <c r="A765">
        <v>29081</v>
      </c>
      <c r="B765" s="5" t="s">
        <v>1350</v>
      </c>
      <c r="C765" t="s">
        <v>1319</v>
      </c>
      <c r="D765">
        <v>0</v>
      </c>
      <c r="E765" t="s">
        <v>36</v>
      </c>
      <c r="F765">
        <v>1</v>
      </c>
      <c r="G765">
        <v>29081</v>
      </c>
      <c r="H765" t="s">
        <v>1360</v>
      </c>
    </row>
    <row r="766" spans="1:8" x14ac:dyDescent="0.2">
      <c r="A766">
        <v>29082</v>
      </c>
      <c r="B766" s="5" t="s">
        <v>1351</v>
      </c>
      <c r="C766" t="s">
        <v>1319</v>
      </c>
      <c r="D766">
        <v>0</v>
      </c>
      <c r="E766" t="s">
        <v>36</v>
      </c>
      <c r="F766">
        <v>1</v>
      </c>
      <c r="G766">
        <v>29082</v>
      </c>
      <c r="H766" t="s">
        <v>1361</v>
      </c>
    </row>
    <row r="767" spans="1:8" x14ac:dyDescent="0.2">
      <c r="A767">
        <v>29083</v>
      </c>
      <c r="B767" s="5" t="s">
        <v>1352</v>
      </c>
      <c r="C767" t="s">
        <v>1319</v>
      </c>
      <c r="D767">
        <v>0</v>
      </c>
      <c r="E767" t="s">
        <v>36</v>
      </c>
      <c r="F767">
        <v>1</v>
      </c>
      <c r="G767">
        <v>29083</v>
      </c>
      <c r="H767" t="s">
        <v>1362</v>
      </c>
    </row>
    <row r="768" spans="1:8" x14ac:dyDescent="0.2">
      <c r="A768">
        <v>29091</v>
      </c>
      <c r="B768" t="s">
        <v>1363</v>
      </c>
      <c r="C768" t="s">
        <v>1319</v>
      </c>
      <c r="D768">
        <v>0</v>
      </c>
      <c r="E768" t="s">
        <v>36</v>
      </c>
      <c r="F768">
        <v>1</v>
      </c>
      <c r="G768">
        <v>29091</v>
      </c>
      <c r="H768">
        <v>800</v>
      </c>
    </row>
    <row r="769" spans="1:8" x14ac:dyDescent="0.2">
      <c r="A769">
        <v>29092</v>
      </c>
      <c r="B769" t="s">
        <v>1364</v>
      </c>
      <c r="C769" t="s">
        <v>1319</v>
      </c>
      <c r="D769">
        <v>0</v>
      </c>
      <c r="E769" t="s">
        <v>36</v>
      </c>
      <c r="F769">
        <v>1</v>
      </c>
      <c r="G769">
        <v>29092</v>
      </c>
      <c r="H769">
        <v>801</v>
      </c>
    </row>
    <row r="770" spans="1:8" x14ac:dyDescent="0.2">
      <c r="A770">
        <v>29093</v>
      </c>
      <c r="B770" t="s">
        <v>1365</v>
      </c>
      <c r="C770" t="s">
        <v>1319</v>
      </c>
      <c r="D770">
        <v>0</v>
      </c>
      <c r="E770" t="s">
        <v>36</v>
      </c>
      <c r="F770">
        <v>1</v>
      </c>
      <c r="G770">
        <v>29093</v>
      </c>
      <c r="H770">
        <v>802</v>
      </c>
    </row>
    <row r="771" spans="1:8" x14ac:dyDescent="0.2">
      <c r="A771">
        <v>29094</v>
      </c>
      <c r="B771" t="s">
        <v>1366</v>
      </c>
      <c r="C771" t="s">
        <v>1319</v>
      </c>
      <c r="D771">
        <v>0</v>
      </c>
      <c r="E771" t="s">
        <v>36</v>
      </c>
      <c r="F771">
        <v>1</v>
      </c>
      <c r="G771">
        <v>29094</v>
      </c>
      <c r="H771">
        <v>803</v>
      </c>
    </row>
    <row r="772" spans="1:8" x14ac:dyDescent="0.2">
      <c r="A772">
        <v>29095</v>
      </c>
      <c r="B772" t="s">
        <v>1367</v>
      </c>
      <c r="C772" t="s">
        <v>1319</v>
      </c>
      <c r="D772">
        <v>0</v>
      </c>
      <c r="E772" t="s">
        <v>36</v>
      </c>
      <c r="F772">
        <v>1</v>
      </c>
      <c r="G772">
        <v>29095</v>
      </c>
      <c r="H772">
        <v>804</v>
      </c>
    </row>
    <row r="773" spans="1:8" x14ac:dyDescent="0.2">
      <c r="A773">
        <v>29101</v>
      </c>
      <c r="B773" t="s">
        <v>1368</v>
      </c>
      <c r="C773" t="s">
        <v>1319</v>
      </c>
      <c r="D773">
        <v>0</v>
      </c>
      <c r="E773" t="s">
        <v>36</v>
      </c>
      <c r="F773">
        <v>1</v>
      </c>
      <c r="G773">
        <v>29101</v>
      </c>
      <c r="H773">
        <v>805</v>
      </c>
    </row>
    <row r="774" spans="1:8" x14ac:dyDescent="0.2">
      <c r="A774">
        <v>29102</v>
      </c>
      <c r="B774" t="s">
        <v>1369</v>
      </c>
      <c r="C774" t="s">
        <v>1319</v>
      </c>
      <c r="D774">
        <v>0</v>
      </c>
      <c r="E774" t="s">
        <v>36</v>
      </c>
      <c r="F774">
        <v>1</v>
      </c>
      <c r="G774">
        <v>29102</v>
      </c>
      <c r="H774">
        <v>806</v>
      </c>
    </row>
    <row r="775" spans="1:8" x14ac:dyDescent="0.2">
      <c r="A775">
        <v>29103</v>
      </c>
      <c r="B775" t="s">
        <v>1370</v>
      </c>
      <c r="C775" t="s">
        <v>1319</v>
      </c>
      <c r="D775">
        <v>0</v>
      </c>
      <c r="E775" t="s">
        <v>36</v>
      </c>
      <c r="F775">
        <v>1</v>
      </c>
      <c r="G775">
        <v>29103</v>
      </c>
      <c r="H775">
        <v>807</v>
      </c>
    </row>
    <row r="776" spans="1:8" x14ac:dyDescent="0.2">
      <c r="A776">
        <v>29104</v>
      </c>
      <c r="B776" t="s">
        <v>1371</v>
      </c>
      <c r="C776" t="s">
        <v>1319</v>
      </c>
      <c r="D776">
        <v>0</v>
      </c>
      <c r="E776" t="s">
        <v>36</v>
      </c>
      <c r="F776">
        <v>1</v>
      </c>
      <c r="G776">
        <v>29104</v>
      </c>
      <c r="H776">
        <v>808</v>
      </c>
    </row>
    <row r="777" spans="1:8" x14ac:dyDescent="0.2">
      <c r="A777">
        <v>29105</v>
      </c>
      <c r="B777" t="s">
        <v>1372</v>
      </c>
      <c r="C777" t="s">
        <v>1319</v>
      </c>
      <c r="D777">
        <v>0</v>
      </c>
      <c r="E777" t="s">
        <v>36</v>
      </c>
      <c r="F777">
        <v>1</v>
      </c>
      <c r="G777">
        <v>29105</v>
      </c>
      <c r="H777">
        <v>809</v>
      </c>
    </row>
    <row r="778" spans="1:8" x14ac:dyDescent="0.2">
      <c r="A778">
        <v>29111</v>
      </c>
      <c r="B778" t="s">
        <v>1373</v>
      </c>
      <c r="C778" t="s">
        <v>1319</v>
      </c>
      <c r="D778">
        <v>0</v>
      </c>
      <c r="E778" t="s">
        <v>36</v>
      </c>
      <c r="F778">
        <v>1</v>
      </c>
      <c r="G778">
        <v>29111</v>
      </c>
      <c r="H778">
        <v>810</v>
      </c>
    </row>
    <row r="779" spans="1:8" x14ac:dyDescent="0.2">
      <c r="A779">
        <v>29112</v>
      </c>
      <c r="B779" t="s">
        <v>1374</v>
      </c>
      <c r="C779" t="s">
        <v>1319</v>
      </c>
      <c r="D779">
        <v>0</v>
      </c>
      <c r="E779" t="s">
        <v>36</v>
      </c>
      <c r="F779">
        <v>1</v>
      </c>
      <c r="G779">
        <v>29112</v>
      </c>
      <c r="H779">
        <v>811</v>
      </c>
    </row>
    <row r="780" spans="1:8" x14ac:dyDescent="0.2">
      <c r="A780">
        <v>29113</v>
      </c>
      <c r="B780" t="s">
        <v>1375</v>
      </c>
      <c r="C780" t="s">
        <v>1319</v>
      </c>
      <c r="D780">
        <v>0</v>
      </c>
      <c r="E780" t="s">
        <v>36</v>
      </c>
      <c r="F780">
        <v>1</v>
      </c>
      <c r="G780">
        <v>29113</v>
      </c>
      <c r="H780">
        <v>812</v>
      </c>
    </row>
    <row r="781" spans="1:8" x14ac:dyDescent="0.2">
      <c r="A781">
        <v>29114</v>
      </c>
      <c r="B781" t="s">
        <v>1376</v>
      </c>
      <c r="C781" t="s">
        <v>1319</v>
      </c>
      <c r="D781">
        <v>0</v>
      </c>
      <c r="E781" t="s">
        <v>36</v>
      </c>
      <c r="F781">
        <v>1</v>
      </c>
      <c r="G781">
        <v>29114</v>
      </c>
      <c r="H781">
        <v>813</v>
      </c>
    </row>
    <row r="782" spans="1:8" x14ac:dyDescent="0.2">
      <c r="A782">
        <v>29115</v>
      </c>
      <c r="B782" t="s">
        <v>1377</v>
      </c>
      <c r="C782" t="s">
        <v>1319</v>
      </c>
      <c r="D782">
        <v>0</v>
      </c>
      <c r="E782" t="s">
        <v>36</v>
      </c>
      <c r="F782">
        <v>1</v>
      </c>
      <c r="G782">
        <v>29115</v>
      </c>
      <c r="H782">
        <v>814</v>
      </c>
    </row>
    <row r="783" spans="1:8" x14ac:dyDescent="0.2">
      <c r="A783">
        <v>29121</v>
      </c>
      <c r="B783" t="s">
        <v>1381</v>
      </c>
      <c r="C783" t="s">
        <v>1319</v>
      </c>
      <c r="D783">
        <v>0</v>
      </c>
      <c r="E783" t="s">
        <v>36</v>
      </c>
      <c r="F783">
        <v>1</v>
      </c>
      <c r="G783">
        <v>29121</v>
      </c>
      <c r="H783">
        <v>815</v>
      </c>
    </row>
    <row r="784" spans="1:8" x14ac:dyDescent="0.2">
      <c r="A784">
        <v>29122</v>
      </c>
      <c r="B784" t="s">
        <v>1382</v>
      </c>
      <c r="C784" t="s">
        <v>1319</v>
      </c>
      <c r="D784">
        <v>0</v>
      </c>
      <c r="E784" t="s">
        <v>36</v>
      </c>
      <c r="F784">
        <v>1</v>
      </c>
      <c r="G784">
        <v>29122</v>
      </c>
      <c r="H784">
        <v>816</v>
      </c>
    </row>
    <row r="785" spans="1:8" x14ac:dyDescent="0.2">
      <c r="A785">
        <v>29123</v>
      </c>
      <c r="B785" t="s">
        <v>1383</v>
      </c>
      <c r="C785" t="s">
        <v>1319</v>
      </c>
      <c r="D785">
        <v>0</v>
      </c>
      <c r="E785" t="s">
        <v>36</v>
      </c>
      <c r="F785">
        <v>1</v>
      </c>
      <c r="G785">
        <v>29123</v>
      </c>
      <c r="H785">
        <v>817</v>
      </c>
    </row>
    <row r="786" spans="1:8" x14ac:dyDescent="0.2">
      <c r="A786">
        <v>29131</v>
      </c>
      <c r="B786" t="s">
        <v>1385</v>
      </c>
      <c r="C786" t="s">
        <v>1319</v>
      </c>
      <c r="D786">
        <v>0</v>
      </c>
      <c r="E786" t="s">
        <v>36</v>
      </c>
      <c r="F786">
        <v>1</v>
      </c>
      <c r="G786">
        <v>29131</v>
      </c>
      <c r="H786">
        <v>818</v>
      </c>
    </row>
    <row r="787" spans="1:8" x14ac:dyDescent="0.2">
      <c r="A787">
        <v>29141</v>
      </c>
      <c r="B787" t="s">
        <v>1384</v>
      </c>
      <c r="C787" t="s">
        <v>1319</v>
      </c>
      <c r="D787">
        <v>0</v>
      </c>
      <c r="E787" t="s">
        <v>36</v>
      </c>
      <c r="F787">
        <v>1</v>
      </c>
      <c r="G787">
        <v>29141</v>
      </c>
      <c r="H787">
        <v>819</v>
      </c>
    </row>
    <row r="788" spans="1:8" x14ac:dyDescent="0.2">
      <c r="A788">
        <v>29151</v>
      </c>
      <c r="B788" t="s">
        <v>1387</v>
      </c>
      <c r="C788" t="s">
        <v>1319</v>
      </c>
      <c r="D788">
        <v>0</v>
      </c>
      <c r="E788" t="s">
        <v>36</v>
      </c>
      <c r="F788">
        <v>1</v>
      </c>
      <c r="G788">
        <v>29151</v>
      </c>
      <c r="H788" t="s">
        <v>1390</v>
      </c>
    </row>
    <row r="789" spans="1:8" x14ac:dyDescent="0.2">
      <c r="A789">
        <v>29161</v>
      </c>
      <c r="B789" t="s">
        <v>1393</v>
      </c>
      <c r="C789" t="s">
        <v>1391</v>
      </c>
      <c r="D789">
        <v>0</v>
      </c>
      <c r="E789" t="s">
        <v>1392</v>
      </c>
      <c r="F789">
        <v>1</v>
      </c>
      <c r="G789">
        <v>29161</v>
      </c>
      <c r="H789">
        <v>822</v>
      </c>
    </row>
    <row r="790" spans="1:8" x14ac:dyDescent="0.2">
      <c r="A790">
        <v>29162</v>
      </c>
      <c r="B790" t="s">
        <v>1394</v>
      </c>
      <c r="C790" t="s">
        <v>1391</v>
      </c>
      <c r="D790">
        <v>0</v>
      </c>
      <c r="E790" t="s">
        <v>36</v>
      </c>
      <c r="F790">
        <v>1</v>
      </c>
      <c r="G790">
        <v>29162</v>
      </c>
      <c r="H790">
        <v>823</v>
      </c>
    </row>
    <row r="791" spans="1:8" x14ac:dyDescent="0.2">
      <c r="A791">
        <v>29163</v>
      </c>
      <c r="B791" t="s">
        <v>1395</v>
      </c>
      <c r="C791" t="s">
        <v>1391</v>
      </c>
      <c r="D791">
        <v>0</v>
      </c>
      <c r="E791" t="s">
        <v>36</v>
      </c>
      <c r="F791">
        <v>1</v>
      </c>
      <c r="G791">
        <v>29163</v>
      </c>
      <c r="H791">
        <v>824</v>
      </c>
    </row>
    <row r="792" spans="1:8" x14ac:dyDescent="0.2">
      <c r="A792">
        <v>29164</v>
      </c>
      <c r="B792" t="s">
        <v>1396</v>
      </c>
      <c r="C792" t="s">
        <v>1391</v>
      </c>
      <c r="D792">
        <v>0</v>
      </c>
      <c r="E792" t="s">
        <v>36</v>
      </c>
      <c r="F792">
        <v>1</v>
      </c>
      <c r="G792">
        <v>29164</v>
      </c>
      <c r="H792">
        <v>825</v>
      </c>
    </row>
    <row r="793" spans="1:8" x14ac:dyDescent="0.2">
      <c r="A793">
        <v>29165</v>
      </c>
      <c r="B793" t="s">
        <v>1397</v>
      </c>
      <c r="C793" t="s">
        <v>1391</v>
      </c>
      <c r="D793">
        <v>0</v>
      </c>
      <c r="E793" t="s">
        <v>36</v>
      </c>
      <c r="F793">
        <v>1</v>
      </c>
      <c r="G793">
        <v>29165</v>
      </c>
      <c r="H793">
        <v>826</v>
      </c>
    </row>
    <row r="794" spans="1:8" x14ac:dyDescent="0.2">
      <c r="A794">
        <v>29166</v>
      </c>
      <c r="B794" t="s">
        <v>1398</v>
      </c>
      <c r="C794" t="s">
        <v>1391</v>
      </c>
      <c r="D794">
        <v>0</v>
      </c>
      <c r="E794" t="s">
        <v>36</v>
      </c>
      <c r="F794">
        <v>1</v>
      </c>
      <c r="G794">
        <v>29166</v>
      </c>
      <c r="H794">
        <v>827</v>
      </c>
    </row>
    <row r="795" spans="1:8" x14ac:dyDescent="0.2">
      <c r="A795">
        <v>29167</v>
      </c>
      <c r="B795" t="s">
        <v>1399</v>
      </c>
      <c r="C795" t="s">
        <v>1391</v>
      </c>
      <c r="D795">
        <v>0</v>
      </c>
      <c r="E795" t="s">
        <v>36</v>
      </c>
      <c r="F795">
        <v>1</v>
      </c>
      <c r="G795">
        <v>29167</v>
      </c>
      <c r="H795">
        <v>828</v>
      </c>
    </row>
    <row r="796" spans="1:8" x14ac:dyDescent="0.2">
      <c r="A796">
        <v>29168</v>
      </c>
      <c r="B796" t="s">
        <v>1400</v>
      </c>
      <c r="C796" t="s">
        <v>1391</v>
      </c>
      <c r="D796">
        <v>0</v>
      </c>
      <c r="E796" t="s">
        <v>36</v>
      </c>
      <c r="F796">
        <v>1</v>
      </c>
      <c r="G796">
        <v>29168</v>
      </c>
      <c r="H796">
        <v>829</v>
      </c>
    </row>
    <row r="797" spans="1:8" x14ac:dyDescent="0.2">
      <c r="A797">
        <v>29169</v>
      </c>
      <c r="B797" t="s">
        <v>1401</v>
      </c>
      <c r="C797" t="s">
        <v>1391</v>
      </c>
      <c r="D797">
        <v>0</v>
      </c>
      <c r="E797" t="s">
        <v>36</v>
      </c>
      <c r="F797">
        <v>1</v>
      </c>
      <c r="G797">
        <v>29169</v>
      </c>
      <c r="H797">
        <v>830</v>
      </c>
    </row>
    <row r="798" spans="1:8" x14ac:dyDescent="0.2">
      <c r="A798">
        <v>29171</v>
      </c>
      <c r="B798" t="s">
        <v>1402</v>
      </c>
      <c r="C798" t="s">
        <v>1391</v>
      </c>
      <c r="D798">
        <v>0</v>
      </c>
      <c r="E798" t="s">
        <v>36</v>
      </c>
      <c r="F798">
        <v>1</v>
      </c>
      <c r="G798">
        <v>29171</v>
      </c>
      <c r="H798">
        <v>831</v>
      </c>
    </row>
    <row r="799" spans="1:8" x14ac:dyDescent="0.2">
      <c r="A799">
        <v>29172</v>
      </c>
      <c r="B799" t="s">
        <v>1403</v>
      </c>
      <c r="C799" t="s">
        <v>1391</v>
      </c>
      <c r="D799">
        <v>0</v>
      </c>
      <c r="E799" t="s">
        <v>36</v>
      </c>
      <c r="F799">
        <v>1</v>
      </c>
      <c r="G799">
        <v>29172</v>
      </c>
      <c r="H799">
        <v>832</v>
      </c>
    </row>
    <row r="800" spans="1:8" x14ac:dyDescent="0.2">
      <c r="A800">
        <v>29173</v>
      </c>
      <c r="B800" t="s">
        <v>1404</v>
      </c>
      <c r="C800" t="s">
        <v>1391</v>
      </c>
      <c r="D800">
        <v>0</v>
      </c>
      <c r="E800" t="s">
        <v>36</v>
      </c>
      <c r="F800">
        <v>1</v>
      </c>
      <c r="G800">
        <v>29173</v>
      </c>
      <c r="H800">
        <v>833</v>
      </c>
    </row>
    <row r="801" spans="1:8" x14ac:dyDescent="0.2">
      <c r="A801">
        <v>29174</v>
      </c>
      <c r="B801" t="s">
        <v>1405</v>
      </c>
      <c r="C801" t="s">
        <v>1391</v>
      </c>
      <c r="D801">
        <v>0</v>
      </c>
      <c r="E801" t="s">
        <v>36</v>
      </c>
      <c r="F801">
        <v>1</v>
      </c>
      <c r="G801">
        <v>29174</v>
      </c>
      <c r="H801">
        <v>834</v>
      </c>
    </row>
    <row r="802" spans="1:8" x14ac:dyDescent="0.2">
      <c r="A802">
        <v>29175</v>
      </c>
      <c r="B802" t="s">
        <v>1406</v>
      </c>
      <c r="C802" t="s">
        <v>1391</v>
      </c>
      <c r="D802">
        <v>0</v>
      </c>
      <c r="E802" t="s">
        <v>36</v>
      </c>
      <c r="F802">
        <v>1</v>
      </c>
      <c r="G802">
        <v>29175</v>
      </c>
      <c r="H802">
        <v>835</v>
      </c>
    </row>
    <row r="803" spans="1:8" x14ac:dyDescent="0.2">
      <c r="A803">
        <v>29176</v>
      </c>
      <c r="B803" t="s">
        <v>1407</v>
      </c>
      <c r="C803" t="s">
        <v>1391</v>
      </c>
      <c r="D803">
        <v>0</v>
      </c>
      <c r="E803" t="s">
        <v>36</v>
      </c>
      <c r="F803">
        <v>1</v>
      </c>
      <c r="G803">
        <v>29176</v>
      </c>
      <c r="H803">
        <v>836</v>
      </c>
    </row>
    <row r="804" spans="1:8" x14ac:dyDescent="0.2">
      <c r="A804">
        <v>29181</v>
      </c>
      <c r="B804" t="s">
        <v>1408</v>
      </c>
      <c r="C804" t="s">
        <v>1391</v>
      </c>
      <c r="D804">
        <v>0</v>
      </c>
      <c r="E804" t="s">
        <v>36</v>
      </c>
      <c r="F804">
        <v>1</v>
      </c>
      <c r="G804">
        <v>29181</v>
      </c>
      <c r="H804">
        <v>837</v>
      </c>
    </row>
    <row r="805" spans="1:8" x14ac:dyDescent="0.2">
      <c r="A805">
        <v>29182</v>
      </c>
      <c r="B805" t="s">
        <v>1409</v>
      </c>
      <c r="C805" t="s">
        <v>1391</v>
      </c>
      <c r="D805">
        <v>0</v>
      </c>
      <c r="E805" t="s">
        <v>36</v>
      </c>
      <c r="F805">
        <v>1</v>
      </c>
      <c r="G805">
        <v>29182</v>
      </c>
      <c r="H805">
        <v>838</v>
      </c>
    </row>
    <row r="806" spans="1:8" x14ac:dyDescent="0.2">
      <c r="A806">
        <v>29183</v>
      </c>
      <c r="B806" t="s">
        <v>1410</v>
      </c>
      <c r="C806" t="s">
        <v>1391</v>
      </c>
      <c r="D806">
        <v>0</v>
      </c>
      <c r="E806" t="s">
        <v>36</v>
      </c>
      <c r="F806">
        <v>1</v>
      </c>
      <c r="G806">
        <v>29183</v>
      </c>
      <c r="H806">
        <v>839</v>
      </c>
    </row>
    <row r="807" spans="1:8" x14ac:dyDescent="0.2">
      <c r="A807">
        <v>29184</v>
      </c>
      <c r="B807" t="s">
        <v>1411</v>
      </c>
      <c r="C807" t="s">
        <v>1391</v>
      </c>
      <c r="D807">
        <v>0</v>
      </c>
      <c r="E807" t="s">
        <v>36</v>
      </c>
      <c r="F807">
        <v>1</v>
      </c>
      <c r="G807">
        <v>29184</v>
      </c>
      <c r="H807">
        <v>840</v>
      </c>
    </row>
    <row r="808" spans="1:8" x14ac:dyDescent="0.2">
      <c r="A808">
        <v>29185</v>
      </c>
      <c r="B808" t="s">
        <v>1412</v>
      </c>
      <c r="C808" t="s">
        <v>1391</v>
      </c>
      <c r="D808">
        <v>0</v>
      </c>
      <c r="E808" t="s">
        <v>36</v>
      </c>
      <c r="F808">
        <v>1</v>
      </c>
      <c r="G808">
        <v>29185</v>
      </c>
      <c r="H808">
        <v>841</v>
      </c>
    </row>
    <row r="809" spans="1:8" x14ac:dyDescent="0.2">
      <c r="A809">
        <v>29186</v>
      </c>
      <c r="B809" t="s">
        <v>1413</v>
      </c>
      <c r="C809" t="s">
        <v>1391</v>
      </c>
      <c r="D809">
        <v>0</v>
      </c>
      <c r="E809" t="s">
        <v>36</v>
      </c>
      <c r="F809">
        <v>1</v>
      </c>
      <c r="G809">
        <v>29186</v>
      </c>
      <c r="H809">
        <v>842</v>
      </c>
    </row>
    <row r="810" spans="1:8" x14ac:dyDescent="0.2">
      <c r="A810">
        <v>29187</v>
      </c>
      <c r="B810" t="s">
        <v>1414</v>
      </c>
      <c r="C810" t="s">
        <v>1391</v>
      </c>
      <c r="D810">
        <v>0</v>
      </c>
      <c r="E810" t="s">
        <v>36</v>
      </c>
      <c r="F810">
        <v>1</v>
      </c>
      <c r="G810">
        <v>29187</v>
      </c>
      <c r="H810">
        <v>843</v>
      </c>
    </row>
    <row r="811" spans="1:8" x14ac:dyDescent="0.2">
      <c r="A811">
        <v>29188</v>
      </c>
      <c r="B811" t="s">
        <v>1415</v>
      </c>
      <c r="C811" t="s">
        <v>1391</v>
      </c>
      <c r="D811">
        <v>0</v>
      </c>
      <c r="E811" t="s">
        <v>36</v>
      </c>
      <c r="F811">
        <v>1</v>
      </c>
      <c r="G811">
        <v>29188</v>
      </c>
      <c r="H811">
        <v>844</v>
      </c>
    </row>
    <row r="812" spans="1:8" x14ac:dyDescent="0.2">
      <c r="A812">
        <v>29189</v>
      </c>
      <c r="B812" t="s">
        <v>1416</v>
      </c>
      <c r="C812" t="s">
        <v>1391</v>
      </c>
      <c r="D812">
        <v>0</v>
      </c>
      <c r="E812" t="s">
        <v>36</v>
      </c>
      <c r="F812">
        <v>1</v>
      </c>
      <c r="G812">
        <v>29189</v>
      </c>
      <c r="H812">
        <v>845</v>
      </c>
    </row>
    <row r="813" spans="1:8" x14ac:dyDescent="0.2">
      <c r="A813">
        <v>29191</v>
      </c>
      <c r="B813" t="s">
        <v>1417</v>
      </c>
      <c r="C813" t="s">
        <v>1391</v>
      </c>
      <c r="D813">
        <v>0</v>
      </c>
      <c r="E813" t="s">
        <v>36</v>
      </c>
      <c r="F813">
        <v>1</v>
      </c>
      <c r="G813">
        <v>29191</v>
      </c>
      <c r="H813">
        <v>846</v>
      </c>
    </row>
    <row r="814" spans="1:8" x14ac:dyDescent="0.2">
      <c r="A814">
        <v>29192</v>
      </c>
      <c r="B814" t="s">
        <v>1418</v>
      </c>
      <c r="C814" t="s">
        <v>1391</v>
      </c>
      <c r="D814">
        <v>0</v>
      </c>
      <c r="E814" t="s">
        <v>36</v>
      </c>
      <c r="F814">
        <v>1</v>
      </c>
      <c r="G814">
        <v>29192</v>
      </c>
      <c r="H814">
        <v>847</v>
      </c>
    </row>
    <row r="815" spans="1:8" x14ac:dyDescent="0.2">
      <c r="A815">
        <v>29193</v>
      </c>
      <c r="B815" t="s">
        <v>1419</v>
      </c>
      <c r="C815" t="s">
        <v>1391</v>
      </c>
      <c r="D815">
        <v>0</v>
      </c>
      <c r="E815" t="s">
        <v>36</v>
      </c>
      <c r="F815">
        <v>1</v>
      </c>
      <c r="G815">
        <v>29193</v>
      </c>
      <c r="H815">
        <v>848</v>
      </c>
    </row>
    <row r="816" spans="1:8" x14ac:dyDescent="0.2">
      <c r="A816">
        <v>29201</v>
      </c>
      <c r="B816" t="s">
        <v>1420</v>
      </c>
      <c r="C816" t="s">
        <v>1391</v>
      </c>
      <c r="D816">
        <v>0</v>
      </c>
      <c r="E816" t="s">
        <v>36</v>
      </c>
      <c r="F816">
        <v>1</v>
      </c>
      <c r="G816">
        <v>29201</v>
      </c>
      <c r="H816">
        <v>849</v>
      </c>
    </row>
    <row r="817" spans="1:8" x14ac:dyDescent="0.2">
      <c r="A817">
        <v>29202</v>
      </c>
      <c r="B817" t="s">
        <v>1421</v>
      </c>
      <c r="C817" t="s">
        <v>1391</v>
      </c>
      <c r="D817">
        <v>0</v>
      </c>
      <c r="E817" t="s">
        <v>36</v>
      </c>
      <c r="F817">
        <v>1</v>
      </c>
      <c r="G817">
        <v>29202</v>
      </c>
      <c r="H817">
        <v>850</v>
      </c>
    </row>
    <row r="818" spans="1:8" x14ac:dyDescent="0.2">
      <c r="A818">
        <v>29203</v>
      </c>
      <c r="B818" t="s">
        <v>1422</v>
      </c>
      <c r="C818" t="s">
        <v>1391</v>
      </c>
      <c r="D818">
        <v>0</v>
      </c>
      <c r="E818" t="s">
        <v>36</v>
      </c>
      <c r="F818">
        <v>1</v>
      </c>
      <c r="G818">
        <v>29203</v>
      </c>
      <c r="H818">
        <v>851</v>
      </c>
    </row>
    <row r="819" spans="1:8" x14ac:dyDescent="0.2">
      <c r="A819">
        <v>29211</v>
      </c>
      <c r="B819" t="s">
        <v>1423</v>
      </c>
      <c r="C819" t="s">
        <v>1391</v>
      </c>
      <c r="D819">
        <v>0</v>
      </c>
      <c r="E819" t="s">
        <v>36</v>
      </c>
      <c r="F819">
        <v>1</v>
      </c>
      <c r="G819">
        <v>29211</v>
      </c>
      <c r="H819">
        <v>852</v>
      </c>
    </row>
    <row r="820" spans="1:8" x14ac:dyDescent="0.2">
      <c r="A820">
        <v>29212</v>
      </c>
      <c r="B820" t="s">
        <v>1424</v>
      </c>
      <c r="C820" t="s">
        <v>1391</v>
      </c>
      <c r="D820">
        <v>0</v>
      </c>
      <c r="E820" t="s">
        <v>36</v>
      </c>
      <c r="F820">
        <v>1</v>
      </c>
      <c r="G820">
        <v>29212</v>
      </c>
      <c r="H820">
        <v>853</v>
      </c>
    </row>
    <row r="821" spans="1:8" x14ac:dyDescent="0.2">
      <c r="A821">
        <v>29223</v>
      </c>
      <c r="B821" t="s">
        <v>1419</v>
      </c>
      <c r="C821" t="s">
        <v>1391</v>
      </c>
      <c r="D821">
        <v>0</v>
      </c>
      <c r="E821" t="s">
        <v>36</v>
      </c>
      <c r="F821">
        <v>1</v>
      </c>
      <c r="G821">
        <v>29223</v>
      </c>
      <c r="H821">
        <v>854</v>
      </c>
    </row>
    <row r="822" spans="1:8" x14ac:dyDescent="0.2">
      <c r="A822">
        <v>29231</v>
      </c>
      <c r="B822" t="s">
        <v>1425</v>
      </c>
      <c r="C822" t="s">
        <v>1391</v>
      </c>
      <c r="D822">
        <v>0</v>
      </c>
      <c r="E822" t="s">
        <v>36</v>
      </c>
      <c r="F822">
        <v>1</v>
      </c>
      <c r="G822">
        <v>29231</v>
      </c>
      <c r="H822">
        <v>855</v>
      </c>
    </row>
    <row r="823" spans="1:8" x14ac:dyDescent="0.2">
      <c r="A823">
        <v>29232</v>
      </c>
      <c r="B823" t="s">
        <v>1426</v>
      </c>
      <c r="C823" t="s">
        <v>1391</v>
      </c>
      <c r="D823">
        <v>0</v>
      </c>
      <c r="E823" t="s">
        <v>36</v>
      </c>
      <c r="F823">
        <v>1</v>
      </c>
      <c r="G823">
        <v>29232</v>
      </c>
      <c r="H823">
        <v>856</v>
      </c>
    </row>
    <row r="824" spans="1:8" x14ac:dyDescent="0.2">
      <c r="A824">
        <v>29233</v>
      </c>
      <c r="B824" t="s">
        <v>1427</v>
      </c>
      <c r="C824" t="s">
        <v>1391</v>
      </c>
      <c r="D824">
        <v>0</v>
      </c>
      <c r="E824" t="s">
        <v>36</v>
      </c>
      <c r="F824">
        <v>1</v>
      </c>
      <c r="G824">
        <v>29233</v>
      </c>
      <c r="H824">
        <v>857</v>
      </c>
    </row>
    <row r="825" spans="1:8" x14ac:dyDescent="0.2">
      <c r="A825">
        <v>29241</v>
      </c>
      <c r="B825" t="s">
        <v>1432</v>
      </c>
      <c r="C825" t="s">
        <v>1391</v>
      </c>
      <c r="D825">
        <v>0</v>
      </c>
      <c r="E825" t="s">
        <v>36</v>
      </c>
      <c r="F825">
        <v>1</v>
      </c>
      <c r="G825">
        <v>29241</v>
      </c>
      <c r="H825">
        <v>858</v>
      </c>
    </row>
    <row r="826" spans="1:8" x14ac:dyDescent="0.2">
      <c r="A826">
        <v>29242</v>
      </c>
      <c r="B826" t="s">
        <v>1433</v>
      </c>
      <c r="C826" t="s">
        <v>1391</v>
      </c>
      <c r="D826">
        <v>0</v>
      </c>
      <c r="E826" t="s">
        <v>36</v>
      </c>
      <c r="F826">
        <v>1</v>
      </c>
      <c r="G826">
        <v>29242</v>
      </c>
      <c r="H826">
        <v>859</v>
      </c>
    </row>
    <row r="827" spans="1:8" x14ac:dyDescent="0.2">
      <c r="A827">
        <v>29243</v>
      </c>
      <c r="B827" t="s">
        <v>1434</v>
      </c>
      <c r="C827" t="s">
        <v>1391</v>
      </c>
      <c r="D827">
        <v>0</v>
      </c>
      <c r="E827" t="s">
        <v>36</v>
      </c>
      <c r="F827">
        <v>1</v>
      </c>
      <c r="G827">
        <v>29243</v>
      </c>
      <c r="H827">
        <v>860</v>
      </c>
    </row>
    <row r="828" spans="1:8" x14ac:dyDescent="0.2">
      <c r="A828">
        <v>29244</v>
      </c>
      <c r="B828" t="s">
        <v>1435</v>
      </c>
      <c r="C828" t="s">
        <v>1391</v>
      </c>
      <c r="D828">
        <v>0</v>
      </c>
      <c r="E828" t="s">
        <v>36</v>
      </c>
      <c r="F828">
        <v>1</v>
      </c>
      <c r="G828">
        <v>29244</v>
      </c>
      <c r="H828">
        <v>861</v>
      </c>
    </row>
    <row r="829" spans="1:8" x14ac:dyDescent="0.2">
      <c r="A829">
        <v>29245</v>
      </c>
      <c r="B829" t="s">
        <v>1436</v>
      </c>
      <c r="C829" t="s">
        <v>1391</v>
      </c>
      <c r="D829">
        <v>0</v>
      </c>
      <c r="E829" t="s">
        <v>36</v>
      </c>
      <c r="F829">
        <v>1</v>
      </c>
      <c r="G829">
        <v>29245</v>
      </c>
      <c r="H829">
        <v>862</v>
      </c>
    </row>
    <row r="830" spans="1:8" x14ac:dyDescent="0.2">
      <c r="A830">
        <v>29251</v>
      </c>
      <c r="B830" t="s">
        <v>1437</v>
      </c>
      <c r="C830" t="s">
        <v>1391</v>
      </c>
      <c r="D830">
        <v>0</v>
      </c>
      <c r="E830" t="s">
        <v>36</v>
      </c>
      <c r="F830">
        <v>1</v>
      </c>
      <c r="G830">
        <v>29251</v>
      </c>
      <c r="H830">
        <v>863</v>
      </c>
    </row>
    <row r="831" spans="1:8" x14ac:dyDescent="0.2">
      <c r="A831">
        <v>29252</v>
      </c>
      <c r="B831" t="s">
        <v>1438</v>
      </c>
      <c r="C831" t="s">
        <v>1391</v>
      </c>
      <c r="D831">
        <v>0</v>
      </c>
      <c r="E831" t="s">
        <v>36</v>
      </c>
      <c r="F831">
        <v>1</v>
      </c>
      <c r="G831">
        <v>29252</v>
      </c>
      <c r="H831">
        <v>864</v>
      </c>
    </row>
    <row r="832" spans="1:8" x14ac:dyDescent="0.2">
      <c r="A832">
        <v>29253</v>
      </c>
      <c r="B832" t="s">
        <v>1439</v>
      </c>
      <c r="C832" t="s">
        <v>1391</v>
      </c>
      <c r="D832">
        <v>0</v>
      </c>
      <c r="E832" t="s">
        <v>36</v>
      </c>
      <c r="F832">
        <v>1</v>
      </c>
      <c r="G832">
        <v>29253</v>
      </c>
      <c r="H832">
        <v>865</v>
      </c>
    </row>
    <row r="833" spans="1:8" x14ac:dyDescent="0.2">
      <c r="A833">
        <v>29254</v>
      </c>
      <c r="B833" t="s">
        <v>1440</v>
      </c>
      <c r="C833" t="s">
        <v>1391</v>
      </c>
      <c r="D833">
        <v>0</v>
      </c>
      <c r="E833" t="s">
        <v>36</v>
      </c>
      <c r="F833">
        <v>1</v>
      </c>
      <c r="G833">
        <v>29254</v>
      </c>
      <c r="H833">
        <v>866</v>
      </c>
    </row>
    <row r="834" spans="1:8" x14ac:dyDescent="0.2">
      <c r="A834">
        <v>29255</v>
      </c>
      <c r="B834" t="s">
        <v>1441</v>
      </c>
      <c r="C834" t="s">
        <v>1391</v>
      </c>
      <c r="D834">
        <v>0</v>
      </c>
      <c r="E834" t="s">
        <v>36</v>
      </c>
      <c r="F834">
        <v>1</v>
      </c>
      <c r="G834">
        <v>29255</v>
      </c>
      <c r="H834">
        <v>867</v>
      </c>
    </row>
    <row r="835" spans="1:8" x14ac:dyDescent="0.2">
      <c r="A835">
        <v>29261</v>
      </c>
      <c r="B835" t="s">
        <v>1442</v>
      </c>
      <c r="C835" t="s">
        <v>1391</v>
      </c>
      <c r="D835">
        <v>0</v>
      </c>
      <c r="E835" t="s">
        <v>36</v>
      </c>
      <c r="F835">
        <v>1</v>
      </c>
      <c r="G835">
        <v>29261</v>
      </c>
      <c r="H835">
        <v>868</v>
      </c>
    </row>
    <row r="836" spans="1:8" x14ac:dyDescent="0.2">
      <c r="A836">
        <v>29262</v>
      </c>
      <c r="B836" t="s">
        <v>1443</v>
      </c>
      <c r="C836" t="s">
        <v>1391</v>
      </c>
      <c r="D836">
        <v>0</v>
      </c>
      <c r="E836" t="s">
        <v>36</v>
      </c>
      <c r="F836">
        <v>1</v>
      </c>
      <c r="G836">
        <v>29262</v>
      </c>
      <c r="H836">
        <v>869</v>
      </c>
    </row>
    <row r="837" spans="1:8" x14ac:dyDescent="0.2">
      <c r="A837">
        <v>29263</v>
      </c>
      <c r="B837" t="s">
        <v>1444</v>
      </c>
      <c r="C837" t="s">
        <v>1391</v>
      </c>
      <c r="D837">
        <v>0</v>
      </c>
      <c r="E837" t="s">
        <v>36</v>
      </c>
      <c r="F837">
        <v>1</v>
      </c>
      <c r="G837">
        <v>29263</v>
      </c>
      <c r="H837">
        <v>870</v>
      </c>
    </row>
    <row r="838" spans="1:8" x14ac:dyDescent="0.2">
      <c r="A838">
        <v>29264</v>
      </c>
      <c r="B838" t="s">
        <v>1445</v>
      </c>
      <c r="C838" t="s">
        <v>1391</v>
      </c>
      <c r="D838">
        <v>0</v>
      </c>
      <c r="E838" t="s">
        <v>36</v>
      </c>
      <c r="F838">
        <v>1</v>
      </c>
      <c r="G838">
        <v>29264</v>
      </c>
      <c r="H838">
        <v>871</v>
      </c>
    </row>
    <row r="839" spans="1:8" x14ac:dyDescent="0.2">
      <c r="A839">
        <v>29265</v>
      </c>
      <c r="B839" t="s">
        <v>1446</v>
      </c>
      <c r="C839" t="s">
        <v>1391</v>
      </c>
      <c r="D839">
        <v>0</v>
      </c>
      <c r="E839" t="s">
        <v>36</v>
      </c>
      <c r="F839">
        <v>1</v>
      </c>
      <c r="G839">
        <v>29265</v>
      </c>
      <c r="H839">
        <v>872</v>
      </c>
    </row>
    <row r="840" spans="1:8" x14ac:dyDescent="0.2">
      <c r="A840">
        <v>29271</v>
      </c>
      <c r="B840" t="s">
        <v>1447</v>
      </c>
      <c r="C840" t="s">
        <v>1391</v>
      </c>
      <c r="D840">
        <v>0</v>
      </c>
      <c r="E840" t="s">
        <v>36</v>
      </c>
      <c r="F840">
        <v>1</v>
      </c>
      <c r="G840">
        <v>29271</v>
      </c>
      <c r="H840" t="s">
        <v>1452</v>
      </c>
    </row>
    <row r="841" spans="1:8" x14ac:dyDescent="0.2">
      <c r="A841">
        <v>29272</v>
      </c>
      <c r="B841" t="s">
        <v>1448</v>
      </c>
      <c r="C841" t="s">
        <v>1391</v>
      </c>
      <c r="D841">
        <v>0</v>
      </c>
      <c r="E841" t="s">
        <v>36</v>
      </c>
      <c r="F841">
        <v>1</v>
      </c>
      <c r="G841">
        <v>29272</v>
      </c>
      <c r="H841" t="s">
        <v>1453</v>
      </c>
    </row>
    <row r="842" spans="1:8" x14ac:dyDescent="0.2">
      <c r="A842">
        <v>29273</v>
      </c>
      <c r="B842" t="s">
        <v>1449</v>
      </c>
      <c r="C842" t="s">
        <v>1391</v>
      </c>
      <c r="D842">
        <v>0</v>
      </c>
      <c r="E842" t="s">
        <v>36</v>
      </c>
      <c r="F842">
        <v>1</v>
      </c>
      <c r="G842">
        <v>29273</v>
      </c>
      <c r="H842" t="s">
        <v>1454</v>
      </c>
    </row>
    <row r="843" spans="1:8" x14ac:dyDescent="0.2">
      <c r="A843">
        <v>29281</v>
      </c>
      <c r="B843" t="s">
        <v>1385</v>
      </c>
      <c r="C843" t="s">
        <v>1391</v>
      </c>
      <c r="D843">
        <v>0</v>
      </c>
      <c r="E843" t="s">
        <v>36</v>
      </c>
      <c r="F843">
        <v>1</v>
      </c>
      <c r="G843">
        <v>29281</v>
      </c>
      <c r="H843">
        <v>876</v>
      </c>
    </row>
    <row r="844" spans="1:8" x14ac:dyDescent="0.2">
      <c r="A844">
        <v>29291</v>
      </c>
      <c r="B844" t="s">
        <v>1384</v>
      </c>
      <c r="C844" t="s">
        <v>1391</v>
      </c>
      <c r="D844">
        <v>0</v>
      </c>
      <c r="E844" t="s">
        <v>36</v>
      </c>
      <c r="F844">
        <v>1</v>
      </c>
      <c r="G844">
        <v>29291</v>
      </c>
      <c r="H844">
        <v>877</v>
      </c>
    </row>
    <row r="845" spans="1:8" x14ac:dyDescent="0.2">
      <c r="A845">
        <v>29301</v>
      </c>
      <c r="B845" t="s">
        <v>1493</v>
      </c>
      <c r="C845" t="s">
        <v>1391</v>
      </c>
      <c r="D845">
        <v>0</v>
      </c>
      <c r="E845" t="s">
        <v>36</v>
      </c>
      <c r="F845">
        <v>1</v>
      </c>
      <c r="G845">
        <v>29301</v>
      </c>
      <c r="H845" t="s">
        <v>1451</v>
      </c>
    </row>
    <row r="846" spans="1:8" x14ac:dyDescent="0.2">
      <c r="A846">
        <v>29311</v>
      </c>
      <c r="B846" t="s">
        <v>1455</v>
      </c>
      <c r="C846" t="s">
        <v>1517</v>
      </c>
      <c r="D846">
        <v>0</v>
      </c>
      <c r="H846">
        <v>883</v>
      </c>
    </row>
    <row r="847" spans="1:8" x14ac:dyDescent="0.2">
      <c r="A847">
        <v>29312</v>
      </c>
      <c r="B847" t="s">
        <v>1456</v>
      </c>
      <c r="C847" t="s">
        <v>1517</v>
      </c>
      <c r="D847">
        <v>0</v>
      </c>
      <c r="H847">
        <v>884</v>
      </c>
    </row>
    <row r="848" spans="1:8" x14ac:dyDescent="0.2">
      <c r="A848">
        <v>29313</v>
      </c>
      <c r="B848" t="s">
        <v>1457</v>
      </c>
      <c r="C848" t="s">
        <v>1517</v>
      </c>
      <c r="D848">
        <v>0</v>
      </c>
      <c r="H848">
        <v>885</v>
      </c>
    </row>
    <row r="849" spans="1:8" x14ac:dyDescent="0.2">
      <c r="A849">
        <v>29314</v>
      </c>
      <c r="B849" t="s">
        <v>1458</v>
      </c>
      <c r="C849" t="s">
        <v>1517</v>
      </c>
      <c r="D849">
        <v>0</v>
      </c>
      <c r="H849">
        <v>886</v>
      </c>
    </row>
    <row r="850" spans="1:8" x14ac:dyDescent="0.2">
      <c r="A850">
        <v>29315</v>
      </c>
      <c r="B850" t="s">
        <v>1459</v>
      </c>
      <c r="C850" t="s">
        <v>1517</v>
      </c>
      <c r="D850">
        <v>0</v>
      </c>
      <c r="H850">
        <v>887</v>
      </c>
    </row>
    <row r="851" spans="1:8" x14ac:dyDescent="0.2">
      <c r="A851">
        <v>29316</v>
      </c>
      <c r="B851" t="s">
        <v>1460</v>
      </c>
      <c r="C851" t="s">
        <v>1517</v>
      </c>
      <c r="D851">
        <v>0</v>
      </c>
      <c r="H851">
        <v>888</v>
      </c>
    </row>
    <row r="852" spans="1:8" x14ac:dyDescent="0.2">
      <c r="A852">
        <v>29317</v>
      </c>
      <c r="B852" t="s">
        <v>1461</v>
      </c>
      <c r="C852" t="s">
        <v>1517</v>
      </c>
      <c r="D852">
        <v>0</v>
      </c>
      <c r="H852">
        <v>889</v>
      </c>
    </row>
    <row r="853" spans="1:8" x14ac:dyDescent="0.2">
      <c r="A853">
        <v>29318</v>
      </c>
      <c r="B853" t="s">
        <v>1462</v>
      </c>
      <c r="C853" t="s">
        <v>1517</v>
      </c>
      <c r="D853">
        <v>0</v>
      </c>
      <c r="H853">
        <v>890</v>
      </c>
    </row>
    <row r="854" spans="1:8" x14ac:dyDescent="0.2">
      <c r="A854">
        <v>29319</v>
      </c>
      <c r="B854" t="s">
        <v>1463</v>
      </c>
      <c r="C854" t="s">
        <v>1517</v>
      </c>
      <c r="D854">
        <v>0</v>
      </c>
      <c r="H854">
        <v>891</v>
      </c>
    </row>
    <row r="855" spans="1:8" x14ac:dyDescent="0.2">
      <c r="A855">
        <v>29321</v>
      </c>
      <c r="B855" t="s">
        <v>1464</v>
      </c>
      <c r="C855" t="s">
        <v>1517</v>
      </c>
      <c r="D855">
        <v>0</v>
      </c>
      <c r="H855">
        <v>892</v>
      </c>
    </row>
    <row r="856" spans="1:8" x14ac:dyDescent="0.2">
      <c r="A856">
        <v>29322</v>
      </c>
      <c r="B856" t="s">
        <v>1465</v>
      </c>
      <c r="C856" t="s">
        <v>1517</v>
      </c>
      <c r="D856">
        <v>0</v>
      </c>
      <c r="H856">
        <v>893</v>
      </c>
    </row>
    <row r="857" spans="1:8" x14ac:dyDescent="0.2">
      <c r="A857">
        <v>29323</v>
      </c>
      <c r="B857" t="s">
        <v>1466</v>
      </c>
      <c r="C857" t="s">
        <v>1517</v>
      </c>
      <c r="D857">
        <v>0</v>
      </c>
      <c r="H857">
        <v>894</v>
      </c>
    </row>
    <row r="858" spans="1:8" x14ac:dyDescent="0.2">
      <c r="A858">
        <v>29324</v>
      </c>
      <c r="B858" t="s">
        <v>1467</v>
      </c>
      <c r="C858" t="s">
        <v>1517</v>
      </c>
      <c r="D858">
        <v>0</v>
      </c>
      <c r="H858">
        <v>895</v>
      </c>
    </row>
    <row r="859" spans="1:8" x14ac:dyDescent="0.2">
      <c r="A859">
        <v>29325</v>
      </c>
      <c r="B859" t="s">
        <v>1468</v>
      </c>
      <c r="C859" t="s">
        <v>1517</v>
      </c>
      <c r="D859">
        <v>0</v>
      </c>
      <c r="H859">
        <v>896</v>
      </c>
    </row>
    <row r="860" spans="1:8" x14ac:dyDescent="0.2">
      <c r="A860">
        <v>29326</v>
      </c>
      <c r="B860" t="s">
        <v>1469</v>
      </c>
      <c r="C860" t="s">
        <v>1517</v>
      </c>
      <c r="D860">
        <v>0</v>
      </c>
      <c r="H860">
        <v>897</v>
      </c>
    </row>
    <row r="861" spans="1:8" x14ac:dyDescent="0.2">
      <c r="A861">
        <v>29331</v>
      </c>
      <c r="B861" t="s">
        <v>1495</v>
      </c>
      <c r="C861" t="s">
        <v>1517</v>
      </c>
      <c r="D861">
        <v>0</v>
      </c>
      <c r="H861">
        <v>921</v>
      </c>
    </row>
    <row r="862" spans="1:8" x14ac:dyDescent="0.2">
      <c r="A862">
        <v>29332</v>
      </c>
      <c r="B862" t="s">
        <v>1496</v>
      </c>
      <c r="C862" t="s">
        <v>1517</v>
      </c>
      <c r="D862">
        <v>0</v>
      </c>
      <c r="H862">
        <v>922</v>
      </c>
    </row>
    <row r="863" spans="1:8" x14ac:dyDescent="0.2">
      <c r="A863">
        <v>29333</v>
      </c>
      <c r="B863" t="s">
        <v>1497</v>
      </c>
      <c r="C863" t="s">
        <v>1517</v>
      </c>
      <c r="D863">
        <v>0</v>
      </c>
      <c r="H863">
        <v>923</v>
      </c>
    </row>
    <row r="864" spans="1:8" x14ac:dyDescent="0.2">
      <c r="A864">
        <v>29341</v>
      </c>
      <c r="B864" t="s">
        <v>1500</v>
      </c>
      <c r="C864" t="s">
        <v>1517</v>
      </c>
      <c r="D864">
        <v>0</v>
      </c>
      <c r="H864">
        <v>924</v>
      </c>
    </row>
    <row r="865" spans="1:8" x14ac:dyDescent="0.2">
      <c r="A865">
        <v>29342</v>
      </c>
      <c r="B865" t="s">
        <v>1501</v>
      </c>
      <c r="C865" t="s">
        <v>1517</v>
      </c>
      <c r="D865">
        <v>0</v>
      </c>
      <c r="H865">
        <v>925</v>
      </c>
    </row>
    <row r="866" spans="1:8" x14ac:dyDescent="0.2">
      <c r="A866">
        <v>29343</v>
      </c>
      <c r="B866" t="s">
        <v>1502</v>
      </c>
      <c r="C866" t="s">
        <v>1517</v>
      </c>
      <c r="D866">
        <v>0</v>
      </c>
      <c r="H866">
        <v>926</v>
      </c>
    </row>
    <row r="867" spans="1:8" x14ac:dyDescent="0.2">
      <c r="A867">
        <v>29351</v>
      </c>
      <c r="B867" t="s">
        <v>1475</v>
      </c>
      <c r="C867" t="s">
        <v>1517</v>
      </c>
      <c r="D867">
        <v>0</v>
      </c>
      <c r="H867">
        <v>904</v>
      </c>
    </row>
    <row r="868" spans="1:8" x14ac:dyDescent="0.2">
      <c r="A868">
        <v>29352</v>
      </c>
      <c r="B868" t="s">
        <v>1476</v>
      </c>
      <c r="C868" t="s">
        <v>1517</v>
      </c>
      <c r="D868">
        <v>0</v>
      </c>
      <c r="H868">
        <v>905</v>
      </c>
    </row>
    <row r="869" spans="1:8" x14ac:dyDescent="0.2">
      <c r="A869">
        <v>29353</v>
      </c>
      <c r="B869" t="s">
        <v>1477</v>
      </c>
      <c r="C869" t="s">
        <v>1517</v>
      </c>
      <c r="D869">
        <v>0</v>
      </c>
      <c r="H869">
        <v>906</v>
      </c>
    </row>
    <row r="870" spans="1:8" x14ac:dyDescent="0.2">
      <c r="A870">
        <v>29354</v>
      </c>
      <c r="B870" t="s">
        <v>1478</v>
      </c>
      <c r="C870" t="s">
        <v>1517</v>
      </c>
      <c r="D870">
        <v>0</v>
      </c>
      <c r="H870">
        <v>907</v>
      </c>
    </row>
    <row r="871" spans="1:8" x14ac:dyDescent="0.2">
      <c r="A871">
        <v>29355</v>
      </c>
      <c r="B871" t="s">
        <v>1479</v>
      </c>
      <c r="C871" t="s">
        <v>1517</v>
      </c>
      <c r="D871">
        <v>0</v>
      </c>
      <c r="H871">
        <v>908</v>
      </c>
    </row>
    <row r="872" spans="1:8" x14ac:dyDescent="0.2">
      <c r="A872">
        <v>29356</v>
      </c>
      <c r="B872" t="s">
        <v>1480</v>
      </c>
      <c r="C872" t="s">
        <v>1517</v>
      </c>
      <c r="D872">
        <v>0</v>
      </c>
      <c r="H872">
        <v>909</v>
      </c>
    </row>
    <row r="873" spans="1:8" x14ac:dyDescent="0.2">
      <c r="A873">
        <v>29361</v>
      </c>
      <c r="B873" t="s">
        <v>1481</v>
      </c>
      <c r="C873" t="s">
        <v>1517</v>
      </c>
      <c r="D873">
        <v>0</v>
      </c>
      <c r="H873">
        <v>910</v>
      </c>
    </row>
    <row r="874" spans="1:8" x14ac:dyDescent="0.2">
      <c r="A874">
        <v>29362</v>
      </c>
      <c r="B874" t="s">
        <v>1482</v>
      </c>
      <c r="C874" t="s">
        <v>1517</v>
      </c>
      <c r="D874">
        <v>0</v>
      </c>
      <c r="H874">
        <v>911</v>
      </c>
    </row>
    <row r="875" spans="1:8" x14ac:dyDescent="0.2">
      <c r="A875">
        <v>29363</v>
      </c>
      <c r="B875" t="s">
        <v>1483</v>
      </c>
      <c r="C875" t="s">
        <v>1517</v>
      </c>
      <c r="D875">
        <v>0</v>
      </c>
      <c r="H875">
        <v>912</v>
      </c>
    </row>
    <row r="876" spans="1:8" x14ac:dyDescent="0.2">
      <c r="A876">
        <v>29364</v>
      </c>
      <c r="B876" t="s">
        <v>1484</v>
      </c>
      <c r="C876" t="s">
        <v>1517</v>
      </c>
      <c r="D876">
        <v>0</v>
      </c>
      <c r="H876">
        <v>913</v>
      </c>
    </row>
    <row r="877" spans="1:8" x14ac:dyDescent="0.2">
      <c r="A877">
        <v>29365</v>
      </c>
      <c r="B877" t="s">
        <v>1485</v>
      </c>
      <c r="C877" t="s">
        <v>1517</v>
      </c>
      <c r="D877">
        <v>0</v>
      </c>
      <c r="H877">
        <v>914</v>
      </c>
    </row>
    <row r="878" spans="1:8" x14ac:dyDescent="0.2">
      <c r="A878">
        <v>29366</v>
      </c>
      <c r="B878" t="s">
        <v>1486</v>
      </c>
      <c r="C878" t="s">
        <v>1517</v>
      </c>
      <c r="D878">
        <v>0</v>
      </c>
      <c r="H878">
        <v>915</v>
      </c>
    </row>
    <row r="879" spans="1:8" x14ac:dyDescent="0.2">
      <c r="A879">
        <v>29371</v>
      </c>
      <c r="B879" t="s">
        <v>1503</v>
      </c>
      <c r="C879" t="s">
        <v>1517</v>
      </c>
      <c r="D879">
        <v>0</v>
      </c>
      <c r="H879">
        <v>927</v>
      </c>
    </row>
    <row r="880" spans="1:8" x14ac:dyDescent="0.2">
      <c r="A880">
        <v>29372</v>
      </c>
      <c r="B880" t="s">
        <v>1504</v>
      </c>
      <c r="C880" t="s">
        <v>1517</v>
      </c>
      <c r="D880">
        <v>0</v>
      </c>
      <c r="H880">
        <v>928</v>
      </c>
    </row>
    <row r="881" spans="1:8" x14ac:dyDescent="0.2">
      <c r="A881">
        <v>29373</v>
      </c>
      <c r="B881" t="s">
        <v>1505</v>
      </c>
      <c r="C881" t="s">
        <v>1517</v>
      </c>
      <c r="D881">
        <v>0</v>
      </c>
      <c r="H881">
        <v>929</v>
      </c>
    </row>
    <row r="882" spans="1:8" x14ac:dyDescent="0.2">
      <c r="A882">
        <v>29381</v>
      </c>
      <c r="B882" t="s">
        <v>1470</v>
      </c>
      <c r="C882" t="s">
        <v>1517</v>
      </c>
      <c r="D882">
        <v>0</v>
      </c>
      <c r="H882">
        <v>898</v>
      </c>
    </row>
    <row r="883" spans="1:8" x14ac:dyDescent="0.2">
      <c r="A883">
        <v>29382</v>
      </c>
      <c r="B883" t="s">
        <v>1471</v>
      </c>
      <c r="C883" t="s">
        <v>1517</v>
      </c>
      <c r="D883">
        <v>0</v>
      </c>
      <c r="H883">
        <v>899</v>
      </c>
    </row>
    <row r="884" spans="1:8" x14ac:dyDescent="0.2">
      <c r="A884">
        <v>29383</v>
      </c>
      <c r="B884" t="s">
        <v>1472</v>
      </c>
      <c r="C884" t="s">
        <v>1517</v>
      </c>
      <c r="D884">
        <v>0</v>
      </c>
      <c r="H884">
        <v>900</v>
      </c>
    </row>
    <row r="885" spans="1:8" x14ac:dyDescent="0.2">
      <c r="A885">
        <v>29384</v>
      </c>
      <c r="B885" t="s">
        <v>1473</v>
      </c>
      <c r="C885" t="s">
        <v>1517</v>
      </c>
      <c r="D885">
        <v>0</v>
      </c>
      <c r="H885">
        <v>901</v>
      </c>
    </row>
    <row r="886" spans="1:8" x14ac:dyDescent="0.2">
      <c r="A886">
        <v>29385</v>
      </c>
      <c r="B886" t="s">
        <v>1474</v>
      </c>
      <c r="C886" t="s">
        <v>1517</v>
      </c>
      <c r="D886">
        <v>0</v>
      </c>
      <c r="H886">
        <v>902</v>
      </c>
    </row>
    <row r="887" spans="1:8" x14ac:dyDescent="0.2">
      <c r="A887">
        <v>29391</v>
      </c>
      <c r="B887" t="s">
        <v>1506</v>
      </c>
      <c r="C887" t="s">
        <v>1517</v>
      </c>
      <c r="D887">
        <v>0</v>
      </c>
      <c r="H887">
        <v>930</v>
      </c>
    </row>
    <row r="888" spans="1:8" x14ac:dyDescent="0.2">
      <c r="A888">
        <v>29392</v>
      </c>
      <c r="B888" t="s">
        <v>1507</v>
      </c>
      <c r="C888" t="s">
        <v>1517</v>
      </c>
      <c r="D888">
        <v>0</v>
      </c>
      <c r="H888">
        <v>931</v>
      </c>
    </row>
    <row r="889" spans="1:8" x14ac:dyDescent="0.2">
      <c r="A889">
        <v>29393</v>
      </c>
      <c r="B889" t="s">
        <v>1508</v>
      </c>
      <c r="C889" t="s">
        <v>1517</v>
      </c>
      <c r="D889">
        <v>0</v>
      </c>
      <c r="H889">
        <v>932</v>
      </c>
    </row>
    <row r="890" spans="1:8" x14ac:dyDescent="0.2">
      <c r="A890">
        <v>29394</v>
      </c>
      <c r="B890" t="s">
        <v>1509</v>
      </c>
      <c r="C890" t="s">
        <v>1517</v>
      </c>
      <c r="D890">
        <v>0</v>
      </c>
      <c r="H890">
        <v>933</v>
      </c>
    </row>
    <row r="891" spans="1:8" x14ac:dyDescent="0.2">
      <c r="A891">
        <v>29395</v>
      </c>
      <c r="B891" t="s">
        <v>1510</v>
      </c>
      <c r="C891" t="s">
        <v>1517</v>
      </c>
      <c r="D891">
        <v>0</v>
      </c>
      <c r="H891">
        <v>934</v>
      </c>
    </row>
    <row r="892" spans="1:8" x14ac:dyDescent="0.2">
      <c r="A892">
        <v>29401</v>
      </c>
      <c r="B892" t="s">
        <v>1487</v>
      </c>
      <c r="C892" t="s">
        <v>1517</v>
      </c>
      <c r="D892">
        <v>0</v>
      </c>
      <c r="H892">
        <v>916</v>
      </c>
    </row>
    <row r="893" spans="1:8" x14ac:dyDescent="0.2">
      <c r="A893">
        <v>29402</v>
      </c>
      <c r="B893" t="s">
        <v>1488</v>
      </c>
      <c r="C893" t="s">
        <v>1517</v>
      </c>
      <c r="D893">
        <v>0</v>
      </c>
      <c r="H893">
        <v>917</v>
      </c>
    </row>
    <row r="894" spans="1:8" x14ac:dyDescent="0.2">
      <c r="A894">
        <v>29403</v>
      </c>
      <c r="B894" t="s">
        <v>1489</v>
      </c>
      <c r="C894" t="s">
        <v>1517</v>
      </c>
      <c r="D894">
        <v>0</v>
      </c>
      <c r="H894">
        <v>918</v>
      </c>
    </row>
    <row r="895" spans="1:8" x14ac:dyDescent="0.2">
      <c r="A895">
        <v>29404</v>
      </c>
      <c r="B895" t="s">
        <v>1498</v>
      </c>
      <c r="C895" t="s">
        <v>1517</v>
      </c>
      <c r="D895">
        <v>0</v>
      </c>
      <c r="H895">
        <v>919</v>
      </c>
    </row>
    <row r="896" spans="1:8" x14ac:dyDescent="0.2">
      <c r="A896">
        <v>29405</v>
      </c>
      <c r="B896" t="s">
        <v>1499</v>
      </c>
      <c r="C896" t="s">
        <v>1517</v>
      </c>
      <c r="D896">
        <v>0</v>
      </c>
      <c r="H896">
        <v>920</v>
      </c>
    </row>
    <row r="897" spans="1:8" x14ac:dyDescent="0.2">
      <c r="A897">
        <v>29411</v>
      </c>
      <c r="B897" t="s">
        <v>1511</v>
      </c>
      <c r="C897" t="s">
        <v>1517</v>
      </c>
      <c r="D897">
        <v>0</v>
      </c>
      <c r="H897" t="s">
        <v>1518</v>
      </c>
    </row>
    <row r="898" spans="1:8" x14ac:dyDescent="0.2">
      <c r="A898">
        <v>29412</v>
      </c>
      <c r="B898" t="s">
        <v>1512</v>
      </c>
      <c r="C898" t="s">
        <v>1517</v>
      </c>
      <c r="D898">
        <v>0</v>
      </c>
      <c r="H898" t="s">
        <v>1519</v>
      </c>
    </row>
    <row r="899" spans="1:8" x14ac:dyDescent="0.2">
      <c r="A899">
        <v>29413</v>
      </c>
      <c r="B899" t="s">
        <v>1513</v>
      </c>
      <c r="C899" t="s">
        <v>1517</v>
      </c>
      <c r="D899">
        <v>0</v>
      </c>
      <c r="H899" t="s">
        <v>1520</v>
      </c>
    </row>
    <row r="900" spans="1:8" x14ac:dyDescent="0.2">
      <c r="A900">
        <v>29421</v>
      </c>
      <c r="B900" t="s">
        <v>1514</v>
      </c>
      <c r="C900" t="s">
        <v>1517</v>
      </c>
      <c r="D900">
        <v>0</v>
      </c>
      <c r="H900">
        <v>941</v>
      </c>
    </row>
    <row r="901" spans="1:8" x14ac:dyDescent="0.2">
      <c r="A901">
        <v>29431</v>
      </c>
      <c r="B901" t="s">
        <v>1515</v>
      </c>
      <c r="C901" t="s">
        <v>1517</v>
      </c>
      <c r="D901">
        <v>0</v>
      </c>
      <c r="H901">
        <v>942</v>
      </c>
    </row>
    <row r="902" spans="1:8" x14ac:dyDescent="0.2">
      <c r="A902">
        <v>29441</v>
      </c>
      <c r="B902" t="s">
        <v>1516</v>
      </c>
      <c r="C902" t="s">
        <v>1517</v>
      </c>
      <c r="D902">
        <v>0</v>
      </c>
      <c r="H902" t="s">
        <v>1521</v>
      </c>
    </row>
  </sheetData>
  <phoneticPr fontId="1" type="noConversion"/>
  <conditionalFormatting sqref="A7:A902">
    <cfRule type="duplicateValues" dxfId="559" priority="1108"/>
  </conditionalFormatting>
  <conditionalFormatting sqref="G261:G611">
    <cfRule type="duplicateValues" dxfId="558" priority="8"/>
  </conditionalFormatting>
  <conditionalFormatting sqref="G612:G731">
    <cfRule type="duplicateValues" dxfId="557" priority="7"/>
  </conditionalFormatting>
  <conditionalFormatting sqref="G732:G782">
    <cfRule type="duplicateValues" dxfId="556" priority="5"/>
  </conditionalFormatting>
  <conditionalFormatting sqref="G783:G788">
    <cfRule type="duplicateValues" dxfId="555" priority="4"/>
  </conditionalFormatting>
  <conditionalFormatting sqref="G789:G824">
    <cfRule type="duplicateValues" dxfId="554" priority="3"/>
  </conditionalFormatting>
  <conditionalFormatting sqref="G825:G839">
    <cfRule type="duplicateValues" dxfId="553" priority="2"/>
  </conditionalFormatting>
  <conditionalFormatting sqref="G840:G845">
    <cfRule type="duplicateValues" dxfId="552" priority="1"/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_xll.build">
                <anchor moveWithCells="1">
                  <from>
                    <xdr:col>0</xdr:col>
                    <xdr:colOff>447675</xdr:colOff>
                    <xdr:row>1</xdr:row>
                    <xdr:rowOff>66675</xdr:rowOff>
                  </from>
                  <to>
                    <xdr:col>1</xdr:col>
                    <xdr:colOff>676275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894F-F876-4540-8F97-F8AECF1D4F06}">
  <sheetPr codeName="Sheet2"/>
  <dimension ref="A1:O948"/>
  <sheetViews>
    <sheetView tabSelected="1" workbookViewId="0">
      <selection activeCell="L12" sqref="L12"/>
    </sheetView>
  </sheetViews>
  <sheetFormatPr defaultRowHeight="14.25" x14ac:dyDescent="0.2"/>
  <cols>
    <col min="2" max="2" width="21.25" bestFit="1" customWidth="1"/>
    <col min="3" max="4" width="14.625" customWidth="1"/>
    <col min="5" max="5" width="10.5" bestFit="1" customWidth="1"/>
    <col min="6" max="7" width="10.5" customWidth="1"/>
    <col min="8" max="8" width="10.5" bestFit="1" customWidth="1"/>
    <col min="10" max="10" width="9.5" bestFit="1" customWidth="1"/>
  </cols>
  <sheetData>
    <row r="1" spans="1:15" x14ac:dyDescent="0.2">
      <c r="A1" t="s">
        <v>0</v>
      </c>
      <c r="B1" t="s">
        <v>16</v>
      </c>
      <c r="C1" t="s">
        <v>17</v>
      </c>
      <c r="D1" t="s">
        <v>57</v>
      </c>
      <c r="E1" t="s">
        <v>37</v>
      </c>
      <c r="F1" t="s">
        <v>38</v>
      </c>
      <c r="G1" t="s">
        <v>55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">
      <c r="C2" t="s">
        <v>1523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</row>
    <row r="3" spans="1:15" x14ac:dyDescent="0.2">
      <c r="A3" t="s">
        <v>1</v>
      </c>
      <c r="B3" t="s">
        <v>1</v>
      </c>
      <c r="C3" t="s">
        <v>1</v>
      </c>
      <c r="D3" t="s">
        <v>56</v>
      </c>
      <c r="E3" t="s">
        <v>1</v>
      </c>
      <c r="F3" t="s">
        <v>39</v>
      </c>
      <c r="G3" t="s">
        <v>53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C5" s="1"/>
      <c r="D5" s="1"/>
      <c r="E5" s="1"/>
      <c r="F5" s="1"/>
      <c r="G5" s="1"/>
      <c r="H5" s="2" t="s">
        <v>50</v>
      </c>
      <c r="I5" s="1"/>
      <c r="J5" s="1"/>
      <c r="K5" s="1"/>
      <c r="L5" s="1"/>
      <c r="M5" s="1"/>
      <c r="N5" s="1"/>
      <c r="O5" s="1"/>
    </row>
    <row r="6" spans="1:15" x14ac:dyDescent="0.2">
      <c r="A6" t="s">
        <v>9</v>
      </c>
      <c r="B6" t="s">
        <v>18</v>
      </c>
      <c r="C6" t="s">
        <v>19</v>
      </c>
      <c r="D6" t="s">
        <v>58</v>
      </c>
      <c r="E6" t="s">
        <v>41</v>
      </c>
      <c r="F6" t="s">
        <v>40</v>
      </c>
      <c r="G6" t="s">
        <v>54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</row>
    <row r="7" spans="1:15" x14ac:dyDescent="0.2">
      <c r="A7">
        <v>1</v>
      </c>
      <c r="B7" t="s">
        <v>187</v>
      </c>
      <c r="C7" t="s">
        <v>66</v>
      </c>
      <c r="D7">
        <v>0</v>
      </c>
      <c r="E7">
        <v>0</v>
      </c>
      <c r="H7">
        <v>30132001</v>
      </c>
      <c r="I7">
        <v>-1</v>
      </c>
    </row>
    <row r="8" spans="1:15" x14ac:dyDescent="0.2">
      <c r="A8">
        <v>2</v>
      </c>
      <c r="B8" t="s">
        <v>188</v>
      </c>
      <c r="C8" t="s">
        <v>101</v>
      </c>
      <c r="D8">
        <v>1</v>
      </c>
      <c r="E8">
        <v>30148001</v>
      </c>
      <c r="H8">
        <v>2</v>
      </c>
      <c r="I8">
        <v>26000</v>
      </c>
    </row>
    <row r="9" spans="1:15" x14ac:dyDescent="0.2">
      <c r="A9">
        <v>3</v>
      </c>
      <c r="B9" t="s">
        <v>189</v>
      </c>
      <c r="C9" t="s">
        <v>101</v>
      </c>
      <c r="D9">
        <v>1</v>
      </c>
      <c r="E9">
        <v>30148001</v>
      </c>
      <c r="H9">
        <v>2</v>
      </c>
      <c r="I9">
        <v>27000</v>
      </c>
    </row>
    <row r="10" spans="1:15" x14ac:dyDescent="0.2">
      <c r="A10">
        <v>4</v>
      </c>
      <c r="B10" t="s">
        <v>68</v>
      </c>
      <c r="C10" t="s">
        <v>101</v>
      </c>
      <c r="D10">
        <v>1</v>
      </c>
      <c r="E10">
        <v>30148001</v>
      </c>
      <c r="H10">
        <v>2</v>
      </c>
      <c r="I10">
        <v>28000</v>
      </c>
    </row>
    <row r="11" spans="1:15" x14ac:dyDescent="0.2">
      <c r="A11">
        <v>5</v>
      </c>
      <c r="B11" t="s">
        <v>69</v>
      </c>
      <c r="C11" t="s">
        <v>101</v>
      </c>
      <c r="D11">
        <v>1</v>
      </c>
      <c r="E11">
        <v>30148001</v>
      </c>
      <c r="H11">
        <v>2</v>
      </c>
      <c r="I11">
        <v>29000</v>
      </c>
    </row>
    <row r="12" spans="1:15" x14ac:dyDescent="0.2">
      <c r="A12">
        <v>6</v>
      </c>
      <c r="B12" t="s">
        <v>70</v>
      </c>
      <c r="C12" t="s">
        <v>101</v>
      </c>
      <c r="D12">
        <v>1</v>
      </c>
      <c r="E12">
        <v>30148001</v>
      </c>
      <c r="H12">
        <v>2</v>
      </c>
      <c r="I12">
        <v>30000</v>
      </c>
    </row>
    <row r="13" spans="1:15" x14ac:dyDescent="0.2">
      <c r="A13">
        <v>7</v>
      </c>
      <c r="B13" t="s">
        <v>105</v>
      </c>
      <c r="C13" t="s">
        <v>66</v>
      </c>
      <c r="D13">
        <v>0</v>
      </c>
      <c r="E13">
        <v>0</v>
      </c>
      <c r="H13">
        <v>30133001</v>
      </c>
      <c r="I13">
        <v>-1</v>
      </c>
    </row>
    <row r="14" spans="1:15" x14ac:dyDescent="0.2">
      <c r="A14">
        <v>8</v>
      </c>
      <c r="B14" t="s">
        <v>190</v>
      </c>
      <c r="C14" t="s">
        <v>101</v>
      </c>
      <c r="D14">
        <v>2</v>
      </c>
      <c r="E14">
        <v>30149001</v>
      </c>
      <c r="H14">
        <v>2</v>
      </c>
      <c r="I14">
        <v>24000</v>
      </c>
    </row>
    <row r="15" spans="1:15" x14ac:dyDescent="0.2">
      <c r="A15">
        <v>9</v>
      </c>
      <c r="B15" t="s">
        <v>191</v>
      </c>
      <c r="C15" t="s">
        <v>101</v>
      </c>
      <c r="D15">
        <v>2</v>
      </c>
      <c r="E15">
        <v>30149001</v>
      </c>
      <c r="H15">
        <v>2</v>
      </c>
      <c r="I15">
        <v>25000</v>
      </c>
    </row>
    <row r="16" spans="1:15" x14ac:dyDescent="0.2">
      <c r="A16">
        <v>10</v>
      </c>
      <c r="B16" t="s">
        <v>72</v>
      </c>
      <c r="C16" t="s">
        <v>101</v>
      </c>
      <c r="D16">
        <v>2</v>
      </c>
      <c r="E16">
        <v>30149001</v>
      </c>
      <c r="H16">
        <v>2</v>
      </c>
      <c r="I16">
        <v>26000</v>
      </c>
    </row>
    <row r="17" spans="1:9" x14ac:dyDescent="0.2">
      <c r="A17">
        <v>11</v>
      </c>
      <c r="B17" t="s">
        <v>73</v>
      </c>
      <c r="C17" t="s">
        <v>101</v>
      </c>
      <c r="D17">
        <v>2</v>
      </c>
      <c r="E17">
        <v>30149001</v>
      </c>
      <c r="H17">
        <v>2</v>
      </c>
      <c r="I17">
        <v>27000</v>
      </c>
    </row>
    <row r="18" spans="1:9" x14ac:dyDescent="0.2">
      <c r="A18">
        <v>12</v>
      </c>
      <c r="B18" t="s">
        <v>74</v>
      </c>
      <c r="C18" t="s">
        <v>101</v>
      </c>
      <c r="D18">
        <v>0</v>
      </c>
      <c r="E18">
        <v>30149001</v>
      </c>
      <c r="H18">
        <v>2</v>
      </c>
      <c r="I18">
        <v>28000</v>
      </c>
    </row>
    <row r="19" spans="1:9" x14ac:dyDescent="0.2">
      <c r="A19">
        <v>13</v>
      </c>
      <c r="B19" t="s">
        <v>192</v>
      </c>
      <c r="C19" t="s">
        <v>66</v>
      </c>
      <c r="D19">
        <v>0</v>
      </c>
      <c r="E19">
        <v>0</v>
      </c>
      <c r="H19">
        <v>30135001</v>
      </c>
      <c r="I19">
        <v>-1</v>
      </c>
    </row>
    <row r="20" spans="1:9" x14ac:dyDescent="0.2">
      <c r="A20">
        <v>14</v>
      </c>
      <c r="B20" t="s">
        <v>193</v>
      </c>
      <c r="C20" t="s">
        <v>101</v>
      </c>
      <c r="D20">
        <v>1</v>
      </c>
      <c r="E20">
        <v>30135001</v>
      </c>
      <c r="H20">
        <v>4</v>
      </c>
      <c r="I20">
        <v>21500</v>
      </c>
    </row>
    <row r="21" spans="1:9" x14ac:dyDescent="0.2">
      <c r="A21">
        <v>15</v>
      </c>
      <c r="B21" t="s">
        <v>109</v>
      </c>
      <c r="C21" t="s">
        <v>101</v>
      </c>
      <c r="D21">
        <v>1</v>
      </c>
      <c r="E21">
        <v>30135001</v>
      </c>
      <c r="H21">
        <v>4</v>
      </c>
      <c r="I21">
        <v>22000</v>
      </c>
    </row>
    <row r="22" spans="1:9" x14ac:dyDescent="0.2">
      <c r="A22">
        <v>16</v>
      </c>
      <c r="B22" t="s">
        <v>76</v>
      </c>
      <c r="C22" t="s">
        <v>101</v>
      </c>
      <c r="D22">
        <v>1</v>
      </c>
      <c r="E22">
        <v>30135001</v>
      </c>
      <c r="H22">
        <v>4</v>
      </c>
      <c r="I22">
        <v>22500</v>
      </c>
    </row>
    <row r="23" spans="1:9" x14ac:dyDescent="0.2">
      <c r="A23">
        <v>17</v>
      </c>
      <c r="B23" t="s">
        <v>77</v>
      </c>
      <c r="C23" t="s">
        <v>101</v>
      </c>
      <c r="D23">
        <v>1</v>
      </c>
      <c r="E23">
        <v>30135001</v>
      </c>
      <c r="H23">
        <v>4</v>
      </c>
      <c r="I23">
        <v>23000</v>
      </c>
    </row>
    <row r="24" spans="1:9" x14ac:dyDescent="0.2">
      <c r="A24">
        <v>18</v>
      </c>
      <c r="B24" t="s">
        <v>78</v>
      </c>
      <c r="C24" t="s">
        <v>101</v>
      </c>
      <c r="D24">
        <v>1</v>
      </c>
      <c r="E24">
        <v>30135001</v>
      </c>
      <c r="H24">
        <v>4</v>
      </c>
      <c r="I24">
        <v>23500</v>
      </c>
    </row>
    <row r="25" spans="1:9" x14ac:dyDescent="0.2">
      <c r="A25">
        <v>19</v>
      </c>
      <c r="B25" t="s">
        <v>194</v>
      </c>
      <c r="C25" t="s">
        <v>66</v>
      </c>
      <c r="D25">
        <v>0</v>
      </c>
      <c r="E25">
        <v>0</v>
      </c>
      <c r="H25">
        <v>30136001</v>
      </c>
      <c r="I25">
        <v>-1</v>
      </c>
    </row>
    <row r="26" spans="1:9" x14ac:dyDescent="0.2">
      <c r="A26">
        <v>20</v>
      </c>
      <c r="B26" t="s">
        <v>110</v>
      </c>
      <c r="C26" t="s">
        <v>101</v>
      </c>
      <c r="D26">
        <v>1</v>
      </c>
      <c r="E26">
        <v>30154001</v>
      </c>
      <c r="H26">
        <v>2</v>
      </c>
      <c r="I26">
        <v>22500</v>
      </c>
    </row>
    <row r="27" spans="1:9" x14ac:dyDescent="0.2">
      <c r="A27">
        <v>21</v>
      </c>
      <c r="B27" t="s">
        <v>111</v>
      </c>
      <c r="C27" t="s">
        <v>101</v>
      </c>
      <c r="D27">
        <v>1</v>
      </c>
      <c r="E27">
        <v>30154001</v>
      </c>
      <c r="H27">
        <v>2</v>
      </c>
      <c r="I27">
        <v>23000</v>
      </c>
    </row>
    <row r="28" spans="1:9" x14ac:dyDescent="0.2">
      <c r="A28">
        <v>22</v>
      </c>
      <c r="B28" t="s">
        <v>79</v>
      </c>
      <c r="C28" t="s">
        <v>101</v>
      </c>
      <c r="D28">
        <v>1</v>
      </c>
      <c r="E28">
        <v>30154001</v>
      </c>
      <c r="H28">
        <v>2</v>
      </c>
      <c r="I28">
        <v>23500</v>
      </c>
    </row>
    <row r="29" spans="1:9" x14ac:dyDescent="0.2">
      <c r="A29">
        <v>23</v>
      </c>
      <c r="B29" t="s">
        <v>80</v>
      </c>
      <c r="C29" t="s">
        <v>101</v>
      </c>
      <c r="D29">
        <v>1</v>
      </c>
      <c r="E29">
        <v>30154001</v>
      </c>
      <c r="H29">
        <v>2</v>
      </c>
      <c r="I29">
        <v>24000</v>
      </c>
    </row>
    <row r="30" spans="1:9" x14ac:dyDescent="0.2">
      <c r="A30">
        <v>24</v>
      </c>
      <c r="B30" t="s">
        <v>81</v>
      </c>
      <c r="C30" t="s">
        <v>101</v>
      </c>
      <c r="D30">
        <v>1</v>
      </c>
      <c r="E30">
        <v>30154001</v>
      </c>
      <c r="H30">
        <v>2</v>
      </c>
      <c r="I30">
        <v>24500</v>
      </c>
    </row>
    <row r="31" spans="1:9" x14ac:dyDescent="0.2">
      <c r="A31">
        <v>25</v>
      </c>
      <c r="B31" t="s">
        <v>112</v>
      </c>
      <c r="C31" t="s">
        <v>66</v>
      </c>
      <c r="D31">
        <v>0</v>
      </c>
      <c r="E31">
        <v>0</v>
      </c>
      <c r="H31">
        <v>30137001</v>
      </c>
      <c r="I31">
        <v>-1</v>
      </c>
    </row>
    <row r="32" spans="1:9" x14ac:dyDescent="0.2">
      <c r="A32">
        <v>26</v>
      </c>
      <c r="B32" t="s">
        <v>113</v>
      </c>
      <c r="C32" t="s">
        <v>101</v>
      </c>
      <c r="D32">
        <v>1</v>
      </c>
      <c r="E32">
        <v>30160001</v>
      </c>
      <c r="H32">
        <v>1</v>
      </c>
      <c r="I32">
        <v>211500</v>
      </c>
    </row>
    <row r="33" spans="1:11" x14ac:dyDescent="0.2">
      <c r="A33">
        <v>27</v>
      </c>
      <c r="B33" t="s">
        <v>114</v>
      </c>
      <c r="C33" t="s">
        <v>101</v>
      </c>
      <c r="D33">
        <v>1</v>
      </c>
      <c r="E33">
        <v>30160001</v>
      </c>
      <c r="H33">
        <v>1</v>
      </c>
      <c r="I33">
        <v>213000</v>
      </c>
    </row>
    <row r="34" spans="1:11" x14ac:dyDescent="0.2">
      <c r="A34">
        <v>28</v>
      </c>
      <c r="B34" t="s">
        <v>82</v>
      </c>
      <c r="C34" t="s">
        <v>101</v>
      </c>
      <c r="D34">
        <v>1</v>
      </c>
      <c r="E34">
        <v>30160001</v>
      </c>
      <c r="H34">
        <v>1</v>
      </c>
      <c r="I34">
        <v>214500</v>
      </c>
    </row>
    <row r="35" spans="1:11" x14ac:dyDescent="0.2">
      <c r="A35">
        <v>29</v>
      </c>
      <c r="B35" t="s">
        <v>83</v>
      </c>
      <c r="C35" t="s">
        <v>101</v>
      </c>
      <c r="D35">
        <v>1</v>
      </c>
      <c r="E35">
        <v>30160001</v>
      </c>
      <c r="H35">
        <v>1</v>
      </c>
      <c r="I35">
        <v>216000</v>
      </c>
    </row>
    <row r="36" spans="1:11" x14ac:dyDescent="0.2">
      <c r="A36">
        <v>30</v>
      </c>
      <c r="B36" t="s">
        <v>84</v>
      </c>
      <c r="C36" t="s">
        <v>101</v>
      </c>
      <c r="D36">
        <v>1</v>
      </c>
      <c r="E36">
        <v>30160001</v>
      </c>
      <c r="H36">
        <v>1</v>
      </c>
      <c r="I36">
        <v>217500</v>
      </c>
    </row>
    <row r="37" spans="1:11" x14ac:dyDescent="0.2">
      <c r="A37">
        <v>31</v>
      </c>
      <c r="B37" t="s">
        <v>115</v>
      </c>
      <c r="C37" t="s">
        <v>201</v>
      </c>
      <c r="D37">
        <v>0</v>
      </c>
      <c r="E37">
        <v>0</v>
      </c>
      <c r="H37">
        <v>2</v>
      </c>
      <c r="I37">
        <v>15</v>
      </c>
      <c r="J37">
        <v>3</v>
      </c>
      <c r="K37">
        <v>-15</v>
      </c>
    </row>
    <row r="38" spans="1:11" x14ac:dyDescent="0.2">
      <c r="A38">
        <v>32</v>
      </c>
      <c r="B38" t="s">
        <v>116</v>
      </c>
      <c r="C38" t="s">
        <v>201</v>
      </c>
      <c r="D38">
        <v>0</v>
      </c>
      <c r="E38">
        <v>0</v>
      </c>
      <c r="H38">
        <v>2</v>
      </c>
      <c r="I38">
        <v>20</v>
      </c>
      <c r="J38">
        <v>3</v>
      </c>
      <c r="K38">
        <v>-20</v>
      </c>
    </row>
    <row r="39" spans="1:11" x14ac:dyDescent="0.2">
      <c r="A39">
        <v>33</v>
      </c>
      <c r="B39" t="s">
        <v>117</v>
      </c>
      <c r="C39" t="s">
        <v>201</v>
      </c>
      <c r="D39">
        <v>0</v>
      </c>
      <c r="E39">
        <v>0</v>
      </c>
      <c r="H39">
        <v>2</v>
      </c>
      <c r="I39">
        <v>25</v>
      </c>
      <c r="J39">
        <v>3</v>
      </c>
      <c r="K39">
        <v>-25</v>
      </c>
    </row>
    <row r="40" spans="1:11" x14ac:dyDescent="0.2">
      <c r="A40">
        <v>34</v>
      </c>
      <c r="B40" t="s">
        <v>85</v>
      </c>
      <c r="C40" t="s">
        <v>201</v>
      </c>
      <c r="D40">
        <v>0</v>
      </c>
      <c r="E40">
        <v>0</v>
      </c>
      <c r="H40">
        <v>2</v>
      </c>
      <c r="I40">
        <v>30</v>
      </c>
      <c r="J40">
        <v>3</v>
      </c>
      <c r="K40">
        <v>-30</v>
      </c>
    </row>
    <row r="41" spans="1:11" x14ac:dyDescent="0.2">
      <c r="A41">
        <v>35</v>
      </c>
      <c r="B41" t="s">
        <v>86</v>
      </c>
      <c r="C41" t="s">
        <v>201</v>
      </c>
      <c r="D41">
        <v>0</v>
      </c>
      <c r="E41">
        <v>0</v>
      </c>
      <c r="H41">
        <v>2</v>
      </c>
      <c r="I41">
        <v>35</v>
      </c>
      <c r="J41">
        <v>3</v>
      </c>
      <c r="K41">
        <v>-35</v>
      </c>
    </row>
    <row r="42" spans="1:11" x14ac:dyDescent="0.2">
      <c r="A42">
        <v>36</v>
      </c>
      <c r="B42" t="s">
        <v>87</v>
      </c>
      <c r="C42" t="s">
        <v>201</v>
      </c>
      <c r="D42">
        <v>0</v>
      </c>
      <c r="E42">
        <v>0</v>
      </c>
      <c r="H42">
        <v>2</v>
      </c>
      <c r="I42">
        <v>40</v>
      </c>
      <c r="J42">
        <v>3</v>
      </c>
      <c r="K42">
        <v>-40</v>
      </c>
    </row>
    <row r="43" spans="1:11" x14ac:dyDescent="0.2">
      <c r="A43">
        <v>37</v>
      </c>
      <c r="B43" t="s">
        <v>118</v>
      </c>
      <c r="C43" t="s">
        <v>66</v>
      </c>
      <c r="D43">
        <v>0</v>
      </c>
      <c r="E43">
        <v>0</v>
      </c>
      <c r="H43">
        <v>30027001</v>
      </c>
      <c r="I43">
        <v>-1</v>
      </c>
    </row>
    <row r="44" spans="1:11" x14ac:dyDescent="0.2">
      <c r="A44">
        <v>38</v>
      </c>
      <c r="B44" t="s">
        <v>119</v>
      </c>
      <c r="C44" t="s">
        <v>101</v>
      </c>
      <c r="D44">
        <v>1</v>
      </c>
      <c r="E44">
        <v>30027001</v>
      </c>
      <c r="H44">
        <v>2</v>
      </c>
      <c r="I44">
        <v>225</v>
      </c>
    </row>
    <row r="45" spans="1:11" x14ac:dyDescent="0.2">
      <c r="A45">
        <v>39</v>
      </c>
      <c r="B45" t="s">
        <v>195</v>
      </c>
      <c r="C45" t="s">
        <v>200</v>
      </c>
      <c r="D45">
        <v>1</v>
      </c>
      <c r="E45">
        <v>30027001</v>
      </c>
      <c r="H45">
        <v>2</v>
      </c>
      <c r="I45">
        <v>230</v>
      </c>
    </row>
    <row r="46" spans="1:11" x14ac:dyDescent="0.2">
      <c r="A46">
        <v>40</v>
      </c>
      <c r="B46" t="s">
        <v>88</v>
      </c>
      <c r="C46" t="s">
        <v>101</v>
      </c>
      <c r="D46">
        <v>1</v>
      </c>
      <c r="E46">
        <v>30027001</v>
      </c>
      <c r="H46">
        <v>2</v>
      </c>
      <c r="I46">
        <v>235</v>
      </c>
    </row>
    <row r="47" spans="1:11" x14ac:dyDescent="0.2">
      <c r="A47">
        <v>41</v>
      </c>
      <c r="B47" t="s">
        <v>89</v>
      </c>
      <c r="C47" t="s">
        <v>101</v>
      </c>
      <c r="D47">
        <v>1</v>
      </c>
      <c r="E47">
        <v>30027001</v>
      </c>
      <c r="H47">
        <v>2</v>
      </c>
      <c r="I47">
        <v>240</v>
      </c>
    </row>
    <row r="48" spans="1:11" x14ac:dyDescent="0.2">
      <c r="A48">
        <v>42</v>
      </c>
      <c r="B48" t="s">
        <v>90</v>
      </c>
      <c r="C48" t="s">
        <v>200</v>
      </c>
      <c r="D48">
        <v>1</v>
      </c>
      <c r="E48">
        <v>30027001</v>
      </c>
      <c r="H48">
        <v>2</v>
      </c>
      <c r="I48">
        <v>245</v>
      </c>
    </row>
    <row r="49" spans="1:9" x14ac:dyDescent="0.2">
      <c r="A49">
        <v>43</v>
      </c>
      <c r="B49" t="s">
        <v>121</v>
      </c>
      <c r="C49" t="s">
        <v>66</v>
      </c>
      <c r="D49">
        <v>0</v>
      </c>
      <c r="E49">
        <v>0</v>
      </c>
      <c r="H49">
        <v>30026001</v>
      </c>
      <c r="I49">
        <v>-1</v>
      </c>
    </row>
    <row r="50" spans="1:9" x14ac:dyDescent="0.2">
      <c r="A50">
        <v>44</v>
      </c>
      <c r="B50" t="s">
        <v>196</v>
      </c>
      <c r="C50" t="s">
        <v>101</v>
      </c>
      <c r="D50">
        <v>1</v>
      </c>
      <c r="E50">
        <v>30158001</v>
      </c>
      <c r="H50">
        <v>1</v>
      </c>
      <c r="I50">
        <v>212000</v>
      </c>
    </row>
    <row r="51" spans="1:9" x14ac:dyDescent="0.2">
      <c r="A51">
        <v>45</v>
      </c>
      <c r="B51" t="s">
        <v>122</v>
      </c>
      <c r="C51" t="s">
        <v>101</v>
      </c>
      <c r="D51">
        <v>1</v>
      </c>
      <c r="E51">
        <v>30158001</v>
      </c>
      <c r="H51">
        <v>1</v>
      </c>
      <c r="I51">
        <v>214000</v>
      </c>
    </row>
    <row r="52" spans="1:9" x14ac:dyDescent="0.2">
      <c r="A52">
        <v>46</v>
      </c>
      <c r="B52" t="s">
        <v>92</v>
      </c>
      <c r="C52" t="s">
        <v>101</v>
      </c>
      <c r="D52">
        <v>1</v>
      </c>
      <c r="E52">
        <v>30158001</v>
      </c>
      <c r="H52">
        <v>1</v>
      </c>
      <c r="I52">
        <v>216000</v>
      </c>
    </row>
    <row r="53" spans="1:9" x14ac:dyDescent="0.2">
      <c r="A53">
        <v>47</v>
      </c>
      <c r="B53" t="s">
        <v>93</v>
      </c>
      <c r="C53" t="s">
        <v>101</v>
      </c>
      <c r="D53">
        <v>1</v>
      </c>
      <c r="E53">
        <v>30158001</v>
      </c>
      <c r="H53">
        <v>1</v>
      </c>
      <c r="I53">
        <v>218000</v>
      </c>
    </row>
    <row r="54" spans="1:9" x14ac:dyDescent="0.2">
      <c r="A54">
        <v>48</v>
      </c>
      <c r="B54" t="s">
        <v>94</v>
      </c>
      <c r="C54" t="s">
        <v>101</v>
      </c>
      <c r="D54">
        <v>1</v>
      </c>
      <c r="E54">
        <v>30158001</v>
      </c>
      <c r="H54">
        <v>1</v>
      </c>
      <c r="I54">
        <v>220000</v>
      </c>
    </row>
    <row r="55" spans="1:9" x14ac:dyDescent="0.2">
      <c r="A55">
        <v>49</v>
      </c>
      <c r="B55" t="s">
        <v>197</v>
      </c>
      <c r="C55" t="s">
        <v>66</v>
      </c>
      <c r="D55">
        <v>0</v>
      </c>
      <c r="E55">
        <v>0</v>
      </c>
      <c r="H55">
        <v>30025001</v>
      </c>
      <c r="I55">
        <v>-1</v>
      </c>
    </row>
    <row r="56" spans="1:9" x14ac:dyDescent="0.2">
      <c r="A56">
        <v>50</v>
      </c>
      <c r="B56" t="s">
        <v>124</v>
      </c>
      <c r="C56" t="s">
        <v>101</v>
      </c>
      <c r="D56">
        <v>1</v>
      </c>
      <c r="E56">
        <v>30157001</v>
      </c>
      <c r="H56">
        <v>2</v>
      </c>
      <c r="I56">
        <v>26000</v>
      </c>
    </row>
    <row r="57" spans="1:9" x14ac:dyDescent="0.2">
      <c r="A57">
        <v>51</v>
      </c>
      <c r="B57" t="s">
        <v>125</v>
      </c>
      <c r="C57" t="s">
        <v>101</v>
      </c>
      <c r="D57">
        <v>1</v>
      </c>
      <c r="E57">
        <v>30157001</v>
      </c>
      <c r="H57">
        <v>2</v>
      </c>
      <c r="I57">
        <v>27000</v>
      </c>
    </row>
    <row r="58" spans="1:9" x14ac:dyDescent="0.2">
      <c r="A58">
        <v>52</v>
      </c>
      <c r="B58" t="s">
        <v>95</v>
      </c>
      <c r="C58" t="s">
        <v>101</v>
      </c>
      <c r="D58">
        <v>1</v>
      </c>
      <c r="E58">
        <v>30157001</v>
      </c>
      <c r="H58">
        <v>2</v>
      </c>
      <c r="I58">
        <v>28000</v>
      </c>
    </row>
    <row r="59" spans="1:9" x14ac:dyDescent="0.2">
      <c r="A59">
        <v>53</v>
      </c>
      <c r="B59" t="s">
        <v>96</v>
      </c>
      <c r="C59" t="s">
        <v>101</v>
      </c>
      <c r="D59">
        <v>1</v>
      </c>
      <c r="E59">
        <v>30157001</v>
      </c>
      <c r="H59">
        <v>2</v>
      </c>
      <c r="I59">
        <v>29000</v>
      </c>
    </row>
    <row r="60" spans="1:9" x14ac:dyDescent="0.2">
      <c r="A60">
        <v>54</v>
      </c>
      <c r="B60" t="s">
        <v>97</v>
      </c>
      <c r="C60" t="s">
        <v>101</v>
      </c>
      <c r="D60">
        <v>1</v>
      </c>
      <c r="E60">
        <v>30157001</v>
      </c>
      <c r="H60">
        <v>2</v>
      </c>
      <c r="I60">
        <v>210000</v>
      </c>
    </row>
    <row r="61" spans="1:9" x14ac:dyDescent="0.2">
      <c r="A61">
        <v>55</v>
      </c>
      <c r="B61" t="s">
        <v>126</v>
      </c>
      <c r="C61" t="s">
        <v>66</v>
      </c>
      <c r="D61">
        <v>0</v>
      </c>
      <c r="E61">
        <v>0</v>
      </c>
      <c r="H61">
        <v>30141001</v>
      </c>
      <c r="I61">
        <v>-1</v>
      </c>
    </row>
    <row r="62" spans="1:9" x14ac:dyDescent="0.2">
      <c r="A62">
        <v>56</v>
      </c>
      <c r="B62" t="s">
        <v>127</v>
      </c>
      <c r="C62" t="s">
        <v>101</v>
      </c>
      <c r="D62">
        <v>1</v>
      </c>
      <c r="E62">
        <v>30141001</v>
      </c>
      <c r="H62">
        <v>1</v>
      </c>
      <c r="I62">
        <v>21200</v>
      </c>
    </row>
    <row r="63" spans="1:9" x14ac:dyDescent="0.2">
      <c r="A63">
        <v>57</v>
      </c>
      <c r="B63" t="s">
        <v>128</v>
      </c>
      <c r="C63" t="s">
        <v>101</v>
      </c>
      <c r="D63">
        <v>1</v>
      </c>
      <c r="E63">
        <v>30141001</v>
      </c>
      <c r="H63">
        <v>1</v>
      </c>
      <c r="I63">
        <v>21400</v>
      </c>
    </row>
    <row r="64" spans="1:9" x14ac:dyDescent="0.2">
      <c r="A64">
        <v>58</v>
      </c>
      <c r="B64" t="s">
        <v>129</v>
      </c>
      <c r="C64" t="s">
        <v>101</v>
      </c>
      <c r="D64">
        <v>1</v>
      </c>
      <c r="E64">
        <v>30141001</v>
      </c>
      <c r="H64">
        <v>1</v>
      </c>
      <c r="I64">
        <v>21600</v>
      </c>
    </row>
    <row r="65" spans="1:9" x14ac:dyDescent="0.2">
      <c r="A65">
        <v>59</v>
      </c>
      <c r="B65" t="s">
        <v>130</v>
      </c>
      <c r="C65" t="s">
        <v>101</v>
      </c>
      <c r="D65">
        <v>1</v>
      </c>
      <c r="E65">
        <v>30141001</v>
      </c>
      <c r="H65">
        <v>1</v>
      </c>
      <c r="I65">
        <v>21800</v>
      </c>
    </row>
    <row r="66" spans="1:9" x14ac:dyDescent="0.2">
      <c r="A66">
        <v>60</v>
      </c>
      <c r="B66" t="s">
        <v>131</v>
      </c>
      <c r="C66" t="s">
        <v>101</v>
      </c>
      <c r="D66">
        <v>1</v>
      </c>
      <c r="E66">
        <v>30141001</v>
      </c>
      <c r="H66">
        <v>1</v>
      </c>
      <c r="I66">
        <v>22000</v>
      </c>
    </row>
    <row r="67" spans="1:9" x14ac:dyDescent="0.2">
      <c r="A67">
        <v>61</v>
      </c>
      <c r="B67" t="s">
        <v>132</v>
      </c>
      <c r="C67" t="s">
        <v>66</v>
      </c>
      <c r="D67">
        <v>0</v>
      </c>
      <c r="E67">
        <v>0</v>
      </c>
      <c r="H67">
        <v>30142001</v>
      </c>
      <c r="I67">
        <v>-1</v>
      </c>
    </row>
    <row r="68" spans="1:9" x14ac:dyDescent="0.2">
      <c r="A68">
        <v>62</v>
      </c>
      <c r="B68" t="s">
        <v>133</v>
      </c>
      <c r="C68" t="s">
        <v>101</v>
      </c>
      <c r="D68">
        <v>1</v>
      </c>
      <c r="E68">
        <v>30142001</v>
      </c>
      <c r="H68">
        <v>3</v>
      </c>
      <c r="I68">
        <v>26000</v>
      </c>
    </row>
    <row r="69" spans="1:9" x14ac:dyDescent="0.2">
      <c r="A69">
        <v>63</v>
      </c>
      <c r="B69" t="s">
        <v>134</v>
      </c>
      <c r="C69" t="s">
        <v>101</v>
      </c>
      <c r="D69">
        <v>1</v>
      </c>
      <c r="E69">
        <v>30142001</v>
      </c>
      <c r="H69">
        <v>3</v>
      </c>
      <c r="I69">
        <v>27000</v>
      </c>
    </row>
    <row r="70" spans="1:9" x14ac:dyDescent="0.2">
      <c r="A70">
        <v>64</v>
      </c>
      <c r="B70" t="s">
        <v>135</v>
      </c>
      <c r="C70" t="s">
        <v>101</v>
      </c>
      <c r="D70">
        <v>1</v>
      </c>
      <c r="E70">
        <v>30142001</v>
      </c>
      <c r="H70">
        <v>3</v>
      </c>
      <c r="I70">
        <v>28000</v>
      </c>
    </row>
    <row r="71" spans="1:9" x14ac:dyDescent="0.2">
      <c r="A71">
        <v>65</v>
      </c>
      <c r="B71" t="s">
        <v>136</v>
      </c>
      <c r="C71" t="s">
        <v>101</v>
      </c>
      <c r="D71">
        <v>1</v>
      </c>
      <c r="E71">
        <v>30142001</v>
      </c>
      <c r="H71">
        <v>3</v>
      </c>
      <c r="I71">
        <v>29000</v>
      </c>
    </row>
    <row r="72" spans="1:9" x14ac:dyDescent="0.2">
      <c r="A72">
        <v>66</v>
      </c>
      <c r="B72" t="s">
        <v>137</v>
      </c>
      <c r="C72" t="s">
        <v>101</v>
      </c>
      <c r="D72">
        <v>1</v>
      </c>
      <c r="E72">
        <v>30142001</v>
      </c>
      <c r="H72">
        <v>3</v>
      </c>
      <c r="I72">
        <v>210000</v>
      </c>
    </row>
    <row r="73" spans="1:9" x14ac:dyDescent="0.2">
      <c r="A73">
        <v>67</v>
      </c>
      <c r="B73" t="s">
        <v>138</v>
      </c>
      <c r="C73" t="s">
        <v>66</v>
      </c>
      <c r="D73">
        <v>0</v>
      </c>
      <c r="E73">
        <v>0</v>
      </c>
      <c r="H73">
        <v>30143001</v>
      </c>
      <c r="I73" t="s">
        <v>323</v>
      </c>
    </row>
    <row r="74" spans="1:9" x14ac:dyDescent="0.2">
      <c r="A74">
        <v>68</v>
      </c>
      <c r="B74" t="s">
        <v>139</v>
      </c>
      <c r="C74" t="s">
        <v>101</v>
      </c>
      <c r="D74">
        <v>1</v>
      </c>
      <c r="E74">
        <v>30156001</v>
      </c>
      <c r="H74">
        <v>2</v>
      </c>
      <c r="I74">
        <v>22500</v>
      </c>
    </row>
    <row r="75" spans="1:9" x14ac:dyDescent="0.2">
      <c r="A75">
        <v>69</v>
      </c>
      <c r="B75" t="s">
        <v>198</v>
      </c>
      <c r="C75" t="s">
        <v>101</v>
      </c>
      <c r="D75">
        <v>1</v>
      </c>
      <c r="E75">
        <v>30156001</v>
      </c>
      <c r="H75">
        <v>2</v>
      </c>
      <c r="I75">
        <v>23000</v>
      </c>
    </row>
    <row r="76" spans="1:9" x14ac:dyDescent="0.2">
      <c r="A76">
        <v>70</v>
      </c>
      <c r="B76" t="s">
        <v>141</v>
      </c>
      <c r="C76" t="s">
        <v>101</v>
      </c>
      <c r="D76">
        <v>1</v>
      </c>
      <c r="E76">
        <v>30156001</v>
      </c>
      <c r="H76">
        <v>2</v>
      </c>
      <c r="I76">
        <v>23500</v>
      </c>
    </row>
    <row r="77" spans="1:9" x14ac:dyDescent="0.2">
      <c r="A77">
        <v>71</v>
      </c>
      <c r="B77" t="s">
        <v>142</v>
      </c>
      <c r="C77" t="s">
        <v>101</v>
      </c>
      <c r="D77">
        <v>1</v>
      </c>
      <c r="E77">
        <v>30156001</v>
      </c>
      <c r="H77">
        <v>2</v>
      </c>
      <c r="I77">
        <v>24000</v>
      </c>
    </row>
    <row r="78" spans="1:9" x14ac:dyDescent="0.2">
      <c r="A78">
        <v>72</v>
      </c>
      <c r="B78" t="s">
        <v>143</v>
      </c>
      <c r="C78" t="s">
        <v>101</v>
      </c>
      <c r="D78">
        <v>1</v>
      </c>
      <c r="E78">
        <v>30156001</v>
      </c>
      <c r="H78">
        <v>2</v>
      </c>
      <c r="I78">
        <v>24500</v>
      </c>
    </row>
    <row r="79" spans="1:9" x14ac:dyDescent="0.2">
      <c r="A79">
        <v>73</v>
      </c>
      <c r="B79" t="s">
        <v>144</v>
      </c>
      <c r="C79" t="s">
        <v>66</v>
      </c>
      <c r="D79">
        <v>0</v>
      </c>
      <c r="E79">
        <v>0</v>
      </c>
      <c r="H79">
        <v>30144001</v>
      </c>
      <c r="I79" t="s">
        <v>323</v>
      </c>
    </row>
    <row r="80" spans="1:9" x14ac:dyDescent="0.2">
      <c r="A80">
        <v>74</v>
      </c>
      <c r="B80" t="s">
        <v>199</v>
      </c>
      <c r="C80" t="s">
        <v>101</v>
      </c>
      <c r="D80">
        <v>1</v>
      </c>
      <c r="E80">
        <v>30159001</v>
      </c>
      <c r="H80">
        <v>2</v>
      </c>
      <c r="I80">
        <v>23000</v>
      </c>
    </row>
    <row r="81" spans="1:9" x14ac:dyDescent="0.2">
      <c r="A81">
        <v>75</v>
      </c>
      <c r="B81" t="s">
        <v>146</v>
      </c>
      <c r="C81" t="s">
        <v>101</v>
      </c>
      <c r="D81">
        <v>1</v>
      </c>
      <c r="E81">
        <v>30159001</v>
      </c>
      <c r="H81">
        <v>2</v>
      </c>
      <c r="I81">
        <v>24000</v>
      </c>
    </row>
    <row r="82" spans="1:9" x14ac:dyDescent="0.2">
      <c r="A82">
        <v>76</v>
      </c>
      <c r="B82" t="s">
        <v>147</v>
      </c>
      <c r="C82" t="s">
        <v>101</v>
      </c>
      <c r="D82">
        <v>1</v>
      </c>
      <c r="E82">
        <v>30159001</v>
      </c>
      <c r="H82">
        <v>2</v>
      </c>
      <c r="I82">
        <v>25000</v>
      </c>
    </row>
    <row r="83" spans="1:9" x14ac:dyDescent="0.2">
      <c r="A83">
        <v>77</v>
      </c>
      <c r="B83" t="s">
        <v>148</v>
      </c>
      <c r="C83" t="s">
        <v>101</v>
      </c>
      <c r="D83">
        <v>1</v>
      </c>
      <c r="E83">
        <v>30159001</v>
      </c>
      <c r="H83">
        <v>2</v>
      </c>
      <c r="I83">
        <v>26000</v>
      </c>
    </row>
    <row r="84" spans="1:9" x14ac:dyDescent="0.2">
      <c r="A84">
        <v>78</v>
      </c>
      <c r="B84" t="s">
        <v>149</v>
      </c>
      <c r="C84" t="s">
        <v>101</v>
      </c>
      <c r="D84">
        <v>1</v>
      </c>
      <c r="E84">
        <v>30159001</v>
      </c>
      <c r="H84">
        <v>2</v>
      </c>
      <c r="I84">
        <v>27000</v>
      </c>
    </row>
    <row r="85" spans="1:9" x14ac:dyDescent="0.2">
      <c r="A85">
        <v>79</v>
      </c>
      <c r="B85" t="s">
        <v>151</v>
      </c>
      <c r="C85" t="s">
        <v>66</v>
      </c>
      <c r="D85">
        <v>0</v>
      </c>
      <c r="E85">
        <v>0</v>
      </c>
      <c r="H85">
        <v>30145001</v>
      </c>
      <c r="I85" t="s">
        <v>323</v>
      </c>
    </row>
    <row r="86" spans="1:9" x14ac:dyDescent="0.2">
      <c r="A86">
        <v>80</v>
      </c>
      <c r="B86" t="s">
        <v>152</v>
      </c>
      <c r="C86" t="s">
        <v>101</v>
      </c>
      <c r="D86">
        <v>1</v>
      </c>
      <c r="E86">
        <v>30145001</v>
      </c>
      <c r="H86">
        <v>2</v>
      </c>
      <c r="I86">
        <v>21200</v>
      </c>
    </row>
    <row r="87" spans="1:9" x14ac:dyDescent="0.2">
      <c r="A87">
        <v>81</v>
      </c>
      <c r="B87" t="s">
        <v>153</v>
      </c>
      <c r="C87" t="s">
        <v>101</v>
      </c>
      <c r="D87">
        <v>1</v>
      </c>
      <c r="E87">
        <v>30145001</v>
      </c>
      <c r="H87">
        <v>2</v>
      </c>
      <c r="I87">
        <v>21400</v>
      </c>
    </row>
    <row r="88" spans="1:9" x14ac:dyDescent="0.2">
      <c r="A88">
        <v>82</v>
      </c>
      <c r="B88" t="s">
        <v>154</v>
      </c>
      <c r="C88" t="s">
        <v>101</v>
      </c>
      <c r="D88">
        <v>1</v>
      </c>
      <c r="E88">
        <v>30145001</v>
      </c>
      <c r="H88">
        <v>2</v>
      </c>
      <c r="I88">
        <v>21600</v>
      </c>
    </row>
    <row r="89" spans="1:9" x14ac:dyDescent="0.2">
      <c r="A89">
        <v>83</v>
      </c>
      <c r="B89" t="s">
        <v>155</v>
      </c>
      <c r="C89" t="s">
        <v>101</v>
      </c>
      <c r="D89">
        <v>1</v>
      </c>
      <c r="E89">
        <v>30145001</v>
      </c>
      <c r="H89">
        <v>2</v>
      </c>
      <c r="I89">
        <v>21800</v>
      </c>
    </row>
    <row r="90" spans="1:9" x14ac:dyDescent="0.2">
      <c r="A90">
        <v>84</v>
      </c>
      <c r="B90" t="s">
        <v>156</v>
      </c>
      <c r="C90" t="s">
        <v>101</v>
      </c>
      <c r="D90">
        <v>1</v>
      </c>
      <c r="E90">
        <v>30145001</v>
      </c>
      <c r="H90">
        <v>2</v>
      </c>
      <c r="I90">
        <v>22000</v>
      </c>
    </row>
    <row r="91" spans="1:9" x14ac:dyDescent="0.2">
      <c r="A91">
        <v>85</v>
      </c>
      <c r="B91" t="s">
        <v>158</v>
      </c>
      <c r="C91" t="s">
        <v>66</v>
      </c>
      <c r="D91">
        <v>0</v>
      </c>
      <c r="E91">
        <v>0</v>
      </c>
      <c r="H91">
        <v>30146001</v>
      </c>
      <c r="I91" t="s">
        <v>323</v>
      </c>
    </row>
    <row r="92" spans="1:9" x14ac:dyDescent="0.2">
      <c r="A92">
        <v>86</v>
      </c>
      <c r="B92" t="s">
        <v>159</v>
      </c>
      <c r="C92" t="s">
        <v>101</v>
      </c>
      <c r="D92">
        <v>1</v>
      </c>
      <c r="E92">
        <v>30146001</v>
      </c>
      <c r="H92">
        <v>2</v>
      </c>
      <c r="I92">
        <v>26000</v>
      </c>
    </row>
    <row r="93" spans="1:9" x14ac:dyDescent="0.2">
      <c r="A93">
        <v>87</v>
      </c>
      <c r="B93" t="s">
        <v>160</v>
      </c>
      <c r="C93" t="s">
        <v>101</v>
      </c>
      <c r="D93">
        <v>1</v>
      </c>
      <c r="E93">
        <v>30146001</v>
      </c>
      <c r="H93">
        <v>2</v>
      </c>
      <c r="I93">
        <v>27000</v>
      </c>
    </row>
    <row r="94" spans="1:9" x14ac:dyDescent="0.2">
      <c r="A94">
        <v>88</v>
      </c>
      <c r="B94" t="s">
        <v>161</v>
      </c>
      <c r="C94" t="s">
        <v>101</v>
      </c>
      <c r="D94">
        <v>1</v>
      </c>
      <c r="E94">
        <v>30146001</v>
      </c>
      <c r="H94">
        <v>2</v>
      </c>
      <c r="I94">
        <v>28000</v>
      </c>
    </row>
    <row r="95" spans="1:9" x14ac:dyDescent="0.2">
      <c r="A95">
        <v>89</v>
      </c>
      <c r="B95" t="s">
        <v>162</v>
      </c>
      <c r="C95" t="s">
        <v>101</v>
      </c>
      <c r="D95">
        <v>1</v>
      </c>
      <c r="E95">
        <v>30146001</v>
      </c>
      <c r="H95">
        <v>2</v>
      </c>
      <c r="I95">
        <v>29000</v>
      </c>
    </row>
    <row r="96" spans="1:9" x14ac:dyDescent="0.2">
      <c r="A96">
        <v>90</v>
      </c>
      <c r="B96" t="s">
        <v>163</v>
      </c>
      <c r="C96" t="s">
        <v>101</v>
      </c>
      <c r="D96">
        <v>1</v>
      </c>
      <c r="E96">
        <v>30146001</v>
      </c>
      <c r="H96">
        <v>2</v>
      </c>
      <c r="I96">
        <v>210000</v>
      </c>
    </row>
    <row r="97" spans="1:10" x14ac:dyDescent="0.2">
      <c r="A97">
        <v>91</v>
      </c>
      <c r="B97" t="s">
        <v>165</v>
      </c>
      <c r="C97" t="s">
        <v>66</v>
      </c>
      <c r="D97">
        <v>0</v>
      </c>
      <c r="E97">
        <v>0</v>
      </c>
      <c r="H97">
        <v>30147001</v>
      </c>
      <c r="I97" t="s">
        <v>323</v>
      </c>
    </row>
    <row r="98" spans="1:10" x14ac:dyDescent="0.2">
      <c r="A98">
        <v>92</v>
      </c>
      <c r="B98" t="s">
        <v>166</v>
      </c>
      <c r="C98" t="s">
        <v>101</v>
      </c>
      <c r="D98">
        <v>1</v>
      </c>
      <c r="E98">
        <v>30147001</v>
      </c>
      <c r="H98">
        <v>2</v>
      </c>
      <c r="I98">
        <v>215</v>
      </c>
    </row>
    <row r="99" spans="1:10" x14ac:dyDescent="0.2">
      <c r="A99">
        <v>93</v>
      </c>
      <c r="B99" t="s">
        <v>167</v>
      </c>
      <c r="C99" t="s">
        <v>101</v>
      </c>
      <c r="D99">
        <v>1</v>
      </c>
      <c r="E99">
        <v>30147001</v>
      </c>
      <c r="H99">
        <v>2</v>
      </c>
      <c r="I99">
        <v>220</v>
      </c>
    </row>
    <row r="100" spans="1:10" x14ac:dyDescent="0.2">
      <c r="A100">
        <v>94</v>
      </c>
      <c r="B100" t="s">
        <v>168</v>
      </c>
      <c r="C100" t="s">
        <v>101</v>
      </c>
      <c r="D100">
        <v>1</v>
      </c>
      <c r="E100">
        <v>30147001</v>
      </c>
      <c r="H100">
        <v>2</v>
      </c>
      <c r="I100">
        <v>225</v>
      </c>
    </row>
    <row r="101" spans="1:10" x14ac:dyDescent="0.2">
      <c r="A101">
        <v>95</v>
      </c>
      <c r="B101" t="s">
        <v>169</v>
      </c>
      <c r="C101" t="s">
        <v>101</v>
      </c>
      <c r="D101">
        <v>1</v>
      </c>
      <c r="E101">
        <v>30147001</v>
      </c>
      <c r="H101">
        <v>2</v>
      </c>
      <c r="I101">
        <v>230</v>
      </c>
    </row>
    <row r="102" spans="1:10" x14ac:dyDescent="0.2">
      <c r="A102">
        <v>96</v>
      </c>
      <c r="B102" t="s">
        <v>170</v>
      </c>
      <c r="C102" t="s">
        <v>101</v>
      </c>
      <c r="D102">
        <v>1</v>
      </c>
      <c r="E102">
        <v>30147001</v>
      </c>
      <c r="H102">
        <v>2</v>
      </c>
      <c r="I102">
        <v>235</v>
      </c>
    </row>
    <row r="103" spans="1:10" x14ac:dyDescent="0.2">
      <c r="A103">
        <v>97</v>
      </c>
      <c r="B103" t="s">
        <v>202</v>
      </c>
      <c r="C103" t="s">
        <v>101</v>
      </c>
      <c r="D103">
        <v>1</v>
      </c>
      <c r="E103">
        <v>30178001</v>
      </c>
      <c r="H103">
        <v>1</v>
      </c>
      <c r="I103">
        <v>1</v>
      </c>
      <c r="J103">
        <v>2200</v>
      </c>
    </row>
    <row r="104" spans="1:10" x14ac:dyDescent="0.2">
      <c r="A104">
        <v>98</v>
      </c>
      <c r="B104" t="s">
        <v>204</v>
      </c>
      <c r="C104" t="s">
        <v>101</v>
      </c>
      <c r="D104">
        <v>1</v>
      </c>
      <c r="E104">
        <v>30178001</v>
      </c>
      <c r="H104">
        <v>1</v>
      </c>
      <c r="I104">
        <v>1</v>
      </c>
      <c r="J104">
        <v>2400</v>
      </c>
    </row>
    <row r="105" spans="1:10" x14ac:dyDescent="0.2">
      <c r="A105">
        <v>99</v>
      </c>
      <c r="B105" t="s">
        <v>205</v>
      </c>
      <c r="C105" t="s">
        <v>101</v>
      </c>
      <c r="D105">
        <v>1</v>
      </c>
      <c r="E105">
        <v>30178001</v>
      </c>
      <c r="H105">
        <v>1</v>
      </c>
      <c r="I105">
        <v>1</v>
      </c>
      <c r="J105">
        <v>2600</v>
      </c>
    </row>
    <row r="106" spans="1:10" x14ac:dyDescent="0.2">
      <c r="A106">
        <v>100</v>
      </c>
      <c r="B106" t="s">
        <v>206</v>
      </c>
      <c r="C106" t="s">
        <v>101</v>
      </c>
      <c r="D106">
        <v>1</v>
      </c>
      <c r="E106">
        <v>30178001</v>
      </c>
      <c r="H106">
        <v>1</v>
      </c>
      <c r="I106">
        <v>1</v>
      </c>
      <c r="J106">
        <v>2800</v>
      </c>
    </row>
    <row r="107" spans="1:10" x14ac:dyDescent="0.2">
      <c r="A107">
        <v>101</v>
      </c>
      <c r="B107" t="s">
        <v>207</v>
      </c>
      <c r="C107" t="s">
        <v>101</v>
      </c>
      <c r="D107">
        <v>1</v>
      </c>
      <c r="E107">
        <v>30178001</v>
      </c>
      <c r="H107">
        <v>1</v>
      </c>
      <c r="I107">
        <v>1</v>
      </c>
      <c r="J107">
        <v>3000</v>
      </c>
    </row>
    <row r="108" spans="1:10" x14ac:dyDescent="0.2">
      <c r="A108">
        <v>102</v>
      </c>
      <c r="B108" t="s">
        <v>209</v>
      </c>
      <c r="C108" t="s">
        <v>101</v>
      </c>
      <c r="D108">
        <v>2</v>
      </c>
      <c r="E108">
        <v>10000001</v>
      </c>
      <c r="F108">
        <v>10022001</v>
      </c>
      <c r="G108">
        <v>10023001</v>
      </c>
      <c r="H108">
        <v>2</v>
      </c>
      <c r="I108">
        <v>2</v>
      </c>
      <c r="J108">
        <v>1000</v>
      </c>
    </row>
    <row r="109" spans="1:10" x14ac:dyDescent="0.2">
      <c r="A109">
        <v>103</v>
      </c>
      <c r="B109" t="s">
        <v>211</v>
      </c>
      <c r="C109" t="s">
        <v>101</v>
      </c>
      <c r="D109">
        <v>2</v>
      </c>
      <c r="E109">
        <v>10000001</v>
      </c>
      <c r="F109">
        <v>10022001</v>
      </c>
      <c r="G109">
        <v>10023001</v>
      </c>
      <c r="H109">
        <v>2</v>
      </c>
      <c r="I109">
        <v>2</v>
      </c>
      <c r="J109">
        <v>1200</v>
      </c>
    </row>
    <row r="110" spans="1:10" x14ac:dyDescent="0.2">
      <c r="A110">
        <v>104</v>
      </c>
      <c r="B110" t="s">
        <v>212</v>
      </c>
      <c r="C110" t="s">
        <v>101</v>
      </c>
      <c r="D110">
        <v>2</v>
      </c>
      <c r="E110">
        <v>10000001</v>
      </c>
      <c r="F110">
        <v>10022001</v>
      </c>
      <c r="G110">
        <v>10023001</v>
      </c>
      <c r="H110">
        <v>2</v>
      </c>
      <c r="I110">
        <v>2</v>
      </c>
      <c r="J110">
        <v>1400</v>
      </c>
    </row>
    <row r="111" spans="1:10" x14ac:dyDescent="0.2">
      <c r="A111">
        <v>105</v>
      </c>
      <c r="B111" t="s">
        <v>213</v>
      </c>
      <c r="C111" t="s">
        <v>101</v>
      </c>
      <c r="D111">
        <v>2</v>
      </c>
      <c r="E111">
        <v>10000001</v>
      </c>
      <c r="F111">
        <v>10022001</v>
      </c>
      <c r="G111">
        <v>10023001</v>
      </c>
      <c r="H111">
        <v>2</v>
      </c>
      <c r="I111">
        <v>2</v>
      </c>
      <c r="J111">
        <v>1600</v>
      </c>
    </row>
    <row r="112" spans="1:10" x14ac:dyDescent="0.2">
      <c r="A112">
        <v>106</v>
      </c>
      <c r="B112" t="s">
        <v>214</v>
      </c>
      <c r="C112" t="s">
        <v>101</v>
      </c>
      <c r="D112">
        <v>2</v>
      </c>
      <c r="E112">
        <v>10000001</v>
      </c>
      <c r="F112">
        <v>10022001</v>
      </c>
      <c r="G112">
        <v>10023001</v>
      </c>
      <c r="H112">
        <v>2</v>
      </c>
      <c r="I112">
        <v>2</v>
      </c>
      <c r="J112">
        <v>1800</v>
      </c>
    </row>
    <row r="113" spans="1:10" x14ac:dyDescent="0.2">
      <c r="A113">
        <v>107</v>
      </c>
      <c r="B113" t="s">
        <v>208</v>
      </c>
      <c r="C113" t="s">
        <v>101</v>
      </c>
      <c r="D113">
        <v>2</v>
      </c>
      <c r="E113">
        <v>10000001</v>
      </c>
      <c r="F113">
        <v>10022001</v>
      </c>
      <c r="G113">
        <v>10023001</v>
      </c>
      <c r="H113">
        <v>4</v>
      </c>
      <c r="I113">
        <v>2</v>
      </c>
      <c r="J113">
        <v>1</v>
      </c>
    </row>
    <row r="114" spans="1:10" x14ac:dyDescent="0.2">
      <c r="A114">
        <v>108</v>
      </c>
      <c r="B114" t="s">
        <v>215</v>
      </c>
      <c r="C114" t="s">
        <v>101</v>
      </c>
      <c r="D114">
        <v>2</v>
      </c>
      <c r="E114">
        <v>101</v>
      </c>
      <c r="H114">
        <v>2</v>
      </c>
      <c r="I114">
        <v>1</v>
      </c>
      <c r="J114">
        <v>3000</v>
      </c>
    </row>
    <row r="115" spans="1:10" x14ac:dyDescent="0.2">
      <c r="A115">
        <v>109</v>
      </c>
      <c r="B115" t="s">
        <v>216</v>
      </c>
      <c r="C115" t="s">
        <v>101</v>
      </c>
      <c r="D115">
        <v>2</v>
      </c>
      <c r="E115">
        <v>102</v>
      </c>
      <c r="H115">
        <v>4</v>
      </c>
      <c r="I115">
        <v>1</v>
      </c>
      <c r="J115">
        <v>3000</v>
      </c>
    </row>
    <row r="116" spans="1:10" x14ac:dyDescent="0.2">
      <c r="A116">
        <v>110</v>
      </c>
      <c r="B116" t="s">
        <v>217</v>
      </c>
      <c r="C116" t="s">
        <v>101</v>
      </c>
      <c r="D116">
        <v>2</v>
      </c>
      <c r="E116">
        <v>101</v>
      </c>
      <c r="H116">
        <v>2</v>
      </c>
      <c r="I116">
        <v>1</v>
      </c>
      <c r="J116">
        <v>3400</v>
      </c>
    </row>
    <row r="117" spans="1:10" x14ac:dyDescent="0.2">
      <c r="A117">
        <v>111</v>
      </c>
      <c r="B117" t="s">
        <v>217</v>
      </c>
      <c r="C117" t="s">
        <v>101</v>
      </c>
      <c r="D117">
        <v>2</v>
      </c>
      <c r="E117">
        <v>102</v>
      </c>
      <c r="H117">
        <v>4</v>
      </c>
      <c r="I117">
        <v>1</v>
      </c>
      <c r="J117">
        <v>3400</v>
      </c>
    </row>
    <row r="118" spans="1:10" x14ac:dyDescent="0.2">
      <c r="A118">
        <v>112</v>
      </c>
      <c r="B118" t="s">
        <v>218</v>
      </c>
      <c r="C118" t="s">
        <v>101</v>
      </c>
      <c r="D118">
        <v>2</v>
      </c>
      <c r="E118">
        <v>101</v>
      </c>
      <c r="H118">
        <v>2</v>
      </c>
      <c r="I118">
        <v>1</v>
      </c>
      <c r="J118">
        <v>3800</v>
      </c>
    </row>
    <row r="119" spans="1:10" x14ac:dyDescent="0.2">
      <c r="A119">
        <v>113</v>
      </c>
      <c r="B119" t="s">
        <v>218</v>
      </c>
      <c r="C119" t="s">
        <v>101</v>
      </c>
      <c r="D119">
        <v>2</v>
      </c>
      <c r="E119">
        <v>102</v>
      </c>
      <c r="H119">
        <v>4</v>
      </c>
      <c r="I119">
        <v>1</v>
      </c>
      <c r="J119">
        <v>3800</v>
      </c>
    </row>
    <row r="120" spans="1:10" x14ac:dyDescent="0.2">
      <c r="A120">
        <v>114</v>
      </c>
      <c r="B120" t="s">
        <v>219</v>
      </c>
      <c r="C120" t="s">
        <v>101</v>
      </c>
      <c r="D120">
        <v>2</v>
      </c>
      <c r="E120">
        <v>101</v>
      </c>
      <c r="H120">
        <v>2</v>
      </c>
      <c r="I120">
        <v>1</v>
      </c>
      <c r="J120">
        <v>4200</v>
      </c>
    </row>
    <row r="121" spans="1:10" x14ac:dyDescent="0.2">
      <c r="A121">
        <v>115</v>
      </c>
      <c r="B121" t="s">
        <v>219</v>
      </c>
      <c r="C121" t="s">
        <v>101</v>
      </c>
      <c r="D121">
        <v>2</v>
      </c>
      <c r="E121">
        <v>102</v>
      </c>
      <c r="H121">
        <v>4</v>
      </c>
      <c r="I121">
        <v>1</v>
      </c>
      <c r="J121">
        <v>4200</v>
      </c>
    </row>
    <row r="122" spans="1:10" x14ac:dyDescent="0.2">
      <c r="A122">
        <v>116</v>
      </c>
      <c r="B122" t="s">
        <v>220</v>
      </c>
      <c r="C122" t="s">
        <v>101</v>
      </c>
      <c r="D122">
        <v>2</v>
      </c>
      <c r="E122">
        <v>101</v>
      </c>
      <c r="H122">
        <v>2</v>
      </c>
      <c r="I122">
        <v>1</v>
      </c>
      <c r="J122">
        <v>4600</v>
      </c>
    </row>
    <row r="123" spans="1:10" x14ac:dyDescent="0.2">
      <c r="A123">
        <v>117</v>
      </c>
      <c r="B123" t="s">
        <v>220</v>
      </c>
      <c r="C123" t="s">
        <v>101</v>
      </c>
      <c r="D123">
        <v>2</v>
      </c>
      <c r="E123">
        <v>102</v>
      </c>
      <c r="H123">
        <v>4</v>
      </c>
      <c r="I123">
        <v>1</v>
      </c>
      <c r="J123">
        <v>4600</v>
      </c>
    </row>
    <row r="124" spans="1:10" x14ac:dyDescent="0.2">
      <c r="A124">
        <v>118</v>
      </c>
      <c r="B124" t="s">
        <v>225</v>
      </c>
      <c r="C124" t="s">
        <v>231</v>
      </c>
      <c r="D124">
        <v>0</v>
      </c>
      <c r="E124">
        <v>30189001</v>
      </c>
      <c r="H124" t="e">
        <f>#REF!+1</f>
        <v>#REF!</v>
      </c>
    </row>
    <row r="125" spans="1:10" x14ac:dyDescent="0.2">
      <c r="A125">
        <v>119</v>
      </c>
      <c r="B125" t="s">
        <v>227</v>
      </c>
      <c r="C125" t="s">
        <v>231</v>
      </c>
      <c r="D125">
        <v>0</v>
      </c>
      <c r="E125">
        <v>30189001</v>
      </c>
      <c r="H125" t="e">
        <f>#REF!+2</f>
        <v>#REF!</v>
      </c>
    </row>
    <row r="126" spans="1:10" x14ac:dyDescent="0.2">
      <c r="A126">
        <v>120</v>
      </c>
      <c r="B126" t="s">
        <v>228</v>
      </c>
      <c r="C126" t="s">
        <v>288</v>
      </c>
      <c r="D126">
        <v>0</v>
      </c>
      <c r="E126">
        <v>16043001</v>
      </c>
      <c r="F126">
        <v>16044001</v>
      </c>
      <c r="H126">
        <v>2</v>
      </c>
    </row>
    <row r="127" spans="1:10" x14ac:dyDescent="0.2">
      <c r="A127">
        <v>121</v>
      </c>
      <c r="B127" t="s">
        <v>229</v>
      </c>
      <c r="C127" t="s">
        <v>231</v>
      </c>
      <c r="D127">
        <v>0</v>
      </c>
      <c r="E127">
        <v>30189001</v>
      </c>
      <c r="H127" t="e">
        <f>#REF!+4</f>
        <v>#REF!</v>
      </c>
    </row>
    <row r="128" spans="1:10" x14ac:dyDescent="0.2">
      <c r="A128">
        <v>122</v>
      </c>
      <c r="B128" t="s">
        <v>230</v>
      </c>
      <c r="C128" t="s">
        <v>231</v>
      </c>
      <c r="D128">
        <v>0</v>
      </c>
      <c r="E128">
        <v>30189001</v>
      </c>
      <c r="H128" t="e">
        <f>#REF!+2</f>
        <v>#REF!</v>
      </c>
    </row>
    <row r="129" spans="1:10" x14ac:dyDescent="0.2">
      <c r="A129">
        <v>123</v>
      </c>
      <c r="B129" t="s">
        <v>232</v>
      </c>
      <c r="C129" t="s">
        <v>66</v>
      </c>
      <c r="D129">
        <v>0</v>
      </c>
      <c r="E129">
        <v>0</v>
      </c>
      <c r="H129">
        <v>30200001</v>
      </c>
      <c r="I129">
        <v>-1</v>
      </c>
    </row>
    <row r="130" spans="1:10" x14ac:dyDescent="0.2">
      <c r="A130">
        <v>124</v>
      </c>
      <c r="B130" t="s">
        <v>233</v>
      </c>
      <c r="C130" t="s">
        <v>101</v>
      </c>
      <c r="D130">
        <v>1</v>
      </c>
      <c r="E130">
        <v>30205001</v>
      </c>
      <c r="H130" t="s">
        <v>323</v>
      </c>
      <c r="I130">
        <v>2</v>
      </c>
      <c r="J130">
        <f>[1]effect!$F$235*1.25</f>
        <v>1.25</v>
      </c>
    </row>
    <row r="131" spans="1:10" x14ac:dyDescent="0.2">
      <c r="A131">
        <v>125</v>
      </c>
      <c r="B131" t="s">
        <v>234</v>
      </c>
      <c r="C131" t="s">
        <v>101</v>
      </c>
      <c r="D131">
        <v>1</v>
      </c>
      <c r="E131">
        <v>30200001</v>
      </c>
      <c r="H131" t="s">
        <v>323</v>
      </c>
      <c r="I131">
        <v>2</v>
      </c>
      <c r="J131">
        <f>[1]effect!$F$230*0.75</f>
        <v>7500</v>
      </c>
    </row>
    <row r="132" spans="1:10" x14ac:dyDescent="0.2">
      <c r="A132">
        <v>126</v>
      </c>
      <c r="B132" t="s">
        <v>235</v>
      </c>
      <c r="C132" t="s">
        <v>101</v>
      </c>
      <c r="D132">
        <v>2</v>
      </c>
      <c r="E132">
        <v>30205001</v>
      </c>
      <c r="H132">
        <v>1</v>
      </c>
      <c r="I132">
        <v>2</v>
      </c>
      <c r="J132">
        <v>10000</v>
      </c>
    </row>
    <row r="133" spans="1:10" x14ac:dyDescent="0.2">
      <c r="A133">
        <v>127</v>
      </c>
      <c r="B133" t="s">
        <v>236</v>
      </c>
      <c r="C133" t="s">
        <v>66</v>
      </c>
      <c r="D133">
        <v>0</v>
      </c>
      <c r="E133">
        <v>0</v>
      </c>
      <c r="H133">
        <v>30204001</v>
      </c>
      <c r="I133" t="s">
        <v>323</v>
      </c>
    </row>
    <row r="134" spans="1:10" ht="15" customHeight="1" x14ac:dyDescent="0.2">
      <c r="A134">
        <v>128</v>
      </c>
      <c r="B134" t="s">
        <v>237</v>
      </c>
      <c r="C134" t="s">
        <v>101</v>
      </c>
      <c r="D134">
        <v>2</v>
      </c>
      <c r="E134">
        <v>30189001</v>
      </c>
      <c r="H134" t="s">
        <v>269</v>
      </c>
      <c r="I134">
        <v>2</v>
      </c>
      <c r="J134">
        <f>[1]effect!$F$208*1.3</f>
        <v>1.3</v>
      </c>
    </row>
    <row r="135" spans="1:10" x14ac:dyDescent="0.2">
      <c r="A135">
        <v>129</v>
      </c>
      <c r="B135" t="s">
        <v>239</v>
      </c>
      <c r="C135" t="s">
        <v>101</v>
      </c>
      <c r="D135">
        <v>2</v>
      </c>
      <c r="E135">
        <v>30189001</v>
      </c>
      <c r="H135" t="s">
        <v>269</v>
      </c>
      <c r="I135">
        <v>2</v>
      </c>
      <c r="J135">
        <f>[1]effect!$F$208*1.3</f>
        <v>1.3</v>
      </c>
    </row>
    <row r="136" spans="1:10" x14ac:dyDescent="0.2">
      <c r="A136">
        <v>130</v>
      </c>
      <c r="B136" t="s">
        <v>240</v>
      </c>
      <c r="C136" t="s">
        <v>101</v>
      </c>
      <c r="D136">
        <v>2</v>
      </c>
      <c r="E136">
        <v>30189001</v>
      </c>
      <c r="H136" t="s">
        <v>268</v>
      </c>
      <c r="I136">
        <v>2</v>
      </c>
      <c r="J136">
        <f>[1]effect!$F$208*1.3</f>
        <v>1.3</v>
      </c>
    </row>
    <row r="137" spans="1:10" x14ac:dyDescent="0.2">
      <c r="A137">
        <v>131</v>
      </c>
      <c r="B137" t="s">
        <v>241</v>
      </c>
      <c r="C137" t="s">
        <v>101</v>
      </c>
      <c r="D137">
        <v>2</v>
      </c>
      <c r="E137">
        <v>30189001</v>
      </c>
      <c r="H137" t="s">
        <v>268</v>
      </c>
      <c r="I137">
        <v>2</v>
      </c>
      <c r="J137">
        <f>[1]effect!$F$208*1.3</f>
        <v>1.3</v>
      </c>
    </row>
    <row r="138" spans="1:10" x14ac:dyDescent="0.2">
      <c r="A138">
        <v>132</v>
      </c>
      <c r="B138" t="s">
        <v>242</v>
      </c>
      <c r="C138" t="s">
        <v>101</v>
      </c>
      <c r="D138">
        <v>2</v>
      </c>
      <c r="E138">
        <v>30189001</v>
      </c>
      <c r="H138" t="s">
        <v>268</v>
      </c>
      <c r="I138">
        <v>2</v>
      </c>
      <c r="J138">
        <f>[1]effect!$F$208*1.3</f>
        <v>1.3</v>
      </c>
    </row>
    <row r="139" spans="1:10" x14ac:dyDescent="0.2">
      <c r="A139">
        <v>133</v>
      </c>
      <c r="B139" t="s">
        <v>244</v>
      </c>
      <c r="C139" t="s">
        <v>101</v>
      </c>
      <c r="D139">
        <v>2</v>
      </c>
      <c r="E139">
        <v>30189001</v>
      </c>
      <c r="H139">
        <v>2</v>
      </c>
      <c r="I139">
        <v>2</v>
      </c>
      <c r="J139">
        <v>30214001</v>
      </c>
    </row>
    <row r="140" spans="1:10" x14ac:dyDescent="0.2">
      <c r="A140">
        <v>134</v>
      </c>
      <c r="B140" t="s">
        <v>246</v>
      </c>
      <c r="C140" t="s">
        <v>101</v>
      </c>
      <c r="D140">
        <v>2</v>
      </c>
      <c r="E140">
        <v>30189001</v>
      </c>
      <c r="H140">
        <v>2</v>
      </c>
      <c r="I140">
        <v>2</v>
      </c>
      <c r="J140">
        <v>30215001</v>
      </c>
    </row>
    <row r="141" spans="1:10" x14ac:dyDescent="0.2">
      <c r="A141">
        <v>135</v>
      </c>
      <c r="B141" t="s">
        <v>297</v>
      </c>
      <c r="C141" t="s">
        <v>101</v>
      </c>
      <c r="D141">
        <v>3</v>
      </c>
      <c r="E141">
        <v>30189001</v>
      </c>
      <c r="H141">
        <v>2</v>
      </c>
      <c r="I141">
        <v>2</v>
      </c>
      <c r="J141">
        <v>30215001</v>
      </c>
    </row>
    <row r="142" spans="1:10" x14ac:dyDescent="0.2">
      <c r="A142">
        <v>136</v>
      </c>
      <c r="B142" t="s">
        <v>297</v>
      </c>
      <c r="C142" t="s">
        <v>101</v>
      </c>
      <c r="D142">
        <v>4</v>
      </c>
      <c r="E142">
        <v>30189001</v>
      </c>
      <c r="H142">
        <v>2</v>
      </c>
      <c r="I142">
        <v>2</v>
      </c>
      <c r="J142">
        <v>30215001</v>
      </c>
    </row>
    <row r="143" spans="1:10" x14ac:dyDescent="0.2">
      <c r="A143">
        <v>137</v>
      </c>
      <c r="B143" t="s">
        <v>249</v>
      </c>
      <c r="C143" t="s">
        <v>101</v>
      </c>
      <c r="D143">
        <v>2</v>
      </c>
      <c r="E143">
        <v>30189001</v>
      </c>
      <c r="H143" t="s">
        <v>268</v>
      </c>
      <c r="I143">
        <v>2</v>
      </c>
      <c r="J143">
        <v>30218001</v>
      </c>
    </row>
    <row r="144" spans="1:10" x14ac:dyDescent="0.2">
      <c r="A144">
        <v>138</v>
      </c>
      <c r="B144" t="s">
        <v>250</v>
      </c>
      <c r="C144" t="s">
        <v>101</v>
      </c>
      <c r="D144">
        <v>7</v>
      </c>
      <c r="E144">
        <v>30189001</v>
      </c>
      <c r="H144">
        <v>1</v>
      </c>
      <c r="I144">
        <v>2</v>
      </c>
      <c r="J144">
        <v>10000</v>
      </c>
    </row>
    <row r="145" spans="1:10" x14ac:dyDescent="0.2">
      <c r="A145">
        <v>139</v>
      </c>
      <c r="B145" t="s">
        <v>252</v>
      </c>
      <c r="C145" t="s">
        <v>101</v>
      </c>
      <c r="D145">
        <v>7</v>
      </c>
      <c r="E145">
        <v>30189001</v>
      </c>
      <c r="H145">
        <v>2</v>
      </c>
      <c r="I145">
        <v>2</v>
      </c>
      <c r="J145">
        <v>30225001</v>
      </c>
    </row>
    <row r="146" spans="1:10" x14ac:dyDescent="0.2">
      <c r="A146">
        <v>140</v>
      </c>
      <c r="B146" t="s">
        <v>253</v>
      </c>
      <c r="C146" t="s">
        <v>288</v>
      </c>
      <c r="D146">
        <v>0</v>
      </c>
      <c r="E146">
        <v>16083001</v>
      </c>
      <c r="F146">
        <v>16084001</v>
      </c>
      <c r="H146">
        <v>2</v>
      </c>
    </row>
    <row r="147" spans="1:10" x14ac:dyDescent="0.2">
      <c r="A147">
        <v>141</v>
      </c>
      <c r="B147" t="s">
        <v>254</v>
      </c>
      <c r="C147" t="s">
        <v>101</v>
      </c>
      <c r="D147">
        <v>8</v>
      </c>
      <c r="E147">
        <v>30189001</v>
      </c>
      <c r="H147">
        <v>1</v>
      </c>
      <c r="I147">
        <v>2</v>
      </c>
      <c r="J147">
        <v>10000</v>
      </c>
    </row>
    <row r="148" spans="1:10" x14ac:dyDescent="0.2">
      <c r="A148">
        <v>142</v>
      </c>
      <c r="B148" t="s">
        <v>255</v>
      </c>
      <c r="C148" t="s">
        <v>66</v>
      </c>
      <c r="D148">
        <v>0</v>
      </c>
      <c r="E148">
        <v>0</v>
      </c>
      <c r="H148">
        <v>30223001</v>
      </c>
      <c r="I148" t="s">
        <v>323</v>
      </c>
    </row>
    <row r="149" spans="1:10" x14ac:dyDescent="0.2">
      <c r="A149">
        <v>143</v>
      </c>
      <c r="B149" t="s">
        <v>237</v>
      </c>
      <c r="C149" t="s">
        <v>101</v>
      </c>
      <c r="D149">
        <v>1</v>
      </c>
      <c r="E149">
        <v>30189001</v>
      </c>
      <c r="H149">
        <v>1</v>
      </c>
      <c r="I149">
        <v>2</v>
      </c>
      <c r="J149">
        <v>-200</v>
      </c>
    </row>
    <row r="150" spans="1:10" x14ac:dyDescent="0.2">
      <c r="A150">
        <v>144</v>
      </c>
      <c r="B150" t="s">
        <v>239</v>
      </c>
      <c r="C150" t="s">
        <v>101</v>
      </c>
      <c r="D150">
        <v>1</v>
      </c>
      <c r="E150">
        <v>30189001</v>
      </c>
      <c r="H150">
        <v>1</v>
      </c>
      <c r="I150">
        <v>2</v>
      </c>
      <c r="J150">
        <f>J149*1.25</f>
        <v>-250</v>
      </c>
    </row>
    <row r="151" spans="1:10" x14ac:dyDescent="0.2">
      <c r="A151">
        <v>145</v>
      </c>
      <c r="B151" t="s">
        <v>240</v>
      </c>
      <c r="C151" t="s">
        <v>288</v>
      </c>
      <c r="D151">
        <v>0</v>
      </c>
      <c r="E151">
        <v>16063001</v>
      </c>
      <c r="F151">
        <v>16064001</v>
      </c>
      <c r="H151">
        <v>2</v>
      </c>
    </row>
    <row r="152" spans="1:10" x14ac:dyDescent="0.2">
      <c r="A152">
        <v>146</v>
      </c>
      <c r="B152" t="s">
        <v>241</v>
      </c>
      <c r="C152" t="s">
        <v>101</v>
      </c>
      <c r="D152">
        <v>1</v>
      </c>
      <c r="E152">
        <v>30189001</v>
      </c>
      <c r="H152">
        <v>3</v>
      </c>
      <c r="I152">
        <v>2</v>
      </c>
      <c r="J152">
        <v>-200</v>
      </c>
    </row>
    <row r="153" spans="1:10" x14ac:dyDescent="0.2">
      <c r="A153">
        <v>148</v>
      </c>
      <c r="B153" t="s">
        <v>257</v>
      </c>
      <c r="C153" t="s">
        <v>66</v>
      </c>
      <c r="D153">
        <v>0</v>
      </c>
      <c r="E153">
        <v>0</v>
      </c>
      <c r="H153">
        <v>30229001</v>
      </c>
      <c r="I153" t="s">
        <v>323</v>
      </c>
    </row>
    <row r="154" spans="1:10" x14ac:dyDescent="0.2">
      <c r="A154">
        <v>149</v>
      </c>
      <c r="B154" t="s">
        <v>257</v>
      </c>
      <c r="C154" t="s">
        <v>101</v>
      </c>
      <c r="D154">
        <v>1</v>
      </c>
      <c r="E154">
        <v>30230001</v>
      </c>
      <c r="H154" t="s">
        <v>269</v>
      </c>
      <c r="I154">
        <v>2</v>
      </c>
      <c r="J154">
        <v>6000</v>
      </c>
    </row>
    <row r="155" spans="1:10" x14ac:dyDescent="0.2">
      <c r="A155">
        <v>150</v>
      </c>
      <c r="B155" t="s">
        <v>259</v>
      </c>
      <c r="C155" t="s">
        <v>101</v>
      </c>
      <c r="D155">
        <v>1</v>
      </c>
      <c r="E155">
        <v>30230001</v>
      </c>
      <c r="H155" t="s">
        <v>269</v>
      </c>
      <c r="I155">
        <v>2</v>
      </c>
      <c r="J155">
        <v>6000</v>
      </c>
    </row>
    <row r="156" spans="1:10" x14ac:dyDescent="0.2">
      <c r="A156">
        <v>151</v>
      </c>
      <c r="B156" t="s">
        <v>260</v>
      </c>
      <c r="C156" t="s">
        <v>101</v>
      </c>
      <c r="D156">
        <v>1</v>
      </c>
      <c r="E156">
        <v>30230001</v>
      </c>
      <c r="H156" t="s">
        <v>268</v>
      </c>
      <c r="I156">
        <v>2</v>
      </c>
      <c r="J156">
        <v>6000</v>
      </c>
    </row>
    <row r="157" spans="1:10" x14ac:dyDescent="0.2">
      <c r="A157">
        <v>152</v>
      </c>
      <c r="B157" t="s">
        <v>261</v>
      </c>
      <c r="C157" t="s">
        <v>101</v>
      </c>
      <c r="D157">
        <v>1</v>
      </c>
      <c r="E157">
        <v>30230001</v>
      </c>
      <c r="H157" t="s">
        <v>268</v>
      </c>
      <c r="I157">
        <v>2</v>
      </c>
      <c r="J157">
        <v>6000</v>
      </c>
    </row>
    <row r="158" spans="1:10" x14ac:dyDescent="0.2">
      <c r="A158">
        <v>153</v>
      </c>
      <c r="B158" t="s">
        <v>262</v>
      </c>
      <c r="C158" t="s">
        <v>101</v>
      </c>
      <c r="D158">
        <v>1</v>
      </c>
      <c r="E158">
        <v>30230001</v>
      </c>
      <c r="H158" t="s">
        <v>268</v>
      </c>
      <c r="I158">
        <v>2</v>
      </c>
      <c r="J158">
        <v>6000</v>
      </c>
    </row>
    <row r="159" spans="1:10" x14ac:dyDescent="0.2">
      <c r="A159">
        <v>154</v>
      </c>
      <c r="B159" t="s">
        <v>270</v>
      </c>
      <c r="C159" t="s">
        <v>276</v>
      </c>
      <c r="D159">
        <v>0</v>
      </c>
      <c r="E159">
        <v>30189001</v>
      </c>
      <c r="H159">
        <v>500</v>
      </c>
    </row>
    <row r="160" spans="1:10" x14ac:dyDescent="0.2">
      <c r="A160">
        <v>155</v>
      </c>
      <c r="B160" t="s">
        <v>277</v>
      </c>
      <c r="C160" t="s">
        <v>101</v>
      </c>
      <c r="D160">
        <v>5</v>
      </c>
      <c r="E160">
        <v>30189001</v>
      </c>
      <c r="H160">
        <v>2</v>
      </c>
      <c r="I160">
        <v>2</v>
      </c>
      <c r="J160">
        <v>30247001</v>
      </c>
    </row>
    <row r="161" spans="1:10" x14ac:dyDescent="0.2">
      <c r="A161">
        <v>156</v>
      </c>
      <c r="B161" t="s">
        <v>283</v>
      </c>
      <c r="C161" t="s">
        <v>66</v>
      </c>
      <c r="D161">
        <v>0</v>
      </c>
      <c r="E161">
        <v>0</v>
      </c>
      <c r="H161">
        <v>30248001</v>
      </c>
      <c r="I161" t="s">
        <v>323</v>
      </c>
    </row>
    <row r="162" spans="1:10" x14ac:dyDescent="0.2">
      <c r="A162">
        <v>157</v>
      </c>
      <c r="B162" t="s">
        <v>270</v>
      </c>
      <c r="C162" t="s">
        <v>101</v>
      </c>
      <c r="D162">
        <v>2</v>
      </c>
      <c r="E162">
        <v>30189001</v>
      </c>
      <c r="H162">
        <v>2</v>
      </c>
      <c r="I162">
        <v>2</v>
      </c>
      <c r="J162">
        <v>1</v>
      </c>
    </row>
    <row r="163" spans="1:10" x14ac:dyDescent="0.2">
      <c r="A163">
        <v>158</v>
      </c>
      <c r="B163" t="s">
        <v>289</v>
      </c>
      <c r="C163" t="s">
        <v>101</v>
      </c>
      <c r="D163">
        <v>6</v>
      </c>
      <c r="E163">
        <v>30189001</v>
      </c>
      <c r="H163">
        <v>1</v>
      </c>
      <c r="I163">
        <v>2</v>
      </c>
      <c r="J163">
        <v>5000</v>
      </c>
    </row>
    <row r="164" spans="1:10" x14ac:dyDescent="0.2">
      <c r="A164">
        <v>159</v>
      </c>
      <c r="B164" t="s">
        <v>291</v>
      </c>
      <c r="C164" t="s">
        <v>101</v>
      </c>
      <c r="D164">
        <v>6</v>
      </c>
      <c r="E164">
        <v>30189001</v>
      </c>
      <c r="H164">
        <v>2</v>
      </c>
      <c r="I164">
        <v>2</v>
      </c>
      <c r="J164">
        <f>[1]effect!$H$294+1</f>
        <v>1</v>
      </c>
    </row>
    <row r="165" spans="1:10" x14ac:dyDescent="0.2">
      <c r="A165">
        <v>160</v>
      </c>
      <c r="B165" t="s">
        <v>292</v>
      </c>
      <c r="C165" t="s">
        <v>101</v>
      </c>
      <c r="D165">
        <v>6</v>
      </c>
      <c r="E165">
        <v>30189001</v>
      </c>
      <c r="H165">
        <v>1</v>
      </c>
      <c r="I165">
        <v>2</v>
      </c>
      <c r="J165">
        <v>10000</v>
      </c>
    </row>
    <row r="166" spans="1:10" x14ac:dyDescent="0.2">
      <c r="A166">
        <v>161</v>
      </c>
      <c r="B166" t="s">
        <v>299</v>
      </c>
      <c r="C166" t="s">
        <v>101</v>
      </c>
      <c r="D166">
        <v>6</v>
      </c>
      <c r="E166">
        <v>30189001</v>
      </c>
      <c r="H166">
        <v>2</v>
      </c>
      <c r="I166">
        <v>2</v>
      </c>
      <c r="J166">
        <f>[1]effect!$H$294+3</f>
        <v>3</v>
      </c>
    </row>
    <row r="167" spans="1:10" x14ac:dyDescent="0.2">
      <c r="A167">
        <v>162</v>
      </c>
      <c r="B167" t="s">
        <v>279</v>
      </c>
      <c r="C167" t="s">
        <v>306</v>
      </c>
      <c r="D167">
        <v>0</v>
      </c>
      <c r="E167">
        <v>30247001</v>
      </c>
      <c r="H167" t="e">
        <f>#REF!*1.25</f>
        <v>#REF!</v>
      </c>
    </row>
    <row r="168" spans="1:10" x14ac:dyDescent="0.2">
      <c r="A168">
        <v>163</v>
      </c>
      <c r="B168" t="s">
        <v>280</v>
      </c>
      <c r="C168" t="s">
        <v>101</v>
      </c>
      <c r="D168">
        <v>1</v>
      </c>
      <c r="E168">
        <v>30247001</v>
      </c>
      <c r="H168">
        <v>1</v>
      </c>
      <c r="I168">
        <v>2</v>
      </c>
      <c r="J168">
        <f>[1]effect!$G$291*1.5</f>
        <v>0</v>
      </c>
    </row>
    <row r="169" spans="1:10" x14ac:dyDescent="0.2">
      <c r="A169">
        <v>164</v>
      </c>
      <c r="B169" t="s">
        <v>281</v>
      </c>
      <c r="C169" t="s">
        <v>288</v>
      </c>
      <c r="D169">
        <v>0</v>
      </c>
      <c r="E169">
        <v>16114001</v>
      </c>
      <c r="H169">
        <v>2</v>
      </c>
    </row>
    <row r="170" spans="1:10" x14ac:dyDescent="0.2">
      <c r="A170">
        <v>165</v>
      </c>
      <c r="B170" t="s">
        <v>310</v>
      </c>
      <c r="C170" t="s">
        <v>101</v>
      </c>
      <c r="D170">
        <v>9</v>
      </c>
      <c r="E170">
        <v>30189001</v>
      </c>
      <c r="H170">
        <v>1</v>
      </c>
      <c r="I170">
        <v>2</v>
      </c>
      <c r="J170">
        <v>10000</v>
      </c>
    </row>
    <row r="171" spans="1:10" x14ac:dyDescent="0.2">
      <c r="A171">
        <v>166</v>
      </c>
      <c r="B171" t="s">
        <v>311</v>
      </c>
      <c r="C171" t="s">
        <v>101</v>
      </c>
      <c r="D171">
        <v>10</v>
      </c>
      <c r="E171">
        <v>30189001</v>
      </c>
      <c r="H171">
        <v>1</v>
      </c>
      <c r="I171">
        <v>2</v>
      </c>
      <c r="J171">
        <v>10000</v>
      </c>
    </row>
    <row r="172" spans="1:10" x14ac:dyDescent="0.2">
      <c r="A172">
        <v>167</v>
      </c>
      <c r="B172" t="s">
        <v>312</v>
      </c>
      <c r="C172" t="s">
        <v>306</v>
      </c>
      <c r="D172">
        <v>0</v>
      </c>
      <c r="E172">
        <v>30251001</v>
      </c>
      <c r="H172" t="e">
        <f>#REF!*1.25</f>
        <v>#REF!</v>
      </c>
    </row>
    <row r="173" spans="1:10" x14ac:dyDescent="0.2">
      <c r="A173">
        <v>168</v>
      </c>
      <c r="B173" t="s">
        <v>313</v>
      </c>
      <c r="C173" t="s">
        <v>101</v>
      </c>
      <c r="D173">
        <v>1</v>
      </c>
      <c r="E173">
        <v>30251001</v>
      </c>
      <c r="H173">
        <f>[1]effect!$F$298*1.5</f>
        <v>1.5</v>
      </c>
    </row>
    <row r="174" spans="1:10" x14ac:dyDescent="0.2">
      <c r="A174">
        <v>169</v>
      </c>
      <c r="B174" t="s">
        <v>285</v>
      </c>
      <c r="C174" t="s">
        <v>101</v>
      </c>
      <c r="D174">
        <v>1</v>
      </c>
      <c r="E174">
        <v>30248001</v>
      </c>
      <c r="H174">
        <v>1</v>
      </c>
      <c r="I174">
        <v>2</v>
      </c>
      <c r="J174">
        <f>[1]effect!$F$292*1.5</f>
        <v>3000</v>
      </c>
    </row>
    <row r="175" spans="1:10" x14ac:dyDescent="0.2">
      <c r="A175">
        <v>170</v>
      </c>
      <c r="B175" t="s">
        <v>286</v>
      </c>
      <c r="C175" t="s">
        <v>101</v>
      </c>
      <c r="D175">
        <v>1</v>
      </c>
      <c r="E175">
        <v>30248001</v>
      </c>
      <c r="H175">
        <v>2</v>
      </c>
      <c r="I175">
        <v>2</v>
      </c>
      <c r="J175">
        <v>30253001</v>
      </c>
    </row>
    <row r="176" spans="1:10" x14ac:dyDescent="0.2">
      <c r="A176">
        <v>171</v>
      </c>
      <c r="B176" t="s">
        <v>287</v>
      </c>
      <c r="C176" t="s">
        <v>288</v>
      </c>
      <c r="D176">
        <v>0</v>
      </c>
      <c r="E176">
        <v>16124001</v>
      </c>
      <c r="H176">
        <v>2</v>
      </c>
    </row>
    <row r="177" spans="1:10" x14ac:dyDescent="0.2">
      <c r="A177">
        <v>172</v>
      </c>
      <c r="B177" t="s">
        <v>314</v>
      </c>
      <c r="C177" t="s">
        <v>288</v>
      </c>
      <c r="D177">
        <v>0</v>
      </c>
      <c r="E177">
        <v>16144001</v>
      </c>
      <c r="H177">
        <v>2</v>
      </c>
    </row>
    <row r="178" spans="1:10" x14ac:dyDescent="0.2">
      <c r="A178">
        <v>173</v>
      </c>
      <c r="B178" t="s">
        <v>293</v>
      </c>
      <c r="C178" t="s">
        <v>66</v>
      </c>
      <c r="D178">
        <v>0</v>
      </c>
      <c r="E178">
        <v>0</v>
      </c>
      <c r="H178">
        <v>30256001</v>
      </c>
      <c r="I178" t="s">
        <v>323</v>
      </c>
    </row>
    <row r="179" spans="1:10" x14ac:dyDescent="0.2">
      <c r="A179">
        <v>174</v>
      </c>
      <c r="B179" t="s">
        <v>295</v>
      </c>
      <c r="C179" t="s">
        <v>101</v>
      </c>
      <c r="D179">
        <v>1</v>
      </c>
      <c r="E179">
        <v>30257001</v>
      </c>
      <c r="H179">
        <v>1</v>
      </c>
      <c r="I179">
        <v>2</v>
      </c>
      <c r="J179">
        <f>[1]effect!$G$305*1.25</f>
        <v>0</v>
      </c>
    </row>
    <row r="180" spans="1:10" x14ac:dyDescent="0.2">
      <c r="A180">
        <v>175</v>
      </c>
      <c r="B180" t="s">
        <v>296</v>
      </c>
      <c r="C180" t="s">
        <v>101</v>
      </c>
      <c r="D180">
        <v>1</v>
      </c>
      <c r="E180">
        <v>30257001</v>
      </c>
      <c r="H180" t="s">
        <v>323</v>
      </c>
      <c r="I180">
        <v>2</v>
      </c>
      <c r="J180">
        <v>8</v>
      </c>
    </row>
    <row r="181" spans="1:10" x14ac:dyDescent="0.2">
      <c r="A181">
        <v>176</v>
      </c>
      <c r="B181" t="s">
        <v>309</v>
      </c>
      <c r="C181" t="s">
        <v>231</v>
      </c>
      <c r="D181">
        <v>0</v>
      </c>
      <c r="E181">
        <v>30257001</v>
      </c>
      <c r="H181">
        <v>10</v>
      </c>
    </row>
    <row r="182" spans="1:10" x14ac:dyDescent="0.2">
      <c r="A182">
        <v>177</v>
      </c>
      <c r="B182" t="s">
        <v>327</v>
      </c>
      <c r="C182" t="s">
        <v>66</v>
      </c>
      <c r="D182">
        <v>0</v>
      </c>
      <c r="E182">
        <v>0</v>
      </c>
      <c r="H182">
        <v>30258001</v>
      </c>
      <c r="I182" t="s">
        <v>323</v>
      </c>
    </row>
    <row r="183" spans="1:10" x14ac:dyDescent="0.2">
      <c r="A183">
        <v>178</v>
      </c>
      <c r="B183" t="s">
        <v>329</v>
      </c>
      <c r="C183" t="s">
        <v>101</v>
      </c>
      <c r="D183">
        <v>1</v>
      </c>
      <c r="E183">
        <v>30259001</v>
      </c>
      <c r="H183" t="s">
        <v>323</v>
      </c>
      <c r="I183">
        <v>2</v>
      </c>
      <c r="J183">
        <f>[1]effect!$F$308*1.25</f>
        <v>1.25</v>
      </c>
    </row>
    <row r="184" spans="1:10" x14ac:dyDescent="0.2">
      <c r="A184">
        <v>179</v>
      </c>
      <c r="B184" t="s">
        <v>330</v>
      </c>
      <c r="C184" t="s">
        <v>288</v>
      </c>
      <c r="D184">
        <v>0</v>
      </c>
      <c r="E184">
        <v>16163001</v>
      </c>
      <c r="F184">
        <v>16164001</v>
      </c>
      <c r="H184">
        <v>2</v>
      </c>
    </row>
    <row r="185" spans="1:10" x14ac:dyDescent="0.2">
      <c r="A185">
        <v>180</v>
      </c>
      <c r="B185" t="s">
        <v>331</v>
      </c>
      <c r="C185" t="s">
        <v>101</v>
      </c>
      <c r="D185">
        <v>2</v>
      </c>
      <c r="E185">
        <v>30259001</v>
      </c>
      <c r="H185" t="s">
        <v>323</v>
      </c>
      <c r="I185">
        <v>2</v>
      </c>
      <c r="J185">
        <v>30177001</v>
      </c>
    </row>
    <row r="186" spans="1:10" x14ac:dyDescent="0.2">
      <c r="A186">
        <v>181</v>
      </c>
      <c r="B186" t="s">
        <v>332</v>
      </c>
      <c r="C186" t="s">
        <v>66</v>
      </c>
      <c r="D186">
        <v>0</v>
      </c>
      <c r="E186">
        <v>0</v>
      </c>
      <c r="H186">
        <v>30260001</v>
      </c>
      <c r="I186" t="s">
        <v>323</v>
      </c>
    </row>
    <row r="187" spans="1:10" x14ac:dyDescent="0.2">
      <c r="A187">
        <v>182</v>
      </c>
      <c r="B187" t="s">
        <v>334</v>
      </c>
      <c r="C187" t="s">
        <v>101</v>
      </c>
      <c r="D187">
        <v>2</v>
      </c>
      <c r="E187">
        <v>30261001</v>
      </c>
      <c r="H187" t="s">
        <v>323</v>
      </c>
      <c r="I187">
        <v>2</v>
      </c>
      <c r="J187">
        <v>50</v>
      </c>
    </row>
    <row r="188" spans="1:10" x14ac:dyDescent="0.2">
      <c r="A188">
        <v>183</v>
      </c>
      <c r="B188" t="s">
        <v>335</v>
      </c>
      <c r="C188" t="s">
        <v>101</v>
      </c>
      <c r="D188">
        <v>1</v>
      </c>
      <c r="E188">
        <v>30260001</v>
      </c>
      <c r="H188" t="s">
        <v>323</v>
      </c>
      <c r="I188">
        <v>2</v>
      </c>
      <c r="J188">
        <f>[1]effect!$F$310*0.75</f>
        <v>7500</v>
      </c>
    </row>
    <row r="189" spans="1:10" x14ac:dyDescent="0.2">
      <c r="A189">
        <v>184</v>
      </c>
      <c r="B189" t="s">
        <v>336</v>
      </c>
      <c r="C189" t="s">
        <v>101</v>
      </c>
      <c r="D189">
        <v>1</v>
      </c>
      <c r="E189">
        <v>30261001</v>
      </c>
      <c r="H189" t="s">
        <v>323</v>
      </c>
      <c r="I189">
        <v>2</v>
      </c>
      <c r="J189">
        <f>[1]effect!$F$311*2</f>
        <v>0</v>
      </c>
    </row>
    <row r="190" spans="1:10" x14ac:dyDescent="0.2">
      <c r="A190">
        <v>185</v>
      </c>
      <c r="B190" t="s">
        <v>337</v>
      </c>
      <c r="C190" t="s">
        <v>101</v>
      </c>
      <c r="D190">
        <v>1</v>
      </c>
      <c r="E190">
        <v>30177001</v>
      </c>
      <c r="H190">
        <v>3</v>
      </c>
      <c r="I190">
        <v>2</v>
      </c>
      <c r="J190">
        <f>[1]effect!$I$186*0.8</f>
        <v>24142400.800000001</v>
      </c>
    </row>
    <row r="191" spans="1:10" x14ac:dyDescent="0.2">
      <c r="A191">
        <v>186</v>
      </c>
      <c r="B191" t="s">
        <v>339</v>
      </c>
      <c r="C191" t="s">
        <v>101</v>
      </c>
      <c r="D191">
        <v>1</v>
      </c>
      <c r="E191">
        <v>30177001</v>
      </c>
      <c r="H191">
        <v>3</v>
      </c>
      <c r="I191">
        <v>2</v>
      </c>
      <c r="J191">
        <f>[1]effect!$I$182*0.7</f>
        <v>0.7</v>
      </c>
    </row>
    <row r="192" spans="1:10" x14ac:dyDescent="0.2">
      <c r="A192">
        <v>187</v>
      </c>
      <c r="B192" t="s">
        <v>340</v>
      </c>
      <c r="C192" t="s">
        <v>101</v>
      </c>
      <c r="D192">
        <v>1</v>
      </c>
      <c r="E192">
        <v>30177001</v>
      </c>
      <c r="H192">
        <v>3</v>
      </c>
      <c r="I192">
        <v>2</v>
      </c>
      <c r="J192">
        <f>[1]effect!$I$182*0.5</f>
        <v>0.5</v>
      </c>
    </row>
    <row r="193" spans="1:10" x14ac:dyDescent="0.2">
      <c r="A193">
        <v>188</v>
      </c>
      <c r="B193" t="s">
        <v>341</v>
      </c>
      <c r="C193" t="s">
        <v>101</v>
      </c>
      <c r="D193">
        <v>1</v>
      </c>
      <c r="E193">
        <v>30177001</v>
      </c>
      <c r="H193">
        <v>3</v>
      </c>
      <c r="I193">
        <v>2</v>
      </c>
      <c r="J193" t="s">
        <v>323</v>
      </c>
    </row>
    <row r="194" spans="1:10" x14ac:dyDescent="0.2">
      <c r="A194">
        <v>189</v>
      </c>
      <c r="B194" t="s">
        <v>342</v>
      </c>
      <c r="C194" t="s">
        <v>101</v>
      </c>
      <c r="D194">
        <v>2</v>
      </c>
      <c r="E194">
        <v>30177001</v>
      </c>
      <c r="H194">
        <v>2</v>
      </c>
      <c r="I194">
        <v>2</v>
      </c>
      <c r="J194">
        <v>30262001</v>
      </c>
    </row>
    <row r="195" spans="1:10" x14ac:dyDescent="0.2">
      <c r="A195">
        <v>190</v>
      </c>
      <c r="B195" t="s">
        <v>344</v>
      </c>
      <c r="C195" t="s">
        <v>306</v>
      </c>
      <c r="D195">
        <v>0</v>
      </c>
      <c r="E195">
        <v>30262001</v>
      </c>
      <c r="H195">
        <v>3000</v>
      </c>
    </row>
    <row r="196" spans="1:10" x14ac:dyDescent="0.2">
      <c r="A196">
        <v>191</v>
      </c>
      <c r="B196" t="s">
        <v>345</v>
      </c>
      <c r="C196" t="s">
        <v>101</v>
      </c>
      <c r="D196">
        <v>1</v>
      </c>
      <c r="E196">
        <v>30262001</v>
      </c>
      <c r="H196">
        <v>1</v>
      </c>
      <c r="I196">
        <v>2</v>
      </c>
      <c r="J196">
        <f>[1]effect!$G$313*1.5</f>
        <v>0</v>
      </c>
    </row>
    <row r="197" spans="1:10" x14ac:dyDescent="0.2">
      <c r="A197">
        <v>192</v>
      </c>
      <c r="B197" t="s">
        <v>346</v>
      </c>
      <c r="C197" t="s">
        <v>288</v>
      </c>
      <c r="D197">
        <v>0</v>
      </c>
      <c r="E197">
        <v>16194001</v>
      </c>
      <c r="H197">
        <v>2</v>
      </c>
    </row>
    <row r="198" spans="1:10" x14ac:dyDescent="0.2">
      <c r="A198">
        <v>193</v>
      </c>
      <c r="B198" t="s">
        <v>347</v>
      </c>
      <c r="C198" t="s">
        <v>66</v>
      </c>
      <c r="D198">
        <v>0</v>
      </c>
      <c r="E198">
        <v>0</v>
      </c>
      <c r="H198">
        <v>30263001</v>
      </c>
      <c r="I198" t="s">
        <v>323</v>
      </c>
    </row>
    <row r="199" spans="1:10" x14ac:dyDescent="0.2">
      <c r="A199">
        <v>194</v>
      </c>
      <c r="B199" t="s">
        <v>349</v>
      </c>
      <c r="C199" t="s">
        <v>101</v>
      </c>
      <c r="D199">
        <v>1</v>
      </c>
      <c r="E199">
        <v>30263001</v>
      </c>
      <c r="H199">
        <v>2</v>
      </c>
      <c r="I199">
        <v>2</v>
      </c>
      <c r="J199">
        <v>30265001</v>
      </c>
    </row>
    <row r="200" spans="1:10" x14ac:dyDescent="0.2">
      <c r="A200">
        <v>195</v>
      </c>
      <c r="B200" t="s">
        <v>350</v>
      </c>
      <c r="C200" t="s">
        <v>101</v>
      </c>
      <c r="D200">
        <v>1</v>
      </c>
      <c r="E200">
        <v>30263001</v>
      </c>
      <c r="H200" t="s">
        <v>323</v>
      </c>
      <c r="I200">
        <v>2</v>
      </c>
      <c r="J200">
        <f>[1]effect!$F$314*0.75</f>
        <v>7500</v>
      </c>
    </row>
    <row r="201" spans="1:10" x14ac:dyDescent="0.2">
      <c r="A201">
        <v>196</v>
      </c>
      <c r="B201" t="s">
        <v>351</v>
      </c>
      <c r="C201" t="s">
        <v>288</v>
      </c>
      <c r="D201">
        <v>0</v>
      </c>
      <c r="E201">
        <v>16204001</v>
      </c>
      <c r="H201">
        <v>1</v>
      </c>
    </row>
    <row r="202" spans="1:10" x14ac:dyDescent="0.2">
      <c r="A202">
        <v>197</v>
      </c>
      <c r="B202" t="s">
        <v>352</v>
      </c>
      <c r="C202" t="s">
        <v>101</v>
      </c>
      <c r="D202">
        <v>3</v>
      </c>
      <c r="E202">
        <v>30177001</v>
      </c>
      <c r="H202">
        <v>2</v>
      </c>
      <c r="I202">
        <v>2</v>
      </c>
      <c r="J202">
        <v>30266001</v>
      </c>
    </row>
    <row r="203" spans="1:10" x14ac:dyDescent="0.2">
      <c r="A203">
        <v>198</v>
      </c>
      <c r="B203" t="s">
        <v>354</v>
      </c>
      <c r="C203" t="s">
        <v>101</v>
      </c>
      <c r="D203">
        <v>1</v>
      </c>
      <c r="E203">
        <v>30266001</v>
      </c>
      <c r="H203" t="s">
        <v>323</v>
      </c>
      <c r="I203">
        <v>2</v>
      </c>
      <c r="J203">
        <f>[1]effect!$F$317*1.25</f>
        <v>1.25</v>
      </c>
    </row>
    <row r="204" spans="1:10" x14ac:dyDescent="0.2">
      <c r="A204">
        <v>199</v>
      </c>
      <c r="B204" t="s">
        <v>355</v>
      </c>
      <c r="C204" t="s">
        <v>101</v>
      </c>
      <c r="D204">
        <v>3</v>
      </c>
      <c r="E204">
        <v>30177001</v>
      </c>
      <c r="H204" t="s">
        <v>323</v>
      </c>
      <c r="I204">
        <v>2</v>
      </c>
      <c r="J204">
        <f>[1]effect!$F$189*0.75</f>
        <v>7500</v>
      </c>
    </row>
    <row r="205" spans="1:10" x14ac:dyDescent="0.2">
      <c r="A205">
        <v>200</v>
      </c>
      <c r="B205" t="s">
        <v>356</v>
      </c>
      <c r="C205" t="s">
        <v>288</v>
      </c>
      <c r="D205">
        <v>0</v>
      </c>
      <c r="E205">
        <v>16214001</v>
      </c>
      <c r="H205">
        <v>2</v>
      </c>
    </row>
    <row r="206" spans="1:10" x14ac:dyDescent="0.2">
      <c r="A206">
        <v>201</v>
      </c>
      <c r="B206" t="s">
        <v>357</v>
      </c>
      <c r="C206" t="s">
        <v>101</v>
      </c>
      <c r="D206">
        <v>4</v>
      </c>
      <c r="E206">
        <v>30177001</v>
      </c>
      <c r="H206">
        <v>1</v>
      </c>
      <c r="I206">
        <v>2</v>
      </c>
      <c r="J206">
        <v>100</v>
      </c>
    </row>
    <row r="207" spans="1:10" x14ac:dyDescent="0.2">
      <c r="A207">
        <v>202</v>
      </c>
      <c r="B207" t="s">
        <v>359</v>
      </c>
      <c r="C207" t="s">
        <v>101</v>
      </c>
      <c r="D207">
        <v>4</v>
      </c>
      <c r="E207">
        <v>30177001</v>
      </c>
      <c r="H207">
        <v>1</v>
      </c>
      <c r="I207">
        <v>2</v>
      </c>
      <c r="J207">
        <f>J206*1.25</f>
        <v>125</v>
      </c>
    </row>
    <row r="208" spans="1:10" x14ac:dyDescent="0.2">
      <c r="A208">
        <v>203</v>
      </c>
      <c r="B208" t="s">
        <v>360</v>
      </c>
      <c r="C208" t="s">
        <v>101</v>
      </c>
      <c r="D208">
        <v>4</v>
      </c>
      <c r="E208">
        <v>30177001</v>
      </c>
      <c r="H208">
        <v>1</v>
      </c>
      <c r="I208">
        <v>2</v>
      </c>
      <c r="J208">
        <f>J206*1.75</f>
        <v>175</v>
      </c>
    </row>
    <row r="209" spans="1:10" x14ac:dyDescent="0.2">
      <c r="A209">
        <v>204</v>
      </c>
      <c r="B209" t="s">
        <v>361</v>
      </c>
      <c r="C209" t="s">
        <v>288</v>
      </c>
      <c r="D209">
        <v>0</v>
      </c>
      <c r="E209">
        <v>16224001</v>
      </c>
      <c r="H209">
        <v>2</v>
      </c>
    </row>
    <row r="210" spans="1:10" x14ac:dyDescent="0.2">
      <c r="A210">
        <v>205</v>
      </c>
      <c r="B210" t="s">
        <v>386</v>
      </c>
      <c r="C210" t="s">
        <v>306</v>
      </c>
      <c r="D210">
        <v>0</v>
      </c>
      <c r="E210">
        <v>30180001</v>
      </c>
      <c r="H210" t="e">
        <f>#REF!*1.25</f>
        <v>#REF!</v>
      </c>
    </row>
    <row r="211" spans="1:10" x14ac:dyDescent="0.2">
      <c r="A211">
        <v>206</v>
      </c>
      <c r="B211" t="s">
        <v>388</v>
      </c>
      <c r="C211" t="s">
        <v>101</v>
      </c>
      <c r="D211">
        <v>3</v>
      </c>
      <c r="E211">
        <v>30180001</v>
      </c>
      <c r="H211">
        <v>1</v>
      </c>
      <c r="I211">
        <v>2</v>
      </c>
      <c r="J211">
        <v>-1500</v>
      </c>
    </row>
    <row r="212" spans="1:10" x14ac:dyDescent="0.2">
      <c r="A212">
        <v>207</v>
      </c>
      <c r="B212" t="s">
        <v>389</v>
      </c>
      <c r="C212" t="s">
        <v>276</v>
      </c>
      <c r="D212">
        <v>0</v>
      </c>
      <c r="E212">
        <v>30180001</v>
      </c>
      <c r="H212">
        <v>200</v>
      </c>
    </row>
    <row r="213" spans="1:10" x14ac:dyDescent="0.2">
      <c r="A213">
        <v>208</v>
      </c>
      <c r="B213" t="s">
        <v>390</v>
      </c>
      <c r="C213" t="s">
        <v>306</v>
      </c>
      <c r="D213">
        <v>0</v>
      </c>
      <c r="E213">
        <v>30180001</v>
      </c>
      <c r="H213">
        <f>4500</f>
        <v>4500</v>
      </c>
    </row>
    <row r="214" spans="1:10" x14ac:dyDescent="0.2">
      <c r="A214">
        <v>209</v>
      </c>
      <c r="B214" t="s">
        <v>386</v>
      </c>
      <c r="C214" t="s">
        <v>101</v>
      </c>
      <c r="D214">
        <v>3</v>
      </c>
      <c r="E214">
        <v>30179001</v>
      </c>
      <c r="H214">
        <v>1</v>
      </c>
      <c r="I214">
        <v>2</v>
      </c>
      <c r="J214">
        <v>7500</v>
      </c>
    </row>
    <row r="215" spans="1:10" x14ac:dyDescent="0.2">
      <c r="A215">
        <v>210</v>
      </c>
      <c r="B215" t="s">
        <v>388</v>
      </c>
      <c r="C215" t="s">
        <v>101</v>
      </c>
      <c r="D215">
        <v>3</v>
      </c>
      <c r="E215">
        <v>30179001</v>
      </c>
      <c r="H215">
        <v>1</v>
      </c>
      <c r="I215">
        <v>2</v>
      </c>
      <c r="J215">
        <v>10000</v>
      </c>
    </row>
    <row r="216" spans="1:10" x14ac:dyDescent="0.2">
      <c r="A216">
        <v>211</v>
      </c>
      <c r="B216" t="s">
        <v>389</v>
      </c>
      <c r="C216" t="s">
        <v>288</v>
      </c>
      <c r="D216">
        <v>0</v>
      </c>
      <c r="E216">
        <v>16243001</v>
      </c>
      <c r="F216">
        <v>16244001</v>
      </c>
      <c r="H216">
        <v>2</v>
      </c>
    </row>
    <row r="217" spans="1:10" x14ac:dyDescent="0.2">
      <c r="A217">
        <v>212</v>
      </c>
      <c r="B217" t="s">
        <v>390</v>
      </c>
      <c r="C217" t="s">
        <v>101</v>
      </c>
      <c r="D217">
        <v>3</v>
      </c>
      <c r="E217">
        <v>30179001</v>
      </c>
      <c r="H217">
        <v>2</v>
      </c>
      <c r="I217">
        <v>2</v>
      </c>
      <c r="J217">
        <f>[1]effect!$H$195*2</f>
        <v>0</v>
      </c>
    </row>
    <row r="218" spans="1:10" x14ac:dyDescent="0.2">
      <c r="A218">
        <v>213</v>
      </c>
      <c r="B218" t="s">
        <v>391</v>
      </c>
      <c r="C218" t="s">
        <v>101</v>
      </c>
      <c r="D218">
        <v>4</v>
      </c>
      <c r="E218">
        <v>30180001</v>
      </c>
      <c r="H218">
        <v>2</v>
      </c>
      <c r="I218">
        <v>2</v>
      </c>
      <c r="J218">
        <v>30181001</v>
      </c>
    </row>
    <row r="219" spans="1:10" x14ac:dyDescent="0.2">
      <c r="A219">
        <v>214</v>
      </c>
      <c r="B219" t="s">
        <v>393</v>
      </c>
      <c r="C219" t="s">
        <v>101</v>
      </c>
      <c r="D219">
        <v>5</v>
      </c>
      <c r="E219">
        <v>30180001</v>
      </c>
      <c r="H219">
        <v>2</v>
      </c>
      <c r="I219">
        <v>2</v>
      </c>
      <c r="J219">
        <v>30182001</v>
      </c>
    </row>
    <row r="220" spans="1:10" x14ac:dyDescent="0.2">
      <c r="A220">
        <v>215</v>
      </c>
      <c r="B220" t="s">
        <v>394</v>
      </c>
      <c r="C220" t="s">
        <v>101</v>
      </c>
      <c r="D220">
        <v>1</v>
      </c>
      <c r="E220">
        <v>30181001</v>
      </c>
      <c r="H220">
        <v>4</v>
      </c>
      <c r="I220">
        <v>2</v>
      </c>
      <c r="J220">
        <v>10000</v>
      </c>
    </row>
    <row r="221" spans="1:10" x14ac:dyDescent="0.2">
      <c r="A221">
        <v>216</v>
      </c>
      <c r="B221" t="s">
        <v>395</v>
      </c>
      <c r="C221" t="s">
        <v>288</v>
      </c>
      <c r="D221">
        <v>0</v>
      </c>
      <c r="E221">
        <v>16253001</v>
      </c>
      <c r="F221">
        <v>16254001</v>
      </c>
      <c r="H221">
        <v>2</v>
      </c>
    </row>
    <row r="222" spans="1:10" x14ac:dyDescent="0.2">
      <c r="A222">
        <v>217</v>
      </c>
      <c r="B222" t="s">
        <v>395</v>
      </c>
      <c r="C222" t="s">
        <v>306</v>
      </c>
      <c r="D222">
        <v>0</v>
      </c>
      <c r="E222">
        <v>30182001</v>
      </c>
      <c r="H222" t="e">
        <f>#REF!/2</f>
        <v>#REF!</v>
      </c>
    </row>
    <row r="223" spans="1:10" x14ac:dyDescent="0.2">
      <c r="A223">
        <v>218</v>
      </c>
      <c r="B223" t="s">
        <v>396</v>
      </c>
      <c r="C223" t="s">
        <v>101</v>
      </c>
      <c r="D223">
        <v>1</v>
      </c>
      <c r="E223">
        <v>30180001</v>
      </c>
      <c r="H223" t="s">
        <v>430</v>
      </c>
      <c r="I223">
        <v>2</v>
      </c>
      <c r="J223">
        <f>[1]effect!$F$193*1.2</f>
        <v>1.2</v>
      </c>
    </row>
    <row r="224" spans="1:10" x14ac:dyDescent="0.2">
      <c r="A224">
        <v>219</v>
      </c>
      <c r="B224" t="s">
        <v>398</v>
      </c>
      <c r="C224" t="s">
        <v>101</v>
      </c>
      <c r="D224">
        <v>1</v>
      </c>
      <c r="E224">
        <v>30180001</v>
      </c>
      <c r="H224" t="s">
        <v>430</v>
      </c>
      <c r="I224">
        <v>2</v>
      </c>
      <c r="J224">
        <f>[1]effect!$F$193*1.25</f>
        <v>1.25</v>
      </c>
    </row>
    <row r="225" spans="1:10" x14ac:dyDescent="0.2">
      <c r="A225">
        <v>220</v>
      </c>
      <c r="B225" t="s">
        <v>399</v>
      </c>
      <c r="C225" t="s">
        <v>101</v>
      </c>
      <c r="D225">
        <v>1</v>
      </c>
      <c r="E225">
        <v>30180001</v>
      </c>
      <c r="H225" t="s">
        <v>430</v>
      </c>
      <c r="I225">
        <v>2</v>
      </c>
      <c r="J225">
        <f>[1]effect!$F$193*1.35</f>
        <v>1.35</v>
      </c>
    </row>
    <row r="226" spans="1:10" x14ac:dyDescent="0.2">
      <c r="A226">
        <v>221</v>
      </c>
      <c r="B226" t="s">
        <v>400</v>
      </c>
      <c r="C226" t="s">
        <v>432</v>
      </c>
      <c r="D226">
        <v>1</v>
      </c>
      <c r="E226">
        <v>30180001</v>
      </c>
      <c r="H226">
        <v>1</v>
      </c>
      <c r="I226">
        <v>2</v>
      </c>
      <c r="J226">
        <v>-1500</v>
      </c>
    </row>
    <row r="227" spans="1:10" x14ac:dyDescent="0.2">
      <c r="A227">
        <v>222</v>
      </c>
      <c r="B227" t="s">
        <v>401</v>
      </c>
      <c r="C227" t="s">
        <v>101</v>
      </c>
      <c r="D227">
        <v>1</v>
      </c>
      <c r="E227">
        <v>30180001</v>
      </c>
      <c r="H227">
        <v>2</v>
      </c>
      <c r="I227">
        <v>2</v>
      </c>
      <c r="J227">
        <v>1</v>
      </c>
    </row>
    <row r="228" spans="1:10" x14ac:dyDescent="0.2">
      <c r="A228">
        <v>223</v>
      </c>
      <c r="B228" t="s">
        <v>403</v>
      </c>
      <c r="C228" t="s">
        <v>101</v>
      </c>
      <c r="D228">
        <v>1</v>
      </c>
      <c r="E228">
        <v>30180001</v>
      </c>
      <c r="H228" t="s">
        <v>430</v>
      </c>
      <c r="I228">
        <v>2</v>
      </c>
      <c r="J228">
        <f>[1]effect!$F$199*1.25</f>
        <v>1.25</v>
      </c>
    </row>
    <row r="229" spans="1:10" x14ac:dyDescent="0.2">
      <c r="A229">
        <v>224</v>
      </c>
      <c r="B229" t="s">
        <v>404</v>
      </c>
      <c r="C229" t="s">
        <v>101</v>
      </c>
      <c r="D229">
        <v>5</v>
      </c>
      <c r="E229">
        <v>30180001</v>
      </c>
      <c r="H229">
        <v>2</v>
      </c>
      <c r="I229">
        <v>2</v>
      </c>
      <c r="J229">
        <v>1</v>
      </c>
    </row>
    <row r="230" spans="1:10" x14ac:dyDescent="0.2">
      <c r="A230">
        <v>225</v>
      </c>
      <c r="B230" t="s">
        <v>405</v>
      </c>
      <c r="C230" t="s">
        <v>288</v>
      </c>
      <c r="D230">
        <v>0</v>
      </c>
      <c r="E230">
        <v>16274001</v>
      </c>
      <c r="H230">
        <v>2</v>
      </c>
    </row>
    <row r="231" spans="1:10" x14ac:dyDescent="0.2">
      <c r="A231">
        <v>226</v>
      </c>
      <c r="B231" t="s">
        <v>406</v>
      </c>
      <c r="C231" t="s">
        <v>66</v>
      </c>
      <c r="D231">
        <v>0</v>
      </c>
      <c r="E231">
        <v>0</v>
      </c>
      <c r="H231">
        <v>30183001</v>
      </c>
      <c r="I231" t="s">
        <v>430</v>
      </c>
    </row>
    <row r="232" spans="1:10" x14ac:dyDescent="0.2">
      <c r="A232">
        <v>227</v>
      </c>
      <c r="B232" t="s">
        <v>408</v>
      </c>
      <c r="C232" t="s">
        <v>101</v>
      </c>
      <c r="D232">
        <v>1</v>
      </c>
      <c r="E232">
        <v>30183001</v>
      </c>
      <c r="H232">
        <v>2</v>
      </c>
      <c r="I232">
        <v>2</v>
      </c>
      <c r="J232">
        <v>30185001</v>
      </c>
    </row>
    <row r="233" spans="1:10" x14ac:dyDescent="0.2">
      <c r="A233">
        <v>228</v>
      </c>
      <c r="B233" t="s">
        <v>409</v>
      </c>
      <c r="C233" t="s">
        <v>288</v>
      </c>
      <c r="D233">
        <v>0</v>
      </c>
      <c r="E233">
        <v>16283001</v>
      </c>
      <c r="F233">
        <v>16284001</v>
      </c>
      <c r="H233">
        <v>2</v>
      </c>
    </row>
    <row r="234" spans="1:10" x14ac:dyDescent="0.2">
      <c r="A234">
        <v>229</v>
      </c>
      <c r="B234" t="s">
        <v>410</v>
      </c>
      <c r="C234" t="s">
        <v>101</v>
      </c>
      <c r="D234">
        <v>1</v>
      </c>
      <c r="E234">
        <v>30183001</v>
      </c>
      <c r="H234" t="s">
        <v>430</v>
      </c>
      <c r="I234">
        <v>2</v>
      </c>
      <c r="J234">
        <f>[1]effect!$F$201/2</f>
        <v>5000</v>
      </c>
    </row>
    <row r="235" spans="1:10" x14ac:dyDescent="0.2">
      <c r="A235">
        <v>230</v>
      </c>
      <c r="B235" t="s">
        <v>411</v>
      </c>
      <c r="C235" t="s">
        <v>101</v>
      </c>
      <c r="D235">
        <v>4</v>
      </c>
      <c r="E235">
        <v>30179001</v>
      </c>
      <c r="H235">
        <v>2</v>
      </c>
      <c r="I235">
        <v>2</v>
      </c>
      <c r="J235">
        <v>30186001</v>
      </c>
    </row>
    <row r="236" spans="1:10" x14ac:dyDescent="0.2">
      <c r="A236">
        <v>231</v>
      </c>
      <c r="B236" t="s">
        <v>413</v>
      </c>
      <c r="C236" t="s">
        <v>101</v>
      </c>
      <c r="D236">
        <v>1</v>
      </c>
      <c r="E236">
        <v>30186001</v>
      </c>
      <c r="H236" t="s">
        <v>430</v>
      </c>
      <c r="I236">
        <v>2</v>
      </c>
      <c r="J236">
        <f>[1]effect!$F$206*1.25</f>
        <v>1.25</v>
      </c>
    </row>
    <row r="237" spans="1:10" x14ac:dyDescent="0.2">
      <c r="A237">
        <v>232</v>
      </c>
      <c r="B237" t="s">
        <v>414</v>
      </c>
      <c r="C237" t="s">
        <v>101</v>
      </c>
      <c r="D237">
        <v>4</v>
      </c>
      <c r="E237">
        <v>30179001</v>
      </c>
      <c r="H237" t="s">
        <v>430</v>
      </c>
      <c r="I237">
        <v>2</v>
      </c>
      <c r="J237">
        <f>[1]effect!$F$207/2</f>
        <v>5000</v>
      </c>
    </row>
    <row r="238" spans="1:10" x14ac:dyDescent="0.2">
      <c r="A238">
        <v>233</v>
      </c>
      <c r="B238" t="s">
        <v>415</v>
      </c>
      <c r="C238" t="s">
        <v>288</v>
      </c>
      <c r="D238">
        <v>0</v>
      </c>
      <c r="E238">
        <v>16294001</v>
      </c>
      <c r="H238">
        <v>2</v>
      </c>
    </row>
    <row r="239" spans="1:10" x14ac:dyDescent="0.2">
      <c r="A239">
        <v>234</v>
      </c>
      <c r="B239" t="s">
        <v>416</v>
      </c>
      <c r="C239" t="s">
        <v>101</v>
      </c>
      <c r="D239">
        <v>1</v>
      </c>
      <c r="E239">
        <v>30179001</v>
      </c>
      <c r="H239">
        <v>1</v>
      </c>
      <c r="I239">
        <v>2</v>
      </c>
      <c r="J239">
        <f>[1]effect!$G$191*1.1</f>
        <v>0</v>
      </c>
    </row>
    <row r="240" spans="1:10" x14ac:dyDescent="0.2">
      <c r="A240">
        <v>235</v>
      </c>
      <c r="B240" t="s">
        <v>418</v>
      </c>
      <c r="C240" t="s">
        <v>306</v>
      </c>
      <c r="D240">
        <v>0</v>
      </c>
      <c r="E240">
        <v>30179001</v>
      </c>
      <c r="H240" t="e">
        <f>#REF!*1.25</f>
        <v>#REF!</v>
      </c>
    </row>
    <row r="241" spans="1:10" x14ac:dyDescent="0.2">
      <c r="A241">
        <v>236</v>
      </c>
      <c r="B241" t="s">
        <v>419</v>
      </c>
      <c r="C241" t="s">
        <v>101</v>
      </c>
      <c r="D241">
        <v>1</v>
      </c>
      <c r="E241">
        <v>30179001</v>
      </c>
      <c r="H241">
        <v>1</v>
      </c>
      <c r="I241">
        <v>2</v>
      </c>
      <c r="J241">
        <f>[1]effect!$G$191*1.2</f>
        <v>0</v>
      </c>
    </row>
    <row r="242" spans="1:10" x14ac:dyDescent="0.2">
      <c r="A242">
        <v>237</v>
      </c>
      <c r="B242" t="s">
        <v>420</v>
      </c>
      <c r="C242" t="s">
        <v>288</v>
      </c>
      <c r="D242">
        <v>0</v>
      </c>
      <c r="E242">
        <v>16304001</v>
      </c>
      <c r="H242">
        <v>2</v>
      </c>
    </row>
    <row r="243" spans="1:10" x14ac:dyDescent="0.2">
      <c r="A243">
        <v>238</v>
      </c>
      <c r="B243" t="s">
        <v>445</v>
      </c>
      <c r="C243" t="s">
        <v>66</v>
      </c>
      <c r="D243">
        <v>0</v>
      </c>
      <c r="E243">
        <v>0</v>
      </c>
      <c r="H243">
        <v>30272001</v>
      </c>
      <c r="I243" t="s">
        <v>430</v>
      </c>
    </row>
    <row r="244" spans="1:10" x14ac:dyDescent="0.2">
      <c r="A244">
        <v>239</v>
      </c>
      <c r="B244" t="s">
        <v>447</v>
      </c>
      <c r="C244" t="s">
        <v>101</v>
      </c>
      <c r="D244">
        <v>1</v>
      </c>
      <c r="E244">
        <v>30272001</v>
      </c>
      <c r="H244">
        <v>1</v>
      </c>
      <c r="I244">
        <v>2</v>
      </c>
      <c r="J244">
        <f>[1]effect!$G$324*1.25</f>
        <v>1875</v>
      </c>
    </row>
    <row r="245" spans="1:10" x14ac:dyDescent="0.2">
      <c r="A245">
        <v>240</v>
      </c>
      <c r="B245" t="s">
        <v>448</v>
      </c>
      <c r="C245" t="s">
        <v>101</v>
      </c>
      <c r="D245">
        <v>1</v>
      </c>
      <c r="E245">
        <v>30272001</v>
      </c>
      <c r="H245">
        <v>2</v>
      </c>
      <c r="I245">
        <v>2</v>
      </c>
      <c r="J245">
        <f>10000-(10000-[1]effect!$H$324)*0.75</f>
        <v>10000</v>
      </c>
    </row>
    <row r="246" spans="1:10" x14ac:dyDescent="0.2">
      <c r="A246">
        <v>241</v>
      </c>
      <c r="B246" t="s">
        <v>449</v>
      </c>
      <c r="C246" t="s">
        <v>101</v>
      </c>
      <c r="D246">
        <v>2</v>
      </c>
      <c r="E246">
        <v>30272001</v>
      </c>
      <c r="H246">
        <v>1</v>
      </c>
      <c r="I246">
        <v>2</v>
      </c>
      <c r="J246">
        <v>3000</v>
      </c>
    </row>
    <row r="247" spans="1:10" x14ac:dyDescent="0.2">
      <c r="A247">
        <v>242</v>
      </c>
      <c r="B247" t="s">
        <v>450</v>
      </c>
      <c r="C247" t="s">
        <v>66</v>
      </c>
      <c r="D247">
        <v>0</v>
      </c>
      <c r="E247">
        <v>0</v>
      </c>
      <c r="H247">
        <v>30273001</v>
      </c>
      <c r="I247" t="s">
        <v>430</v>
      </c>
    </row>
    <row r="248" spans="1:10" x14ac:dyDescent="0.2">
      <c r="A248">
        <v>243</v>
      </c>
      <c r="B248" t="s">
        <v>452</v>
      </c>
      <c r="C248" t="s">
        <v>101</v>
      </c>
      <c r="D248">
        <v>1</v>
      </c>
      <c r="E248">
        <v>30273001</v>
      </c>
      <c r="H248" t="s">
        <v>430</v>
      </c>
      <c r="I248">
        <v>2</v>
      </c>
      <c r="J248">
        <f>[1]effect!$F$326*1.25</f>
        <v>1.25</v>
      </c>
    </row>
    <row r="249" spans="1:10" x14ac:dyDescent="0.2">
      <c r="A249">
        <v>244</v>
      </c>
      <c r="B249" t="s">
        <v>453</v>
      </c>
      <c r="C249" t="s">
        <v>288</v>
      </c>
      <c r="D249">
        <v>0</v>
      </c>
      <c r="E249">
        <v>16323001</v>
      </c>
      <c r="F249">
        <v>16324001</v>
      </c>
      <c r="H249">
        <v>2</v>
      </c>
    </row>
    <row r="250" spans="1:10" x14ac:dyDescent="0.2">
      <c r="A250">
        <v>245</v>
      </c>
      <c r="B250" t="s">
        <v>454</v>
      </c>
      <c r="C250" t="s">
        <v>101</v>
      </c>
      <c r="D250">
        <v>2</v>
      </c>
      <c r="E250">
        <v>30273001</v>
      </c>
      <c r="H250" t="s">
        <v>430</v>
      </c>
      <c r="I250">
        <v>2</v>
      </c>
      <c r="J250">
        <f>[1]effect!$F$327*0.5</f>
        <v>1</v>
      </c>
    </row>
    <row r="251" spans="1:10" x14ac:dyDescent="0.2">
      <c r="A251">
        <v>246</v>
      </c>
      <c r="B251" t="s">
        <v>455</v>
      </c>
      <c r="C251" t="s">
        <v>66</v>
      </c>
      <c r="D251">
        <v>0</v>
      </c>
      <c r="E251">
        <v>0</v>
      </c>
      <c r="H251">
        <v>30274001</v>
      </c>
      <c r="I251" t="s">
        <v>430</v>
      </c>
    </row>
    <row r="252" spans="1:10" x14ac:dyDescent="0.2">
      <c r="A252">
        <v>247</v>
      </c>
      <c r="B252" t="s">
        <v>457</v>
      </c>
      <c r="C252" t="s">
        <v>101</v>
      </c>
      <c r="D252">
        <v>1</v>
      </c>
      <c r="E252">
        <v>30275001</v>
      </c>
      <c r="H252">
        <v>1</v>
      </c>
      <c r="I252">
        <v>2</v>
      </c>
      <c r="J252">
        <f>[1]effect!$G$329*1.25</f>
        <v>0</v>
      </c>
    </row>
    <row r="253" spans="1:10" x14ac:dyDescent="0.2">
      <c r="A253">
        <v>248</v>
      </c>
      <c r="B253" t="s">
        <v>458</v>
      </c>
      <c r="C253" t="s">
        <v>288</v>
      </c>
      <c r="D253">
        <v>0</v>
      </c>
      <c r="E253">
        <v>16333001</v>
      </c>
      <c r="F253">
        <v>16334001</v>
      </c>
      <c r="H253">
        <v>2</v>
      </c>
    </row>
    <row r="254" spans="1:10" x14ac:dyDescent="0.2">
      <c r="A254">
        <v>249</v>
      </c>
      <c r="B254" t="s">
        <v>459</v>
      </c>
      <c r="C254" t="s">
        <v>101</v>
      </c>
      <c r="D254">
        <v>2</v>
      </c>
      <c r="E254">
        <v>30275001</v>
      </c>
      <c r="H254">
        <v>1</v>
      </c>
      <c r="I254">
        <v>2</v>
      </c>
      <c r="J254">
        <v>5000</v>
      </c>
    </row>
    <row r="255" spans="1:10" x14ac:dyDescent="0.2">
      <c r="A255">
        <v>250</v>
      </c>
      <c r="B255" t="s">
        <v>460</v>
      </c>
      <c r="C255" t="s">
        <v>66</v>
      </c>
      <c r="D255">
        <v>0</v>
      </c>
      <c r="E255">
        <v>0</v>
      </c>
      <c r="H255">
        <v>30278001</v>
      </c>
      <c r="I255" t="s">
        <v>430</v>
      </c>
    </row>
    <row r="256" spans="1:10" x14ac:dyDescent="0.2">
      <c r="A256">
        <v>251</v>
      </c>
      <c r="B256" t="s">
        <v>462</v>
      </c>
      <c r="C256" t="s">
        <v>101</v>
      </c>
      <c r="D256">
        <v>1</v>
      </c>
      <c r="E256">
        <v>30276001</v>
      </c>
      <c r="H256">
        <v>2</v>
      </c>
      <c r="I256">
        <v>2</v>
      </c>
      <c r="J256">
        <v>30279001</v>
      </c>
    </row>
    <row r="257" spans="1:10" x14ac:dyDescent="0.2">
      <c r="A257">
        <v>252</v>
      </c>
      <c r="B257" t="s">
        <v>463</v>
      </c>
      <c r="C257" t="s">
        <v>101</v>
      </c>
      <c r="D257">
        <v>1</v>
      </c>
      <c r="E257">
        <v>30279001</v>
      </c>
      <c r="H257" t="s">
        <v>430</v>
      </c>
      <c r="I257">
        <v>2</v>
      </c>
      <c r="J257">
        <f>[1]effect!$F$334*1.25</f>
        <v>1.25</v>
      </c>
    </row>
    <row r="258" spans="1:10" x14ac:dyDescent="0.2">
      <c r="A258">
        <v>253</v>
      </c>
      <c r="B258" t="s">
        <v>464</v>
      </c>
      <c r="C258" t="s">
        <v>101</v>
      </c>
      <c r="D258">
        <v>1</v>
      </c>
      <c r="E258">
        <v>30276001</v>
      </c>
      <c r="H258" t="s">
        <v>430</v>
      </c>
      <c r="I258">
        <v>2</v>
      </c>
      <c r="J258">
        <f>[1]effect!$F$331*0.5</f>
        <v>5000</v>
      </c>
    </row>
    <row r="259" spans="1:10" x14ac:dyDescent="0.2">
      <c r="A259">
        <v>254</v>
      </c>
      <c r="B259" t="s">
        <v>342</v>
      </c>
      <c r="C259" t="s">
        <v>66</v>
      </c>
      <c r="D259">
        <v>0</v>
      </c>
      <c r="E259">
        <v>0</v>
      </c>
      <c r="H259">
        <v>30280001</v>
      </c>
      <c r="I259" t="s">
        <v>430</v>
      </c>
    </row>
    <row r="260" spans="1:10" x14ac:dyDescent="0.2">
      <c r="A260">
        <v>255</v>
      </c>
      <c r="B260" t="s">
        <v>344</v>
      </c>
      <c r="C260" t="s">
        <v>101</v>
      </c>
      <c r="D260">
        <v>1</v>
      </c>
      <c r="E260">
        <v>30280001</v>
      </c>
      <c r="H260">
        <v>2</v>
      </c>
      <c r="I260">
        <v>2</v>
      </c>
      <c r="J260">
        <v>30283001</v>
      </c>
    </row>
    <row r="261" spans="1:10" x14ac:dyDescent="0.2">
      <c r="A261">
        <v>256</v>
      </c>
      <c r="B261" t="s">
        <v>345</v>
      </c>
      <c r="C261" t="s">
        <v>101</v>
      </c>
      <c r="D261">
        <v>1</v>
      </c>
      <c r="E261">
        <v>30282001</v>
      </c>
      <c r="H261">
        <v>1</v>
      </c>
      <c r="I261">
        <v>2</v>
      </c>
      <c r="J261">
        <f>[1]effect!$G$337*1.5</f>
        <v>0</v>
      </c>
    </row>
    <row r="262" spans="1:10" x14ac:dyDescent="0.2">
      <c r="A262">
        <v>257</v>
      </c>
      <c r="B262" t="s">
        <v>346</v>
      </c>
      <c r="C262" t="s">
        <v>288</v>
      </c>
      <c r="D262">
        <v>0</v>
      </c>
      <c r="E262">
        <v>16354001</v>
      </c>
      <c r="H262">
        <v>2</v>
      </c>
    </row>
    <row r="263" spans="1:10" x14ac:dyDescent="0.2">
      <c r="A263">
        <v>258</v>
      </c>
      <c r="B263" t="s">
        <v>466</v>
      </c>
      <c r="C263" t="s">
        <v>66</v>
      </c>
      <c r="D263">
        <v>0</v>
      </c>
      <c r="E263">
        <v>0</v>
      </c>
      <c r="H263">
        <v>30284001</v>
      </c>
      <c r="I263" t="s">
        <v>430</v>
      </c>
    </row>
    <row r="264" spans="1:10" x14ac:dyDescent="0.2">
      <c r="A264">
        <v>259</v>
      </c>
      <c r="B264" t="s">
        <v>468</v>
      </c>
      <c r="C264" t="s">
        <v>101</v>
      </c>
      <c r="D264">
        <v>1</v>
      </c>
      <c r="E264">
        <v>30285001</v>
      </c>
      <c r="H264" t="s">
        <v>430</v>
      </c>
      <c r="I264">
        <v>2</v>
      </c>
      <c r="J264">
        <f>[1]effect!$F$340*1.25</f>
        <v>1.25</v>
      </c>
    </row>
    <row r="265" spans="1:10" x14ac:dyDescent="0.2">
      <c r="A265">
        <v>260</v>
      </c>
      <c r="B265" t="s">
        <v>469</v>
      </c>
      <c r="C265" t="s">
        <v>288</v>
      </c>
      <c r="D265">
        <v>0</v>
      </c>
      <c r="E265">
        <v>16363001</v>
      </c>
      <c r="F265">
        <v>16364001</v>
      </c>
      <c r="H265">
        <v>2</v>
      </c>
    </row>
    <row r="266" spans="1:10" x14ac:dyDescent="0.2">
      <c r="A266">
        <v>261</v>
      </c>
      <c r="B266" t="s">
        <v>470</v>
      </c>
      <c r="C266" t="s">
        <v>101</v>
      </c>
      <c r="D266">
        <v>1</v>
      </c>
      <c r="E266">
        <v>30284001</v>
      </c>
      <c r="H266" t="s">
        <v>430</v>
      </c>
      <c r="I266">
        <v>2</v>
      </c>
      <c r="J266" t="s">
        <v>430</v>
      </c>
    </row>
    <row r="267" spans="1:10" x14ac:dyDescent="0.2">
      <c r="A267">
        <v>262</v>
      </c>
      <c r="B267" t="s">
        <v>471</v>
      </c>
      <c r="C267" t="s">
        <v>66</v>
      </c>
      <c r="D267">
        <v>0</v>
      </c>
      <c r="E267">
        <v>0</v>
      </c>
      <c r="H267">
        <v>30286001</v>
      </c>
      <c r="I267" t="s">
        <v>430</v>
      </c>
    </row>
    <row r="268" spans="1:10" x14ac:dyDescent="0.2">
      <c r="A268">
        <v>263</v>
      </c>
      <c r="B268" t="s">
        <v>473</v>
      </c>
      <c r="C268" t="s">
        <v>306</v>
      </c>
      <c r="D268">
        <v>0</v>
      </c>
      <c r="E268">
        <v>30287001</v>
      </c>
      <c r="H268" t="e">
        <f>#REF!*1.25</f>
        <v>#REF!</v>
      </c>
    </row>
    <row r="269" spans="1:10" x14ac:dyDescent="0.2">
      <c r="A269">
        <v>264</v>
      </c>
      <c r="B269" t="s">
        <v>474</v>
      </c>
      <c r="C269" t="s">
        <v>101</v>
      </c>
      <c r="D269">
        <v>1</v>
      </c>
      <c r="E269">
        <v>30287001</v>
      </c>
      <c r="H269">
        <v>1</v>
      </c>
      <c r="I269">
        <v>2</v>
      </c>
      <c r="J269">
        <f>[1]effect!$G$342*1.5</f>
        <v>0</v>
      </c>
    </row>
    <row r="270" spans="1:10" x14ac:dyDescent="0.2">
      <c r="A270">
        <v>265</v>
      </c>
      <c r="B270" t="s">
        <v>475</v>
      </c>
      <c r="C270" t="s">
        <v>288</v>
      </c>
      <c r="D270">
        <v>0</v>
      </c>
      <c r="E270">
        <v>16374001</v>
      </c>
      <c r="H270">
        <v>2</v>
      </c>
    </row>
    <row r="271" spans="1:10" x14ac:dyDescent="0.2">
      <c r="A271">
        <v>266</v>
      </c>
      <c r="B271" t="s">
        <v>476</v>
      </c>
      <c r="C271" t="s">
        <v>66</v>
      </c>
      <c r="D271">
        <v>0</v>
      </c>
      <c r="E271">
        <v>0</v>
      </c>
      <c r="H271">
        <v>30288001</v>
      </c>
      <c r="I271" t="s">
        <v>430</v>
      </c>
    </row>
    <row r="272" spans="1:10" x14ac:dyDescent="0.2">
      <c r="A272">
        <v>267</v>
      </c>
      <c r="B272" t="s">
        <v>478</v>
      </c>
      <c r="C272" t="s">
        <v>101</v>
      </c>
      <c r="D272">
        <v>1</v>
      </c>
      <c r="E272">
        <v>30288001</v>
      </c>
      <c r="H272">
        <v>1</v>
      </c>
      <c r="I272">
        <v>2</v>
      </c>
      <c r="J272">
        <v>2000</v>
      </c>
    </row>
    <row r="273" spans="1:10" x14ac:dyDescent="0.2">
      <c r="A273">
        <v>268</v>
      </c>
      <c r="B273" t="s">
        <v>479</v>
      </c>
      <c r="C273" t="s">
        <v>101</v>
      </c>
      <c r="D273">
        <v>1</v>
      </c>
      <c r="E273">
        <v>30288001</v>
      </c>
      <c r="H273">
        <v>1</v>
      </c>
      <c r="I273">
        <v>2</v>
      </c>
      <c r="J273">
        <v>3000</v>
      </c>
    </row>
    <row r="274" spans="1:10" x14ac:dyDescent="0.2">
      <c r="A274">
        <v>269</v>
      </c>
      <c r="B274" t="s">
        <v>480</v>
      </c>
      <c r="C274" t="s">
        <v>288</v>
      </c>
      <c r="D274">
        <v>0</v>
      </c>
      <c r="E274">
        <v>16384001</v>
      </c>
      <c r="H274">
        <v>2</v>
      </c>
    </row>
    <row r="275" spans="1:10" x14ac:dyDescent="0.2">
      <c r="A275">
        <v>270</v>
      </c>
      <c r="B275" t="s">
        <v>507</v>
      </c>
      <c r="C275" t="s">
        <v>66</v>
      </c>
      <c r="D275">
        <v>0</v>
      </c>
      <c r="E275">
        <v>0</v>
      </c>
      <c r="H275">
        <v>30297001</v>
      </c>
      <c r="I275" t="s">
        <v>850</v>
      </c>
    </row>
    <row r="276" spans="1:10" x14ac:dyDescent="0.2">
      <c r="A276">
        <v>271</v>
      </c>
      <c r="B276" t="s">
        <v>509</v>
      </c>
      <c r="C276" t="s">
        <v>101</v>
      </c>
      <c r="D276">
        <v>1</v>
      </c>
      <c r="E276">
        <v>30297001</v>
      </c>
      <c r="H276">
        <v>1</v>
      </c>
      <c r="I276">
        <v>2</v>
      </c>
      <c r="J276">
        <f>[1]effect!$G$352*(1+备注!$D$16)</f>
        <v>0</v>
      </c>
    </row>
    <row r="277" spans="1:10" x14ac:dyDescent="0.2">
      <c r="A277">
        <v>272</v>
      </c>
      <c r="B277" t="s">
        <v>510</v>
      </c>
      <c r="C277" t="s">
        <v>101</v>
      </c>
      <c r="D277">
        <v>1</v>
      </c>
      <c r="E277">
        <v>30297001</v>
      </c>
      <c r="H277">
        <v>1</v>
      </c>
      <c r="I277">
        <v>2</v>
      </c>
      <c r="J277">
        <f>[1]effect!$G$352*(1+备注!$D$16*2)</f>
        <v>0</v>
      </c>
    </row>
    <row r="278" spans="1:10" x14ac:dyDescent="0.2">
      <c r="A278">
        <v>273</v>
      </c>
      <c r="B278" t="s">
        <v>511</v>
      </c>
      <c r="C278" t="s">
        <v>101</v>
      </c>
      <c r="D278">
        <v>1</v>
      </c>
      <c r="E278">
        <v>30297001</v>
      </c>
      <c r="H278">
        <v>1</v>
      </c>
      <c r="I278">
        <v>2</v>
      </c>
      <c r="J278">
        <f>[1]effect!$G$352*(1+备注!$D$16*3)</f>
        <v>0</v>
      </c>
    </row>
    <row r="279" spans="1:10" x14ac:dyDescent="0.2">
      <c r="A279">
        <v>274</v>
      </c>
      <c r="B279" t="s">
        <v>512</v>
      </c>
      <c r="C279" t="s">
        <v>101</v>
      </c>
      <c r="D279">
        <v>1</v>
      </c>
      <c r="E279">
        <v>30297001</v>
      </c>
      <c r="H279">
        <v>1</v>
      </c>
      <c r="I279">
        <v>2</v>
      </c>
      <c r="J279">
        <f>[1]effect!$G$352*(1+备注!D$16*4)</f>
        <v>0</v>
      </c>
    </row>
    <row r="280" spans="1:10" x14ac:dyDescent="0.2">
      <c r="A280">
        <v>275</v>
      </c>
      <c r="B280" t="s">
        <v>513</v>
      </c>
      <c r="C280" t="s">
        <v>101</v>
      </c>
      <c r="D280">
        <v>1</v>
      </c>
      <c r="E280">
        <v>30297001</v>
      </c>
      <c r="H280">
        <v>1</v>
      </c>
      <c r="I280">
        <v>2</v>
      </c>
      <c r="J280">
        <f>[1]effect!$G$352*(1+备注!D$16*5)</f>
        <v>0</v>
      </c>
    </row>
    <row r="281" spans="1:10" x14ac:dyDescent="0.2">
      <c r="A281">
        <v>276</v>
      </c>
      <c r="B281" t="s">
        <v>514</v>
      </c>
      <c r="C281" t="s">
        <v>101</v>
      </c>
      <c r="D281">
        <v>1</v>
      </c>
      <c r="E281">
        <v>30297001</v>
      </c>
      <c r="H281">
        <v>1</v>
      </c>
      <c r="I281">
        <v>2</v>
      </c>
      <c r="J281">
        <f>[1]effect!$G$352*(1+备注!D$16*6)</f>
        <v>0</v>
      </c>
    </row>
    <row r="282" spans="1:10" x14ac:dyDescent="0.2">
      <c r="A282">
        <v>277</v>
      </c>
      <c r="B282" t="s">
        <v>515</v>
      </c>
      <c r="C282" t="s">
        <v>101</v>
      </c>
      <c r="D282">
        <v>1</v>
      </c>
      <c r="E282">
        <v>30297001</v>
      </c>
      <c r="H282">
        <v>1</v>
      </c>
      <c r="I282">
        <v>2</v>
      </c>
      <c r="J282">
        <f>[1]effect!$G$352*(1+备注!D$16*7)</f>
        <v>0</v>
      </c>
    </row>
    <row r="283" spans="1:10" x14ac:dyDescent="0.2">
      <c r="A283">
        <v>278</v>
      </c>
      <c r="B283" t="s">
        <v>516</v>
      </c>
      <c r="C283" t="s">
        <v>101</v>
      </c>
      <c r="D283">
        <v>1</v>
      </c>
      <c r="E283">
        <v>30297001</v>
      </c>
      <c r="H283">
        <v>1</v>
      </c>
      <c r="I283">
        <v>2</v>
      </c>
      <c r="J283">
        <f>[1]effect!$G$352*(1+备注!D$16*8)</f>
        <v>0</v>
      </c>
    </row>
    <row r="284" spans="1:10" x14ac:dyDescent="0.2">
      <c r="A284">
        <v>279</v>
      </c>
      <c r="B284" t="s">
        <v>517</v>
      </c>
      <c r="C284" t="s">
        <v>66</v>
      </c>
      <c r="D284">
        <v>0</v>
      </c>
      <c r="E284">
        <v>0</v>
      </c>
      <c r="H284">
        <v>30298001</v>
      </c>
      <c r="I284" t="s">
        <v>850</v>
      </c>
    </row>
    <row r="285" spans="1:10" x14ac:dyDescent="0.2">
      <c r="A285">
        <v>280</v>
      </c>
      <c r="B285" t="s">
        <v>519</v>
      </c>
      <c r="C285" t="s">
        <v>101</v>
      </c>
      <c r="D285">
        <v>1</v>
      </c>
      <c r="E285">
        <v>30298001</v>
      </c>
      <c r="H285">
        <v>1</v>
      </c>
      <c r="I285">
        <v>2</v>
      </c>
      <c r="J285">
        <f>[1]effect!$G$353*(1+备注!$D$16)</f>
        <v>0</v>
      </c>
    </row>
    <row r="286" spans="1:10" x14ac:dyDescent="0.2">
      <c r="A286">
        <v>281</v>
      </c>
      <c r="B286" t="s">
        <v>520</v>
      </c>
      <c r="C286" t="s">
        <v>101</v>
      </c>
      <c r="D286">
        <v>1</v>
      </c>
      <c r="E286">
        <v>30298001</v>
      </c>
      <c r="H286">
        <v>1</v>
      </c>
      <c r="I286">
        <v>2</v>
      </c>
      <c r="J286">
        <f>[1]effect!$G$353*(1+备注!$D$16*2)</f>
        <v>0</v>
      </c>
    </row>
    <row r="287" spans="1:10" x14ac:dyDescent="0.2">
      <c r="A287">
        <v>282</v>
      </c>
      <c r="B287" t="s">
        <v>521</v>
      </c>
      <c r="C287" t="s">
        <v>101</v>
      </c>
      <c r="D287">
        <v>1</v>
      </c>
      <c r="E287">
        <v>30298001</v>
      </c>
      <c r="H287">
        <v>1</v>
      </c>
      <c r="I287">
        <v>2</v>
      </c>
      <c r="J287">
        <f>[1]effect!$G$353*(1+备注!$D$16*3)</f>
        <v>0</v>
      </c>
    </row>
    <row r="288" spans="1:10" x14ac:dyDescent="0.2">
      <c r="A288">
        <v>283</v>
      </c>
      <c r="B288" t="s">
        <v>522</v>
      </c>
      <c r="C288" t="s">
        <v>101</v>
      </c>
      <c r="D288">
        <v>1</v>
      </c>
      <c r="E288">
        <v>30298001</v>
      </c>
      <c r="H288">
        <v>1</v>
      </c>
      <c r="I288">
        <v>2</v>
      </c>
      <c r="J288">
        <f>[1]effect!$G$353*(1+备注!D$16*4)</f>
        <v>0</v>
      </c>
    </row>
    <row r="289" spans="1:10" x14ac:dyDescent="0.2">
      <c r="A289">
        <v>284</v>
      </c>
      <c r="B289" t="s">
        <v>523</v>
      </c>
      <c r="C289" t="s">
        <v>101</v>
      </c>
      <c r="D289">
        <v>1</v>
      </c>
      <c r="E289">
        <v>30298001</v>
      </c>
      <c r="H289">
        <v>1</v>
      </c>
      <c r="I289">
        <v>2</v>
      </c>
      <c r="J289">
        <f>[1]effect!$G$353*(1+备注!D$16*5)</f>
        <v>0</v>
      </c>
    </row>
    <row r="290" spans="1:10" x14ac:dyDescent="0.2">
      <c r="A290">
        <v>285</v>
      </c>
      <c r="B290" t="s">
        <v>524</v>
      </c>
      <c r="C290" t="s">
        <v>101</v>
      </c>
      <c r="D290">
        <v>1</v>
      </c>
      <c r="E290">
        <v>30298001</v>
      </c>
      <c r="H290">
        <v>1</v>
      </c>
      <c r="I290">
        <v>2</v>
      </c>
      <c r="J290">
        <f>[1]effect!$G$353*(1+备注!D$16*6)</f>
        <v>0</v>
      </c>
    </row>
    <row r="291" spans="1:10" x14ac:dyDescent="0.2">
      <c r="A291">
        <v>286</v>
      </c>
      <c r="B291" t="s">
        <v>525</v>
      </c>
      <c r="C291" t="s">
        <v>101</v>
      </c>
      <c r="D291">
        <v>1</v>
      </c>
      <c r="E291">
        <v>30298001</v>
      </c>
      <c r="H291">
        <v>1</v>
      </c>
      <c r="I291">
        <v>2</v>
      </c>
      <c r="J291">
        <f>[1]effect!$G$353*(1+备注!D$16*7)</f>
        <v>0</v>
      </c>
    </row>
    <row r="292" spans="1:10" x14ac:dyDescent="0.2">
      <c r="A292">
        <v>287</v>
      </c>
      <c r="B292" t="s">
        <v>526</v>
      </c>
      <c r="C292" t="s">
        <v>101</v>
      </c>
      <c r="D292">
        <v>1</v>
      </c>
      <c r="E292">
        <v>30298001</v>
      </c>
      <c r="H292">
        <v>1</v>
      </c>
      <c r="I292">
        <v>2</v>
      </c>
      <c r="J292">
        <f>[1]effect!$G$353*(1+备注!D$16*8)</f>
        <v>0</v>
      </c>
    </row>
    <row r="293" spans="1:10" x14ac:dyDescent="0.2">
      <c r="A293">
        <v>288</v>
      </c>
      <c r="B293" t="s">
        <v>527</v>
      </c>
      <c r="C293" t="s">
        <v>66</v>
      </c>
      <c r="D293">
        <v>0</v>
      </c>
      <c r="E293">
        <v>0</v>
      </c>
      <c r="H293">
        <v>30299001</v>
      </c>
      <c r="I293" t="s">
        <v>850</v>
      </c>
    </row>
    <row r="294" spans="1:10" x14ac:dyDescent="0.2">
      <c r="A294">
        <v>289</v>
      </c>
      <c r="B294" t="s">
        <v>529</v>
      </c>
      <c r="C294" t="s">
        <v>101</v>
      </c>
      <c r="D294">
        <v>1</v>
      </c>
      <c r="E294">
        <v>30299001</v>
      </c>
      <c r="H294">
        <v>1</v>
      </c>
      <c r="I294">
        <v>2</v>
      </c>
      <c r="J294">
        <f>[1]effect!$G$354*(1+备注!$D$16)</f>
        <v>0</v>
      </c>
    </row>
    <row r="295" spans="1:10" x14ac:dyDescent="0.2">
      <c r="A295">
        <v>290</v>
      </c>
      <c r="B295" t="s">
        <v>530</v>
      </c>
      <c r="C295" t="s">
        <v>101</v>
      </c>
      <c r="D295">
        <v>1</v>
      </c>
      <c r="E295">
        <v>30299001</v>
      </c>
      <c r="H295">
        <v>1</v>
      </c>
      <c r="I295">
        <v>2</v>
      </c>
      <c r="J295">
        <f>[1]effect!$G$354*(1+备注!$D$16*2)</f>
        <v>0</v>
      </c>
    </row>
    <row r="296" spans="1:10" x14ac:dyDescent="0.2">
      <c r="A296">
        <v>291</v>
      </c>
      <c r="B296" t="s">
        <v>531</v>
      </c>
      <c r="C296" t="s">
        <v>101</v>
      </c>
      <c r="D296">
        <v>1</v>
      </c>
      <c r="E296">
        <v>30299001</v>
      </c>
      <c r="H296">
        <v>1</v>
      </c>
      <c r="I296">
        <v>2</v>
      </c>
      <c r="J296">
        <f>[1]effect!$G$354*(1+备注!$D$16*3)</f>
        <v>0</v>
      </c>
    </row>
    <row r="297" spans="1:10" x14ac:dyDescent="0.2">
      <c r="A297">
        <v>292</v>
      </c>
      <c r="B297" t="s">
        <v>532</v>
      </c>
      <c r="C297" t="s">
        <v>101</v>
      </c>
      <c r="D297">
        <v>1</v>
      </c>
      <c r="E297">
        <v>30299001</v>
      </c>
      <c r="H297">
        <v>1</v>
      </c>
      <c r="I297">
        <v>2</v>
      </c>
      <c r="J297">
        <f>[1]effect!$G$354*(1+备注!D$16*4)</f>
        <v>0</v>
      </c>
    </row>
    <row r="298" spans="1:10" x14ac:dyDescent="0.2">
      <c r="A298">
        <v>293</v>
      </c>
      <c r="B298" t="s">
        <v>533</v>
      </c>
      <c r="C298" t="s">
        <v>101</v>
      </c>
      <c r="D298">
        <v>1</v>
      </c>
      <c r="E298">
        <v>30299001</v>
      </c>
      <c r="H298">
        <v>1</v>
      </c>
      <c r="I298">
        <v>2</v>
      </c>
      <c r="J298">
        <f>[1]effect!$G$354*(1+备注!D$16*5)</f>
        <v>0</v>
      </c>
    </row>
    <row r="299" spans="1:10" x14ac:dyDescent="0.2">
      <c r="A299">
        <v>294</v>
      </c>
      <c r="B299" t="s">
        <v>534</v>
      </c>
      <c r="C299" t="s">
        <v>101</v>
      </c>
      <c r="D299">
        <v>1</v>
      </c>
      <c r="E299">
        <v>30299001</v>
      </c>
      <c r="H299">
        <v>1</v>
      </c>
      <c r="I299">
        <v>2</v>
      </c>
      <c r="J299">
        <f>[1]effect!$G$354*(1+备注!D$16*6)</f>
        <v>0</v>
      </c>
    </row>
    <row r="300" spans="1:10" x14ac:dyDescent="0.2">
      <c r="A300">
        <v>295</v>
      </c>
      <c r="B300" t="s">
        <v>535</v>
      </c>
      <c r="C300" t="s">
        <v>101</v>
      </c>
      <c r="D300">
        <v>1</v>
      </c>
      <c r="E300">
        <v>30299001</v>
      </c>
      <c r="H300">
        <v>1</v>
      </c>
      <c r="I300">
        <v>2</v>
      </c>
      <c r="J300">
        <f>[1]effect!$G$354*(1+备注!D$16*7)</f>
        <v>0</v>
      </c>
    </row>
    <row r="301" spans="1:10" x14ac:dyDescent="0.2">
      <c r="A301">
        <v>296</v>
      </c>
      <c r="B301" t="s">
        <v>536</v>
      </c>
      <c r="C301" t="s">
        <v>101</v>
      </c>
      <c r="D301">
        <v>1</v>
      </c>
      <c r="E301">
        <v>30299001</v>
      </c>
      <c r="H301">
        <v>1</v>
      </c>
      <c r="I301">
        <v>2</v>
      </c>
      <c r="J301">
        <f>[1]effect!$G$354*(1+备注!D$16*8)</f>
        <v>0</v>
      </c>
    </row>
    <row r="302" spans="1:10" x14ac:dyDescent="0.2">
      <c r="A302">
        <v>297</v>
      </c>
      <c r="B302" t="s">
        <v>537</v>
      </c>
      <c r="C302" t="s">
        <v>66</v>
      </c>
      <c r="D302">
        <v>0</v>
      </c>
      <c r="E302">
        <v>0</v>
      </c>
      <c r="H302">
        <v>30300001</v>
      </c>
      <c r="I302" t="s">
        <v>850</v>
      </c>
    </row>
    <row r="303" spans="1:10" x14ac:dyDescent="0.2">
      <c r="A303">
        <v>298</v>
      </c>
      <c r="B303" t="s">
        <v>539</v>
      </c>
      <c r="C303" t="s">
        <v>101</v>
      </c>
      <c r="D303">
        <v>1</v>
      </c>
      <c r="E303">
        <v>30300001</v>
      </c>
      <c r="H303">
        <v>1</v>
      </c>
      <c r="I303">
        <v>2</v>
      </c>
      <c r="J303">
        <f>[1]effect!$G$355*(1+备注!$D$16)</f>
        <v>0</v>
      </c>
    </row>
    <row r="304" spans="1:10" x14ac:dyDescent="0.2">
      <c r="A304">
        <v>299</v>
      </c>
      <c r="B304" t="s">
        <v>540</v>
      </c>
      <c r="C304" t="s">
        <v>101</v>
      </c>
      <c r="D304">
        <v>1</v>
      </c>
      <c r="E304">
        <v>30300001</v>
      </c>
      <c r="H304">
        <v>1</v>
      </c>
      <c r="I304">
        <v>2</v>
      </c>
      <c r="J304">
        <f>[1]effect!$G$355*(1+备注!$D$16*2)</f>
        <v>0</v>
      </c>
    </row>
    <row r="305" spans="1:10" x14ac:dyDescent="0.2">
      <c r="A305">
        <v>300</v>
      </c>
      <c r="B305" t="s">
        <v>541</v>
      </c>
      <c r="C305" t="s">
        <v>101</v>
      </c>
      <c r="D305">
        <v>1</v>
      </c>
      <c r="E305">
        <v>30300001</v>
      </c>
      <c r="H305">
        <v>1</v>
      </c>
      <c r="I305">
        <v>2</v>
      </c>
      <c r="J305">
        <f>[1]effect!$G$355*(1+备注!$D$16*3)</f>
        <v>0</v>
      </c>
    </row>
    <row r="306" spans="1:10" x14ac:dyDescent="0.2">
      <c r="A306">
        <v>301</v>
      </c>
      <c r="B306" t="s">
        <v>542</v>
      </c>
      <c r="C306" t="s">
        <v>101</v>
      </c>
      <c r="D306">
        <v>1</v>
      </c>
      <c r="E306">
        <v>30300001</v>
      </c>
      <c r="H306">
        <v>1</v>
      </c>
      <c r="I306">
        <v>2</v>
      </c>
      <c r="J306">
        <f>[1]effect!$G$355*(1+备注!D$16*4)</f>
        <v>0</v>
      </c>
    </row>
    <row r="307" spans="1:10" x14ac:dyDescent="0.2">
      <c r="A307">
        <v>302</v>
      </c>
      <c r="B307" t="s">
        <v>543</v>
      </c>
      <c r="C307" t="s">
        <v>101</v>
      </c>
      <c r="D307">
        <v>1</v>
      </c>
      <c r="E307">
        <v>30300001</v>
      </c>
      <c r="H307">
        <v>1</v>
      </c>
      <c r="I307">
        <v>2</v>
      </c>
      <c r="J307">
        <f>[1]effect!$G$355*(1+备注!D$16*5)</f>
        <v>0</v>
      </c>
    </row>
    <row r="308" spans="1:10" x14ac:dyDescent="0.2">
      <c r="A308">
        <v>303</v>
      </c>
      <c r="B308" t="s">
        <v>544</v>
      </c>
      <c r="C308" t="s">
        <v>101</v>
      </c>
      <c r="D308">
        <v>1</v>
      </c>
      <c r="E308">
        <v>30300001</v>
      </c>
      <c r="H308">
        <v>1</v>
      </c>
      <c r="I308">
        <v>2</v>
      </c>
      <c r="J308">
        <f>[1]effect!$G$355*(1+备注!D$16*6)</f>
        <v>0</v>
      </c>
    </row>
    <row r="309" spans="1:10" x14ac:dyDescent="0.2">
      <c r="A309">
        <v>304</v>
      </c>
      <c r="B309" t="s">
        <v>545</v>
      </c>
      <c r="C309" t="s">
        <v>101</v>
      </c>
      <c r="D309">
        <v>1</v>
      </c>
      <c r="E309">
        <v>30300001</v>
      </c>
      <c r="H309">
        <v>1</v>
      </c>
      <c r="I309">
        <v>2</v>
      </c>
      <c r="J309">
        <f>[1]effect!$G$355*(1+备注!D$16*7)</f>
        <v>0</v>
      </c>
    </row>
    <row r="310" spans="1:10" x14ac:dyDescent="0.2">
      <c r="A310">
        <v>305</v>
      </c>
      <c r="B310" t="s">
        <v>546</v>
      </c>
      <c r="C310" t="s">
        <v>101</v>
      </c>
      <c r="D310">
        <v>1</v>
      </c>
      <c r="E310">
        <v>30300001</v>
      </c>
      <c r="H310">
        <v>1</v>
      </c>
      <c r="I310">
        <v>2</v>
      </c>
      <c r="J310">
        <f>[1]effect!$G$355*(1+备注!D$16*8)</f>
        <v>0</v>
      </c>
    </row>
    <row r="311" spans="1:10" x14ac:dyDescent="0.2">
      <c r="A311">
        <v>306</v>
      </c>
      <c r="B311" t="s">
        <v>547</v>
      </c>
      <c r="C311" t="s">
        <v>66</v>
      </c>
      <c r="D311">
        <v>0</v>
      </c>
      <c r="E311">
        <v>0</v>
      </c>
      <c r="H311">
        <v>30301001</v>
      </c>
      <c r="I311" t="s">
        <v>850</v>
      </c>
    </row>
    <row r="312" spans="1:10" x14ac:dyDescent="0.2">
      <c r="A312">
        <v>307</v>
      </c>
      <c r="B312" t="s">
        <v>549</v>
      </c>
      <c r="C312" t="s">
        <v>101</v>
      </c>
      <c r="D312">
        <v>1</v>
      </c>
      <c r="E312">
        <v>30301001</v>
      </c>
      <c r="H312">
        <v>1</v>
      </c>
      <c r="I312">
        <v>2</v>
      </c>
      <c r="J312">
        <f>[1]effect!$G$356*(1+备注!$D$16)</f>
        <v>0</v>
      </c>
    </row>
    <row r="313" spans="1:10" x14ac:dyDescent="0.2">
      <c r="A313">
        <v>308</v>
      </c>
      <c r="B313" t="s">
        <v>550</v>
      </c>
      <c r="C313" t="s">
        <v>101</v>
      </c>
      <c r="D313">
        <v>1</v>
      </c>
      <c r="E313">
        <v>30301001</v>
      </c>
      <c r="H313">
        <v>1</v>
      </c>
      <c r="I313">
        <v>2</v>
      </c>
      <c r="J313">
        <f>[1]effect!$G$356*(1+备注!$D$16*2)</f>
        <v>0</v>
      </c>
    </row>
    <row r="314" spans="1:10" x14ac:dyDescent="0.2">
      <c r="A314">
        <v>309</v>
      </c>
      <c r="B314" t="s">
        <v>551</v>
      </c>
      <c r="C314" t="s">
        <v>101</v>
      </c>
      <c r="D314">
        <v>1</v>
      </c>
      <c r="E314">
        <v>30301001</v>
      </c>
      <c r="H314">
        <v>1</v>
      </c>
      <c r="I314">
        <v>2</v>
      </c>
      <c r="J314">
        <f>[1]effect!$G$356*(1+备注!$D$16*3)</f>
        <v>0</v>
      </c>
    </row>
    <row r="315" spans="1:10" x14ac:dyDescent="0.2">
      <c r="A315">
        <v>310</v>
      </c>
      <c r="B315" t="s">
        <v>552</v>
      </c>
      <c r="C315" t="s">
        <v>101</v>
      </c>
      <c r="D315">
        <v>1</v>
      </c>
      <c r="E315">
        <v>30301001</v>
      </c>
      <c r="H315">
        <v>1</v>
      </c>
      <c r="I315">
        <v>2</v>
      </c>
      <c r="J315">
        <f>[1]effect!$G$356*(1+备注!D$16*4)</f>
        <v>0</v>
      </c>
    </row>
    <row r="316" spans="1:10" x14ac:dyDescent="0.2">
      <c r="A316">
        <v>311</v>
      </c>
      <c r="B316" t="s">
        <v>553</v>
      </c>
      <c r="C316" t="s">
        <v>101</v>
      </c>
      <c r="D316">
        <v>1</v>
      </c>
      <c r="E316">
        <v>30301001</v>
      </c>
      <c r="H316">
        <v>1</v>
      </c>
      <c r="I316">
        <v>2</v>
      </c>
      <c r="J316">
        <f>[1]effect!$G$356*(1+备注!D$16*5)</f>
        <v>0</v>
      </c>
    </row>
    <row r="317" spans="1:10" x14ac:dyDescent="0.2">
      <c r="A317">
        <v>312</v>
      </c>
      <c r="B317" t="s">
        <v>554</v>
      </c>
      <c r="C317" t="s">
        <v>101</v>
      </c>
      <c r="D317">
        <v>1</v>
      </c>
      <c r="E317">
        <v>30301001</v>
      </c>
      <c r="H317">
        <v>1</v>
      </c>
      <c r="I317">
        <v>2</v>
      </c>
      <c r="J317">
        <f>[1]effect!$G$356*(1+备注!D$16*6)</f>
        <v>0</v>
      </c>
    </row>
    <row r="318" spans="1:10" x14ac:dyDescent="0.2">
      <c r="A318">
        <v>313</v>
      </c>
      <c r="B318" t="s">
        <v>555</v>
      </c>
      <c r="C318" t="s">
        <v>101</v>
      </c>
      <c r="D318">
        <v>1</v>
      </c>
      <c r="E318">
        <v>30301001</v>
      </c>
      <c r="H318">
        <v>1</v>
      </c>
      <c r="I318">
        <v>2</v>
      </c>
      <c r="J318">
        <f>[1]effect!$G$356*(1+备注!D$16*7)</f>
        <v>0</v>
      </c>
    </row>
    <row r="319" spans="1:10" x14ac:dyDescent="0.2">
      <c r="A319">
        <v>314</v>
      </c>
      <c r="B319" t="s">
        <v>556</v>
      </c>
      <c r="C319" t="s">
        <v>101</v>
      </c>
      <c r="D319">
        <v>1</v>
      </c>
      <c r="E319">
        <v>30301001</v>
      </c>
      <c r="H319">
        <v>1</v>
      </c>
      <c r="I319">
        <v>2</v>
      </c>
      <c r="J319">
        <f>[1]effect!$G$356*(1+备注!D$16*8)</f>
        <v>0</v>
      </c>
    </row>
    <row r="320" spans="1:10" x14ac:dyDescent="0.2">
      <c r="A320">
        <v>315</v>
      </c>
      <c r="B320" t="s">
        <v>557</v>
      </c>
      <c r="C320" t="s">
        <v>66</v>
      </c>
      <c r="D320">
        <v>0</v>
      </c>
      <c r="E320">
        <v>0</v>
      </c>
      <c r="H320">
        <v>30302001</v>
      </c>
      <c r="I320" t="s">
        <v>850</v>
      </c>
    </row>
    <row r="321" spans="1:10" x14ac:dyDescent="0.2">
      <c r="A321">
        <v>316</v>
      </c>
      <c r="B321" t="s">
        <v>559</v>
      </c>
      <c r="C321" t="s">
        <v>101</v>
      </c>
      <c r="D321">
        <v>1</v>
      </c>
      <c r="E321">
        <v>30302001</v>
      </c>
      <c r="H321">
        <v>1</v>
      </c>
      <c r="I321">
        <v>2</v>
      </c>
      <c r="J321">
        <f>[1]effect!$G$357*(1+备注!$D$16)</f>
        <v>0</v>
      </c>
    </row>
    <row r="322" spans="1:10" x14ac:dyDescent="0.2">
      <c r="A322">
        <v>317</v>
      </c>
      <c r="B322" t="s">
        <v>560</v>
      </c>
      <c r="C322" t="s">
        <v>101</v>
      </c>
      <c r="D322">
        <v>1</v>
      </c>
      <c r="E322">
        <v>30302001</v>
      </c>
      <c r="H322">
        <v>1</v>
      </c>
      <c r="I322">
        <v>2</v>
      </c>
      <c r="J322">
        <f>[1]effect!$G$357*(1+备注!$D$16*2)</f>
        <v>0</v>
      </c>
    </row>
    <row r="323" spans="1:10" x14ac:dyDescent="0.2">
      <c r="A323">
        <v>318</v>
      </c>
      <c r="B323" t="s">
        <v>561</v>
      </c>
      <c r="C323" t="s">
        <v>101</v>
      </c>
      <c r="D323">
        <v>1</v>
      </c>
      <c r="E323">
        <v>30302001</v>
      </c>
      <c r="H323">
        <v>1</v>
      </c>
      <c r="I323">
        <v>2</v>
      </c>
      <c r="J323">
        <f>[1]effect!$G$357*(1+备注!$D$16*3)</f>
        <v>0</v>
      </c>
    </row>
    <row r="324" spans="1:10" x14ac:dyDescent="0.2">
      <c r="A324">
        <v>319</v>
      </c>
      <c r="B324" t="s">
        <v>562</v>
      </c>
      <c r="C324" t="s">
        <v>101</v>
      </c>
      <c r="D324">
        <v>1</v>
      </c>
      <c r="E324">
        <v>30302001</v>
      </c>
      <c r="H324">
        <v>1</v>
      </c>
      <c r="I324">
        <v>2</v>
      </c>
      <c r="J324">
        <f>[1]effect!$G$357*(1+备注!D$16*4)</f>
        <v>0</v>
      </c>
    </row>
    <row r="325" spans="1:10" x14ac:dyDescent="0.2">
      <c r="A325">
        <v>320</v>
      </c>
      <c r="B325" t="s">
        <v>563</v>
      </c>
      <c r="C325" t="s">
        <v>101</v>
      </c>
      <c r="D325">
        <v>1</v>
      </c>
      <c r="E325">
        <v>30302001</v>
      </c>
      <c r="H325">
        <v>1</v>
      </c>
      <c r="I325">
        <v>2</v>
      </c>
      <c r="J325">
        <f>[1]effect!$G$357*(1+备注!D$16*5)</f>
        <v>0</v>
      </c>
    </row>
    <row r="326" spans="1:10" x14ac:dyDescent="0.2">
      <c r="A326">
        <v>321</v>
      </c>
      <c r="B326" t="s">
        <v>564</v>
      </c>
      <c r="C326" t="s">
        <v>101</v>
      </c>
      <c r="D326">
        <v>1</v>
      </c>
      <c r="E326">
        <v>30302001</v>
      </c>
      <c r="H326">
        <v>1</v>
      </c>
      <c r="I326">
        <v>2</v>
      </c>
      <c r="J326">
        <f>[1]effect!$G$357*(1+备注!D$16*6)</f>
        <v>0</v>
      </c>
    </row>
    <row r="327" spans="1:10" x14ac:dyDescent="0.2">
      <c r="A327">
        <v>322</v>
      </c>
      <c r="B327" t="s">
        <v>565</v>
      </c>
      <c r="C327" t="s">
        <v>101</v>
      </c>
      <c r="D327">
        <v>1</v>
      </c>
      <c r="E327">
        <v>30302001</v>
      </c>
      <c r="H327">
        <v>1</v>
      </c>
      <c r="I327">
        <v>2</v>
      </c>
      <c r="J327">
        <f>[1]effect!$G$357*(1+备注!D$16*7)</f>
        <v>0</v>
      </c>
    </row>
    <row r="328" spans="1:10" x14ac:dyDescent="0.2">
      <c r="A328">
        <v>323</v>
      </c>
      <c r="B328" t="s">
        <v>566</v>
      </c>
      <c r="C328" t="s">
        <v>101</v>
      </c>
      <c r="D328">
        <v>1</v>
      </c>
      <c r="E328">
        <v>30302001</v>
      </c>
      <c r="H328">
        <v>1</v>
      </c>
      <c r="I328">
        <v>2</v>
      </c>
      <c r="J328">
        <f>[1]effect!$G$357*(1+备注!D$16*8)</f>
        <v>0</v>
      </c>
    </row>
    <row r="329" spans="1:10" x14ac:dyDescent="0.2">
      <c r="A329">
        <v>324</v>
      </c>
      <c r="B329" t="s">
        <v>567</v>
      </c>
      <c r="C329" t="s">
        <v>66</v>
      </c>
      <c r="D329">
        <v>0</v>
      </c>
      <c r="E329">
        <v>0</v>
      </c>
      <c r="H329">
        <v>30303001</v>
      </c>
      <c r="I329" t="s">
        <v>850</v>
      </c>
    </row>
    <row r="330" spans="1:10" x14ac:dyDescent="0.2">
      <c r="A330">
        <v>325</v>
      </c>
      <c r="B330" t="s">
        <v>569</v>
      </c>
      <c r="C330" t="s">
        <v>101</v>
      </c>
      <c r="D330">
        <v>1</v>
      </c>
      <c r="E330">
        <v>30303001</v>
      </c>
      <c r="H330">
        <v>1</v>
      </c>
      <c r="I330">
        <v>2</v>
      </c>
      <c r="J330">
        <f>[1]effect!$G$358*(1+备注!$D$16)</f>
        <v>0</v>
      </c>
    </row>
    <row r="331" spans="1:10" x14ac:dyDescent="0.2">
      <c r="A331">
        <v>326</v>
      </c>
      <c r="B331" t="s">
        <v>570</v>
      </c>
      <c r="C331" t="s">
        <v>101</v>
      </c>
      <c r="D331">
        <v>1</v>
      </c>
      <c r="E331">
        <v>30303001</v>
      </c>
      <c r="H331">
        <v>1</v>
      </c>
      <c r="I331">
        <v>2</v>
      </c>
      <c r="J331">
        <f>[1]effect!$G$358*(1+备注!$D$16*2)</f>
        <v>0</v>
      </c>
    </row>
    <row r="332" spans="1:10" x14ac:dyDescent="0.2">
      <c r="A332">
        <v>327</v>
      </c>
      <c r="B332" t="s">
        <v>571</v>
      </c>
      <c r="C332" t="s">
        <v>101</v>
      </c>
      <c r="D332">
        <v>1</v>
      </c>
      <c r="E332">
        <v>30303001</v>
      </c>
      <c r="H332">
        <v>1</v>
      </c>
      <c r="I332">
        <v>2</v>
      </c>
      <c r="J332">
        <f>[1]effect!$G$358*(1+备注!$D$16*3)</f>
        <v>0</v>
      </c>
    </row>
    <row r="333" spans="1:10" x14ac:dyDescent="0.2">
      <c r="A333">
        <v>328</v>
      </c>
      <c r="B333" t="s">
        <v>572</v>
      </c>
      <c r="C333" t="s">
        <v>101</v>
      </c>
      <c r="D333">
        <v>1</v>
      </c>
      <c r="E333">
        <v>30303001</v>
      </c>
      <c r="H333">
        <v>1</v>
      </c>
      <c r="I333">
        <v>2</v>
      </c>
      <c r="J333">
        <f>[1]effect!$G$358*(1+备注!D$16*4)</f>
        <v>0</v>
      </c>
    </row>
    <row r="334" spans="1:10" x14ac:dyDescent="0.2">
      <c r="A334">
        <v>329</v>
      </c>
      <c r="B334" t="s">
        <v>573</v>
      </c>
      <c r="C334" t="s">
        <v>101</v>
      </c>
      <c r="D334">
        <v>1</v>
      </c>
      <c r="E334">
        <v>30303001</v>
      </c>
      <c r="H334">
        <v>1</v>
      </c>
      <c r="I334">
        <v>2</v>
      </c>
      <c r="J334">
        <f>[1]effect!$G$358*(1+备注!D$16*5)</f>
        <v>0</v>
      </c>
    </row>
    <row r="335" spans="1:10" x14ac:dyDescent="0.2">
      <c r="A335">
        <v>330</v>
      </c>
      <c r="B335" t="s">
        <v>574</v>
      </c>
      <c r="C335" t="s">
        <v>101</v>
      </c>
      <c r="D335">
        <v>1</v>
      </c>
      <c r="E335">
        <v>30303001</v>
      </c>
      <c r="H335">
        <v>1</v>
      </c>
      <c r="I335">
        <v>2</v>
      </c>
      <c r="J335">
        <f>[1]effect!$G$358*(1+备注!D$16*6)</f>
        <v>0</v>
      </c>
    </row>
    <row r="336" spans="1:10" x14ac:dyDescent="0.2">
      <c r="A336">
        <v>331</v>
      </c>
      <c r="B336" t="s">
        <v>575</v>
      </c>
      <c r="C336" t="s">
        <v>101</v>
      </c>
      <c r="D336">
        <v>1</v>
      </c>
      <c r="E336">
        <v>30303001</v>
      </c>
      <c r="H336">
        <v>1</v>
      </c>
      <c r="I336">
        <v>2</v>
      </c>
      <c r="J336">
        <f>[1]effect!$G$358*(1+备注!D$16*7)</f>
        <v>0</v>
      </c>
    </row>
    <row r="337" spans="1:10" x14ac:dyDescent="0.2">
      <c r="A337">
        <v>332</v>
      </c>
      <c r="B337" t="s">
        <v>576</v>
      </c>
      <c r="C337" t="s">
        <v>101</v>
      </c>
      <c r="D337">
        <v>1</v>
      </c>
      <c r="E337">
        <v>30303001</v>
      </c>
      <c r="H337">
        <v>1</v>
      </c>
      <c r="I337">
        <v>2</v>
      </c>
      <c r="J337">
        <f>[1]effect!$G$358*(1+备注!D$16*8)</f>
        <v>0</v>
      </c>
    </row>
    <row r="338" spans="1:10" x14ac:dyDescent="0.2">
      <c r="A338">
        <v>333</v>
      </c>
      <c r="B338" t="s">
        <v>577</v>
      </c>
      <c r="C338" t="s">
        <v>66</v>
      </c>
      <c r="D338">
        <v>0</v>
      </c>
      <c r="E338">
        <v>0</v>
      </c>
      <c r="H338">
        <v>30304001</v>
      </c>
      <c r="I338" t="s">
        <v>850</v>
      </c>
    </row>
    <row r="339" spans="1:10" x14ac:dyDescent="0.2">
      <c r="A339">
        <v>334</v>
      </c>
      <c r="B339" t="s">
        <v>579</v>
      </c>
      <c r="C339" t="s">
        <v>101</v>
      </c>
      <c r="D339">
        <v>1</v>
      </c>
      <c r="E339">
        <v>30304001</v>
      </c>
      <c r="H339">
        <v>1</v>
      </c>
      <c r="I339">
        <v>2</v>
      </c>
      <c r="J339">
        <f>[1]effect!$G$359*(1+备注!$D$16)</f>
        <v>0</v>
      </c>
    </row>
    <row r="340" spans="1:10" x14ac:dyDescent="0.2">
      <c r="A340">
        <v>335</v>
      </c>
      <c r="B340" t="s">
        <v>580</v>
      </c>
      <c r="C340" t="s">
        <v>101</v>
      </c>
      <c r="D340">
        <v>1</v>
      </c>
      <c r="E340">
        <v>30304001</v>
      </c>
      <c r="H340">
        <v>1</v>
      </c>
      <c r="I340">
        <v>2</v>
      </c>
      <c r="J340">
        <f>[1]effect!$G$359*(1+备注!$D$16*2)</f>
        <v>0</v>
      </c>
    </row>
    <row r="341" spans="1:10" x14ac:dyDescent="0.2">
      <c r="A341">
        <v>336</v>
      </c>
      <c r="B341" t="s">
        <v>581</v>
      </c>
      <c r="C341" t="s">
        <v>101</v>
      </c>
      <c r="D341">
        <v>1</v>
      </c>
      <c r="E341">
        <v>30304001</v>
      </c>
      <c r="H341">
        <v>1</v>
      </c>
      <c r="I341">
        <v>2</v>
      </c>
      <c r="J341">
        <f>[1]effect!$G$359*(1+备注!$D$16*3)</f>
        <v>0</v>
      </c>
    </row>
    <row r="342" spans="1:10" x14ac:dyDescent="0.2">
      <c r="A342">
        <v>337</v>
      </c>
      <c r="B342" t="s">
        <v>582</v>
      </c>
      <c r="C342" t="s">
        <v>101</v>
      </c>
      <c r="D342">
        <v>1</v>
      </c>
      <c r="E342">
        <v>30304001</v>
      </c>
      <c r="H342">
        <v>1</v>
      </c>
      <c r="I342">
        <v>2</v>
      </c>
      <c r="J342">
        <f>[1]effect!$G$359*(1+备注!D$16*4)</f>
        <v>0</v>
      </c>
    </row>
    <row r="343" spans="1:10" x14ac:dyDescent="0.2">
      <c r="A343">
        <v>338</v>
      </c>
      <c r="B343" t="s">
        <v>583</v>
      </c>
      <c r="C343" t="s">
        <v>101</v>
      </c>
      <c r="D343">
        <v>1</v>
      </c>
      <c r="E343">
        <v>30304001</v>
      </c>
      <c r="H343">
        <v>1</v>
      </c>
      <c r="I343">
        <v>2</v>
      </c>
      <c r="J343">
        <f>[1]effect!$G$359*(1+备注!D$16*5)</f>
        <v>0</v>
      </c>
    </row>
    <row r="344" spans="1:10" x14ac:dyDescent="0.2">
      <c r="A344">
        <v>339</v>
      </c>
      <c r="B344" t="s">
        <v>584</v>
      </c>
      <c r="C344" t="s">
        <v>101</v>
      </c>
      <c r="D344">
        <v>1</v>
      </c>
      <c r="E344">
        <v>30304001</v>
      </c>
      <c r="H344">
        <v>1</v>
      </c>
      <c r="I344">
        <v>2</v>
      </c>
      <c r="J344">
        <f>[1]effect!$G$359*(1+备注!D$16*6)</f>
        <v>0</v>
      </c>
    </row>
    <row r="345" spans="1:10" x14ac:dyDescent="0.2">
      <c r="A345">
        <v>340</v>
      </c>
      <c r="B345" t="s">
        <v>585</v>
      </c>
      <c r="C345" t="s">
        <v>101</v>
      </c>
      <c r="D345">
        <v>1</v>
      </c>
      <c r="E345">
        <v>30304001</v>
      </c>
      <c r="H345">
        <v>1</v>
      </c>
      <c r="I345">
        <v>2</v>
      </c>
      <c r="J345">
        <f>[1]effect!$G$359*(1+备注!D$16*7)</f>
        <v>0</v>
      </c>
    </row>
    <row r="346" spans="1:10" x14ac:dyDescent="0.2">
      <c r="A346">
        <v>341</v>
      </c>
      <c r="B346" t="s">
        <v>586</v>
      </c>
      <c r="C346" t="s">
        <v>101</v>
      </c>
      <c r="D346">
        <v>1</v>
      </c>
      <c r="E346">
        <v>30304001</v>
      </c>
      <c r="H346">
        <v>1</v>
      </c>
      <c r="I346">
        <v>2</v>
      </c>
      <c r="J346">
        <f>[1]effect!$G$359*(1+备注!D$16*8)</f>
        <v>0</v>
      </c>
    </row>
    <row r="347" spans="1:10" x14ac:dyDescent="0.2">
      <c r="A347">
        <v>342</v>
      </c>
      <c r="B347" t="s">
        <v>587</v>
      </c>
      <c r="C347" t="s">
        <v>66</v>
      </c>
      <c r="D347">
        <v>0</v>
      </c>
      <c r="E347">
        <v>0</v>
      </c>
      <c r="H347">
        <v>30305001</v>
      </c>
      <c r="I347" t="s">
        <v>850</v>
      </c>
    </row>
    <row r="348" spans="1:10" x14ac:dyDescent="0.2">
      <c r="A348">
        <v>343</v>
      </c>
      <c r="B348" t="s">
        <v>589</v>
      </c>
      <c r="C348" t="s">
        <v>101</v>
      </c>
      <c r="D348">
        <v>1</v>
      </c>
      <c r="E348">
        <v>30305001</v>
      </c>
      <c r="H348">
        <v>1</v>
      </c>
      <c r="I348">
        <v>2</v>
      </c>
      <c r="J348">
        <f>[1]effect!$G$360*(1+备注!$D$16)</f>
        <v>0</v>
      </c>
    </row>
    <row r="349" spans="1:10" x14ac:dyDescent="0.2">
      <c r="A349">
        <v>344</v>
      </c>
      <c r="B349" t="s">
        <v>590</v>
      </c>
      <c r="C349" t="s">
        <v>101</v>
      </c>
      <c r="D349">
        <v>1</v>
      </c>
      <c r="E349">
        <v>30305001</v>
      </c>
      <c r="H349">
        <v>1</v>
      </c>
      <c r="I349">
        <v>2</v>
      </c>
      <c r="J349">
        <f>[1]effect!$G$360*(1+备注!$D$16*2)</f>
        <v>0</v>
      </c>
    </row>
    <row r="350" spans="1:10" x14ac:dyDescent="0.2">
      <c r="A350">
        <v>345</v>
      </c>
      <c r="B350" t="s">
        <v>591</v>
      </c>
      <c r="C350" t="s">
        <v>101</v>
      </c>
      <c r="D350">
        <v>1</v>
      </c>
      <c r="E350">
        <v>30305001</v>
      </c>
      <c r="H350">
        <v>1</v>
      </c>
      <c r="I350">
        <v>2</v>
      </c>
      <c r="J350">
        <f>[1]effect!$G$360*(1+备注!$D$16*3)</f>
        <v>0</v>
      </c>
    </row>
    <row r="351" spans="1:10" x14ac:dyDescent="0.2">
      <c r="A351">
        <v>346</v>
      </c>
      <c r="B351" t="s">
        <v>592</v>
      </c>
      <c r="C351" t="s">
        <v>101</v>
      </c>
      <c r="D351">
        <v>1</v>
      </c>
      <c r="E351">
        <v>30305001</v>
      </c>
      <c r="H351">
        <v>1</v>
      </c>
      <c r="I351">
        <v>2</v>
      </c>
      <c r="J351">
        <f>[1]effect!$G$360*(1+备注!D$16*4)</f>
        <v>0</v>
      </c>
    </row>
    <row r="352" spans="1:10" x14ac:dyDescent="0.2">
      <c r="A352">
        <v>347</v>
      </c>
      <c r="B352" t="s">
        <v>593</v>
      </c>
      <c r="C352" t="s">
        <v>101</v>
      </c>
      <c r="D352">
        <v>1</v>
      </c>
      <c r="E352">
        <v>30305001</v>
      </c>
      <c r="H352">
        <v>1</v>
      </c>
      <c r="I352">
        <v>2</v>
      </c>
      <c r="J352">
        <f>[1]effect!$G$360*(1+备注!D$16*5)</f>
        <v>0</v>
      </c>
    </row>
    <row r="353" spans="1:10" x14ac:dyDescent="0.2">
      <c r="A353">
        <v>348</v>
      </c>
      <c r="B353" t="s">
        <v>594</v>
      </c>
      <c r="C353" t="s">
        <v>101</v>
      </c>
      <c r="D353">
        <v>1</v>
      </c>
      <c r="E353">
        <v>30305001</v>
      </c>
      <c r="H353">
        <v>1</v>
      </c>
      <c r="I353">
        <v>2</v>
      </c>
      <c r="J353">
        <f>[1]effect!$G$360*(1+备注!D$16*6)</f>
        <v>0</v>
      </c>
    </row>
    <row r="354" spans="1:10" x14ac:dyDescent="0.2">
      <c r="A354">
        <v>349</v>
      </c>
      <c r="B354" t="s">
        <v>595</v>
      </c>
      <c r="C354" t="s">
        <v>101</v>
      </c>
      <c r="D354">
        <v>1</v>
      </c>
      <c r="E354">
        <v>30305001</v>
      </c>
      <c r="H354">
        <v>1</v>
      </c>
      <c r="I354">
        <v>2</v>
      </c>
      <c r="J354">
        <f>[1]effect!$G$360*(1+备注!D$16*7)</f>
        <v>0</v>
      </c>
    </row>
    <row r="355" spans="1:10" x14ac:dyDescent="0.2">
      <c r="A355">
        <v>350</v>
      </c>
      <c r="B355" t="s">
        <v>596</v>
      </c>
      <c r="C355" t="s">
        <v>101</v>
      </c>
      <c r="D355">
        <v>1</v>
      </c>
      <c r="E355">
        <v>30305001</v>
      </c>
      <c r="H355">
        <v>1</v>
      </c>
      <c r="I355">
        <v>2</v>
      </c>
      <c r="J355">
        <f>[1]effect!$G$360*(1+备注!D$16*8)</f>
        <v>0</v>
      </c>
    </row>
    <row r="356" spans="1:10" x14ac:dyDescent="0.2">
      <c r="A356">
        <v>351</v>
      </c>
      <c r="B356" t="s">
        <v>597</v>
      </c>
      <c r="C356" t="s">
        <v>66</v>
      </c>
      <c r="D356">
        <v>0</v>
      </c>
      <c r="E356">
        <v>0</v>
      </c>
      <c r="H356">
        <v>30306001</v>
      </c>
      <c r="I356" t="s">
        <v>850</v>
      </c>
    </row>
    <row r="357" spans="1:10" x14ac:dyDescent="0.2">
      <c r="A357">
        <v>352</v>
      </c>
      <c r="B357" t="s">
        <v>599</v>
      </c>
      <c r="C357" t="s">
        <v>101</v>
      </c>
      <c r="D357">
        <v>1</v>
      </c>
      <c r="E357">
        <v>30306001</v>
      </c>
      <c r="H357">
        <v>1</v>
      </c>
      <c r="I357">
        <v>2</v>
      </c>
      <c r="J357">
        <f>[1]effect!$G$361*(1+备注!$D$16)</f>
        <v>0</v>
      </c>
    </row>
    <row r="358" spans="1:10" x14ac:dyDescent="0.2">
      <c r="A358">
        <v>353</v>
      </c>
      <c r="B358" t="s">
        <v>600</v>
      </c>
      <c r="C358" t="s">
        <v>101</v>
      </c>
      <c r="D358">
        <v>1</v>
      </c>
      <c r="E358">
        <v>30306001</v>
      </c>
      <c r="H358">
        <v>1</v>
      </c>
      <c r="I358">
        <v>2</v>
      </c>
      <c r="J358">
        <f>[1]effect!$G$361*(1+备注!$D$16*2)</f>
        <v>0</v>
      </c>
    </row>
    <row r="359" spans="1:10" x14ac:dyDescent="0.2">
      <c r="A359">
        <v>354</v>
      </c>
      <c r="B359" t="s">
        <v>601</v>
      </c>
      <c r="C359" t="s">
        <v>101</v>
      </c>
      <c r="D359">
        <v>1</v>
      </c>
      <c r="E359">
        <v>30306001</v>
      </c>
      <c r="H359">
        <v>1</v>
      </c>
      <c r="I359">
        <v>2</v>
      </c>
      <c r="J359">
        <f>[1]effect!$G$361*(1+备注!$D$16*3)</f>
        <v>0</v>
      </c>
    </row>
    <row r="360" spans="1:10" x14ac:dyDescent="0.2">
      <c r="A360">
        <v>355</v>
      </c>
      <c r="B360" t="s">
        <v>602</v>
      </c>
      <c r="C360" t="s">
        <v>101</v>
      </c>
      <c r="D360">
        <v>1</v>
      </c>
      <c r="E360">
        <v>30306001</v>
      </c>
      <c r="H360">
        <v>1</v>
      </c>
      <c r="I360">
        <v>2</v>
      </c>
      <c r="J360">
        <f>[1]effect!$G$361*(1+备注!D$16*4)</f>
        <v>0</v>
      </c>
    </row>
    <row r="361" spans="1:10" x14ac:dyDescent="0.2">
      <c r="A361">
        <v>356</v>
      </c>
      <c r="B361" t="s">
        <v>603</v>
      </c>
      <c r="C361" t="s">
        <v>101</v>
      </c>
      <c r="D361">
        <v>1</v>
      </c>
      <c r="E361">
        <v>30306001</v>
      </c>
      <c r="H361">
        <v>1</v>
      </c>
      <c r="I361">
        <v>2</v>
      </c>
      <c r="J361">
        <f>[1]effect!$G$361*(1+备注!D$16*5)</f>
        <v>0</v>
      </c>
    </row>
    <row r="362" spans="1:10" x14ac:dyDescent="0.2">
      <c r="A362">
        <v>357</v>
      </c>
      <c r="B362" t="s">
        <v>604</v>
      </c>
      <c r="C362" t="s">
        <v>101</v>
      </c>
      <c r="D362">
        <v>1</v>
      </c>
      <c r="E362">
        <v>30306001</v>
      </c>
      <c r="H362">
        <v>1</v>
      </c>
      <c r="I362">
        <v>2</v>
      </c>
      <c r="J362">
        <f>[1]effect!$G$361*(1+备注!D$16*6)</f>
        <v>0</v>
      </c>
    </row>
    <row r="363" spans="1:10" x14ac:dyDescent="0.2">
      <c r="A363">
        <v>358</v>
      </c>
      <c r="B363" t="s">
        <v>605</v>
      </c>
      <c r="C363" t="s">
        <v>101</v>
      </c>
      <c r="D363">
        <v>1</v>
      </c>
      <c r="E363">
        <v>30306001</v>
      </c>
      <c r="H363">
        <v>1</v>
      </c>
      <c r="I363">
        <v>2</v>
      </c>
      <c r="J363">
        <f>[1]effect!$G$361*(1+备注!D$16*7)</f>
        <v>0</v>
      </c>
    </row>
    <row r="364" spans="1:10" x14ac:dyDescent="0.2">
      <c r="A364">
        <v>359</v>
      </c>
      <c r="B364" t="s">
        <v>606</v>
      </c>
      <c r="C364" t="s">
        <v>101</v>
      </c>
      <c r="D364">
        <v>1</v>
      </c>
      <c r="E364">
        <v>30306001</v>
      </c>
      <c r="H364">
        <v>1</v>
      </c>
      <c r="I364">
        <v>2</v>
      </c>
      <c r="J364">
        <f>[1]effect!$G$361*(1+备注!D$16*8)</f>
        <v>0</v>
      </c>
    </row>
    <row r="365" spans="1:10" x14ac:dyDescent="0.2">
      <c r="A365">
        <v>360</v>
      </c>
      <c r="B365" t="s">
        <v>607</v>
      </c>
      <c r="C365" t="s">
        <v>66</v>
      </c>
      <c r="D365">
        <v>0</v>
      </c>
      <c r="E365">
        <v>0</v>
      </c>
      <c r="H365">
        <v>30307001</v>
      </c>
      <c r="I365" t="s">
        <v>850</v>
      </c>
    </row>
    <row r="366" spans="1:10" x14ac:dyDescent="0.2">
      <c r="A366">
        <v>361</v>
      </c>
      <c r="B366" t="s">
        <v>609</v>
      </c>
      <c r="C366" t="s">
        <v>101</v>
      </c>
      <c r="D366">
        <v>1</v>
      </c>
      <c r="E366">
        <v>30307001</v>
      </c>
      <c r="H366">
        <v>1</v>
      </c>
      <c r="I366">
        <v>2</v>
      </c>
      <c r="J366">
        <f>[1]effect!$G$362*(1+备注!$D$16)</f>
        <v>0</v>
      </c>
    </row>
    <row r="367" spans="1:10" x14ac:dyDescent="0.2">
      <c r="A367">
        <v>362</v>
      </c>
      <c r="B367" t="s">
        <v>610</v>
      </c>
      <c r="C367" t="s">
        <v>101</v>
      </c>
      <c r="D367">
        <v>1</v>
      </c>
      <c r="E367">
        <v>30307001</v>
      </c>
      <c r="H367">
        <v>1</v>
      </c>
      <c r="I367">
        <v>2</v>
      </c>
      <c r="J367">
        <f>[1]effect!$G$362*(1+备注!$D$16*2)</f>
        <v>0</v>
      </c>
    </row>
    <row r="368" spans="1:10" x14ac:dyDescent="0.2">
      <c r="A368">
        <v>363</v>
      </c>
      <c r="B368" t="s">
        <v>611</v>
      </c>
      <c r="C368" t="s">
        <v>101</v>
      </c>
      <c r="D368">
        <v>1</v>
      </c>
      <c r="E368">
        <v>30307001</v>
      </c>
      <c r="H368">
        <v>1</v>
      </c>
      <c r="I368">
        <v>2</v>
      </c>
      <c r="J368">
        <f>[1]effect!$G$362*(1+备注!$D$16*3)</f>
        <v>0</v>
      </c>
    </row>
    <row r="369" spans="1:10" x14ac:dyDescent="0.2">
      <c r="A369">
        <v>364</v>
      </c>
      <c r="B369" t="s">
        <v>612</v>
      </c>
      <c r="C369" t="s">
        <v>101</v>
      </c>
      <c r="D369">
        <v>1</v>
      </c>
      <c r="E369">
        <v>30307001</v>
      </c>
      <c r="H369">
        <v>1</v>
      </c>
      <c r="I369">
        <v>2</v>
      </c>
      <c r="J369">
        <f>[1]effect!$G$362*(1+备注!D$16*4)</f>
        <v>0</v>
      </c>
    </row>
    <row r="370" spans="1:10" x14ac:dyDescent="0.2">
      <c r="A370">
        <v>365</v>
      </c>
      <c r="B370" t="s">
        <v>613</v>
      </c>
      <c r="C370" t="s">
        <v>101</v>
      </c>
      <c r="D370">
        <v>1</v>
      </c>
      <c r="E370">
        <v>30307001</v>
      </c>
      <c r="H370">
        <v>1</v>
      </c>
      <c r="I370">
        <v>2</v>
      </c>
      <c r="J370">
        <f>[1]effect!$G$362*(1+备注!D$16*5)</f>
        <v>0</v>
      </c>
    </row>
    <row r="371" spans="1:10" x14ac:dyDescent="0.2">
      <c r="A371">
        <v>366</v>
      </c>
      <c r="B371" t="s">
        <v>614</v>
      </c>
      <c r="C371" t="s">
        <v>101</v>
      </c>
      <c r="D371">
        <v>1</v>
      </c>
      <c r="E371">
        <v>30307001</v>
      </c>
      <c r="H371">
        <v>1</v>
      </c>
      <c r="I371">
        <v>2</v>
      </c>
      <c r="J371">
        <f>[1]effect!$G$362*(1+备注!D$16*6)</f>
        <v>0</v>
      </c>
    </row>
    <row r="372" spans="1:10" x14ac:dyDescent="0.2">
      <c r="A372">
        <v>367</v>
      </c>
      <c r="B372" t="s">
        <v>615</v>
      </c>
      <c r="C372" t="s">
        <v>101</v>
      </c>
      <c r="D372">
        <v>1</v>
      </c>
      <c r="E372">
        <v>30307001</v>
      </c>
      <c r="H372">
        <v>1</v>
      </c>
      <c r="I372">
        <v>2</v>
      </c>
      <c r="J372">
        <f>[1]effect!$G$362*(1+备注!D$16*7)</f>
        <v>0</v>
      </c>
    </row>
    <row r="373" spans="1:10" x14ac:dyDescent="0.2">
      <c r="A373">
        <v>368</v>
      </c>
      <c r="B373" t="s">
        <v>616</v>
      </c>
      <c r="C373" t="s">
        <v>101</v>
      </c>
      <c r="D373">
        <v>1</v>
      </c>
      <c r="E373">
        <v>30307001</v>
      </c>
      <c r="H373">
        <v>1</v>
      </c>
      <c r="I373">
        <v>2</v>
      </c>
      <c r="J373">
        <f>[1]effect!$G$362*(1+备注!D$16*8)</f>
        <v>0</v>
      </c>
    </row>
    <row r="374" spans="1:10" x14ac:dyDescent="0.2">
      <c r="A374">
        <v>369</v>
      </c>
      <c r="B374" t="s">
        <v>617</v>
      </c>
      <c r="C374" t="s">
        <v>66</v>
      </c>
      <c r="D374">
        <v>0</v>
      </c>
      <c r="E374">
        <v>0</v>
      </c>
      <c r="H374">
        <v>30308001</v>
      </c>
      <c r="I374" t="s">
        <v>850</v>
      </c>
    </row>
    <row r="375" spans="1:10" x14ac:dyDescent="0.2">
      <c r="A375">
        <v>370</v>
      </c>
      <c r="B375" t="s">
        <v>619</v>
      </c>
      <c r="C375" t="s">
        <v>101</v>
      </c>
      <c r="D375">
        <v>1</v>
      </c>
      <c r="E375">
        <v>30308001</v>
      </c>
      <c r="H375">
        <v>1</v>
      </c>
      <c r="I375">
        <v>2</v>
      </c>
      <c r="J375">
        <f>[1]effect!$G$363*(1+备注!$D$16)</f>
        <v>0</v>
      </c>
    </row>
    <row r="376" spans="1:10" x14ac:dyDescent="0.2">
      <c r="A376">
        <v>371</v>
      </c>
      <c r="B376" t="s">
        <v>620</v>
      </c>
      <c r="C376" t="s">
        <v>101</v>
      </c>
      <c r="D376">
        <v>1</v>
      </c>
      <c r="E376">
        <v>30308001</v>
      </c>
      <c r="H376">
        <v>1</v>
      </c>
      <c r="I376">
        <v>2</v>
      </c>
      <c r="J376">
        <f>[1]effect!$G$363*(1+备注!$D$16*2)</f>
        <v>0</v>
      </c>
    </row>
    <row r="377" spans="1:10" x14ac:dyDescent="0.2">
      <c r="A377">
        <v>372</v>
      </c>
      <c r="B377" t="s">
        <v>621</v>
      </c>
      <c r="C377" t="s">
        <v>101</v>
      </c>
      <c r="D377">
        <v>1</v>
      </c>
      <c r="E377">
        <v>30308001</v>
      </c>
      <c r="H377">
        <v>1</v>
      </c>
      <c r="I377">
        <v>2</v>
      </c>
      <c r="J377">
        <f>[1]effect!$G$363*(1+备注!$D$16*3)</f>
        <v>0</v>
      </c>
    </row>
    <row r="378" spans="1:10" x14ac:dyDescent="0.2">
      <c r="A378">
        <v>373</v>
      </c>
      <c r="B378" t="s">
        <v>622</v>
      </c>
      <c r="C378" t="s">
        <v>101</v>
      </c>
      <c r="D378">
        <v>1</v>
      </c>
      <c r="E378">
        <v>30308001</v>
      </c>
      <c r="H378">
        <v>1</v>
      </c>
      <c r="I378">
        <v>2</v>
      </c>
      <c r="J378">
        <f>[1]effect!$G$363*(1+备注!D$16*4)</f>
        <v>0</v>
      </c>
    </row>
    <row r="379" spans="1:10" x14ac:dyDescent="0.2">
      <c r="A379">
        <v>374</v>
      </c>
      <c r="B379" t="s">
        <v>623</v>
      </c>
      <c r="C379" t="s">
        <v>101</v>
      </c>
      <c r="D379">
        <v>1</v>
      </c>
      <c r="E379">
        <v>30308001</v>
      </c>
      <c r="H379">
        <v>1</v>
      </c>
      <c r="I379">
        <v>2</v>
      </c>
      <c r="J379">
        <f>[1]effect!$G$363*(1+备注!D$16*5)</f>
        <v>0</v>
      </c>
    </row>
    <row r="380" spans="1:10" x14ac:dyDescent="0.2">
      <c r="A380">
        <v>375</v>
      </c>
      <c r="B380" t="s">
        <v>624</v>
      </c>
      <c r="C380" t="s">
        <v>101</v>
      </c>
      <c r="D380">
        <v>1</v>
      </c>
      <c r="E380">
        <v>30308001</v>
      </c>
      <c r="H380">
        <v>1</v>
      </c>
      <c r="I380">
        <v>2</v>
      </c>
      <c r="J380">
        <f>[1]effect!$G$363*(1+备注!D$16*6)</f>
        <v>0</v>
      </c>
    </row>
    <row r="381" spans="1:10" x14ac:dyDescent="0.2">
      <c r="A381">
        <v>376</v>
      </c>
      <c r="B381" t="s">
        <v>625</v>
      </c>
      <c r="C381" t="s">
        <v>101</v>
      </c>
      <c r="D381">
        <v>1</v>
      </c>
      <c r="E381">
        <v>30308001</v>
      </c>
      <c r="H381">
        <v>1</v>
      </c>
      <c r="I381">
        <v>2</v>
      </c>
      <c r="J381">
        <f>[1]effect!$G$363*(1+备注!D$16*7)</f>
        <v>0</v>
      </c>
    </row>
    <row r="382" spans="1:10" x14ac:dyDescent="0.2">
      <c r="A382">
        <v>377</v>
      </c>
      <c r="B382" t="s">
        <v>626</v>
      </c>
      <c r="C382" t="s">
        <v>101</v>
      </c>
      <c r="D382">
        <v>1</v>
      </c>
      <c r="E382">
        <v>30308001</v>
      </c>
      <c r="H382">
        <v>1</v>
      </c>
      <c r="I382">
        <v>2</v>
      </c>
      <c r="J382">
        <f>[1]effect!$G$363*(1+备注!D$16*8)</f>
        <v>0</v>
      </c>
    </row>
    <row r="383" spans="1:10" x14ac:dyDescent="0.2">
      <c r="A383">
        <v>378</v>
      </c>
      <c r="B383" t="s">
        <v>627</v>
      </c>
      <c r="C383" t="s">
        <v>66</v>
      </c>
      <c r="D383">
        <v>0</v>
      </c>
      <c r="E383">
        <v>0</v>
      </c>
      <c r="H383">
        <v>30309001</v>
      </c>
      <c r="I383" t="s">
        <v>850</v>
      </c>
    </row>
    <row r="384" spans="1:10" x14ac:dyDescent="0.2">
      <c r="A384">
        <v>379</v>
      </c>
      <c r="B384" t="s">
        <v>629</v>
      </c>
      <c r="C384" t="s">
        <v>101</v>
      </c>
      <c r="D384">
        <v>1</v>
      </c>
      <c r="E384">
        <v>30309001</v>
      </c>
      <c r="H384">
        <v>1</v>
      </c>
      <c r="I384">
        <v>2</v>
      </c>
      <c r="J384">
        <f>[1]effect!$G$364*(1+备注!$D$16)</f>
        <v>0</v>
      </c>
    </row>
    <row r="385" spans="1:10" x14ac:dyDescent="0.2">
      <c r="A385">
        <v>380</v>
      </c>
      <c r="B385" t="s">
        <v>630</v>
      </c>
      <c r="C385" t="s">
        <v>101</v>
      </c>
      <c r="D385">
        <v>1</v>
      </c>
      <c r="E385">
        <v>30309001</v>
      </c>
      <c r="H385">
        <v>1</v>
      </c>
      <c r="I385">
        <v>2</v>
      </c>
      <c r="J385">
        <f>[1]effect!$G$364*(1+备注!$D$16*2)</f>
        <v>0</v>
      </c>
    </row>
    <row r="386" spans="1:10" x14ac:dyDescent="0.2">
      <c r="A386">
        <v>381</v>
      </c>
      <c r="B386" t="s">
        <v>631</v>
      </c>
      <c r="C386" t="s">
        <v>101</v>
      </c>
      <c r="D386">
        <v>1</v>
      </c>
      <c r="E386">
        <v>30309001</v>
      </c>
      <c r="H386">
        <v>1</v>
      </c>
      <c r="I386">
        <v>2</v>
      </c>
      <c r="J386">
        <f>[1]effect!$G$364*(1+备注!$D$16*3)</f>
        <v>0</v>
      </c>
    </row>
    <row r="387" spans="1:10" x14ac:dyDescent="0.2">
      <c r="A387">
        <v>382</v>
      </c>
      <c r="B387" t="s">
        <v>632</v>
      </c>
      <c r="C387" t="s">
        <v>101</v>
      </c>
      <c r="D387">
        <v>1</v>
      </c>
      <c r="E387">
        <v>30309001</v>
      </c>
      <c r="H387">
        <v>1</v>
      </c>
      <c r="I387">
        <v>2</v>
      </c>
      <c r="J387">
        <f>[1]effect!$G$364*(1+备注!D$16*4)</f>
        <v>0</v>
      </c>
    </row>
    <row r="388" spans="1:10" x14ac:dyDescent="0.2">
      <c r="A388">
        <v>383</v>
      </c>
      <c r="B388" t="s">
        <v>633</v>
      </c>
      <c r="C388" t="s">
        <v>101</v>
      </c>
      <c r="D388">
        <v>1</v>
      </c>
      <c r="E388">
        <v>30309001</v>
      </c>
      <c r="H388">
        <v>1</v>
      </c>
      <c r="I388">
        <v>2</v>
      </c>
      <c r="J388">
        <f>[1]effect!$G$364*(1+备注!D$16*5)</f>
        <v>0</v>
      </c>
    </row>
    <row r="389" spans="1:10" x14ac:dyDescent="0.2">
      <c r="A389">
        <v>384</v>
      </c>
      <c r="B389" t="s">
        <v>634</v>
      </c>
      <c r="C389" t="s">
        <v>101</v>
      </c>
      <c r="D389">
        <v>1</v>
      </c>
      <c r="E389">
        <v>30309001</v>
      </c>
      <c r="H389">
        <v>1</v>
      </c>
      <c r="I389">
        <v>2</v>
      </c>
      <c r="J389">
        <f>[1]effect!$G$364*(1+备注!D$16*6)</f>
        <v>0</v>
      </c>
    </row>
    <row r="390" spans="1:10" x14ac:dyDescent="0.2">
      <c r="A390">
        <v>385</v>
      </c>
      <c r="B390" t="s">
        <v>635</v>
      </c>
      <c r="C390" t="s">
        <v>101</v>
      </c>
      <c r="D390">
        <v>1</v>
      </c>
      <c r="E390">
        <v>30309001</v>
      </c>
      <c r="H390">
        <v>1</v>
      </c>
      <c r="I390">
        <v>2</v>
      </c>
      <c r="J390">
        <f>[1]effect!$G$364*(1+备注!D$16*7)</f>
        <v>0</v>
      </c>
    </row>
    <row r="391" spans="1:10" x14ac:dyDescent="0.2">
      <c r="A391">
        <v>386</v>
      </c>
      <c r="B391" t="s">
        <v>636</v>
      </c>
      <c r="C391" t="s">
        <v>101</v>
      </c>
      <c r="D391">
        <v>1</v>
      </c>
      <c r="E391">
        <v>30309001</v>
      </c>
      <c r="H391">
        <v>1</v>
      </c>
      <c r="I391">
        <v>2</v>
      </c>
      <c r="J391">
        <f>[1]effect!$G$364*(1+备注!D$16*8)</f>
        <v>0</v>
      </c>
    </row>
    <row r="392" spans="1:10" x14ac:dyDescent="0.2">
      <c r="A392">
        <v>387</v>
      </c>
      <c r="B392" t="s">
        <v>637</v>
      </c>
      <c r="C392" t="s">
        <v>66</v>
      </c>
      <c r="D392">
        <v>0</v>
      </c>
      <c r="E392">
        <v>0</v>
      </c>
      <c r="H392">
        <v>30310001</v>
      </c>
      <c r="I392" t="s">
        <v>850</v>
      </c>
    </row>
    <row r="393" spans="1:10" x14ac:dyDescent="0.2">
      <c r="A393">
        <v>388</v>
      </c>
      <c r="B393" t="s">
        <v>639</v>
      </c>
      <c r="C393" t="s">
        <v>101</v>
      </c>
      <c r="D393">
        <v>1</v>
      </c>
      <c r="E393">
        <v>30310001</v>
      </c>
      <c r="H393">
        <v>1</v>
      </c>
      <c r="I393">
        <v>2</v>
      </c>
      <c r="J393">
        <f>[1]effect!$G$365*(1+备注!$D$16)</f>
        <v>0</v>
      </c>
    </row>
    <row r="394" spans="1:10" x14ac:dyDescent="0.2">
      <c r="A394">
        <v>389</v>
      </c>
      <c r="B394" t="s">
        <v>640</v>
      </c>
      <c r="C394" t="s">
        <v>101</v>
      </c>
      <c r="D394">
        <v>1</v>
      </c>
      <c r="E394">
        <v>30310001</v>
      </c>
      <c r="H394">
        <v>1</v>
      </c>
      <c r="I394">
        <v>2</v>
      </c>
      <c r="J394">
        <f>[1]effect!$G$365*(1+备注!$D$16*2)</f>
        <v>0</v>
      </c>
    </row>
    <row r="395" spans="1:10" x14ac:dyDescent="0.2">
      <c r="A395">
        <v>390</v>
      </c>
      <c r="B395" t="s">
        <v>641</v>
      </c>
      <c r="C395" t="s">
        <v>101</v>
      </c>
      <c r="D395">
        <v>1</v>
      </c>
      <c r="E395">
        <v>30310001</v>
      </c>
      <c r="H395">
        <v>1</v>
      </c>
      <c r="I395">
        <v>2</v>
      </c>
      <c r="J395">
        <f>[1]effect!$G$365*(1+备注!$D$16*3)</f>
        <v>0</v>
      </c>
    </row>
    <row r="396" spans="1:10" x14ac:dyDescent="0.2">
      <c r="A396">
        <v>391</v>
      </c>
      <c r="B396" t="s">
        <v>642</v>
      </c>
      <c r="C396" t="s">
        <v>101</v>
      </c>
      <c r="D396">
        <v>1</v>
      </c>
      <c r="E396">
        <v>30310001</v>
      </c>
      <c r="H396">
        <v>1</v>
      </c>
      <c r="I396">
        <v>2</v>
      </c>
      <c r="J396">
        <f>[1]effect!$G$365*(1+备注!D$16*4)</f>
        <v>0</v>
      </c>
    </row>
    <row r="397" spans="1:10" x14ac:dyDescent="0.2">
      <c r="A397">
        <v>392</v>
      </c>
      <c r="B397" t="s">
        <v>643</v>
      </c>
      <c r="C397" t="s">
        <v>101</v>
      </c>
      <c r="D397">
        <v>1</v>
      </c>
      <c r="E397">
        <v>30310001</v>
      </c>
      <c r="H397">
        <v>1</v>
      </c>
      <c r="I397">
        <v>2</v>
      </c>
      <c r="J397">
        <f>[1]effect!$G$365*(1+备注!D$16*5)</f>
        <v>0</v>
      </c>
    </row>
    <row r="398" spans="1:10" x14ac:dyDescent="0.2">
      <c r="A398">
        <v>393</v>
      </c>
      <c r="B398" t="s">
        <v>644</v>
      </c>
      <c r="C398" t="s">
        <v>101</v>
      </c>
      <c r="D398">
        <v>1</v>
      </c>
      <c r="E398">
        <v>30310001</v>
      </c>
      <c r="H398">
        <v>1</v>
      </c>
      <c r="I398">
        <v>2</v>
      </c>
      <c r="J398">
        <f>[1]effect!$G$365*(1+备注!D$16*6)</f>
        <v>0</v>
      </c>
    </row>
    <row r="399" spans="1:10" x14ac:dyDescent="0.2">
      <c r="A399">
        <v>394</v>
      </c>
      <c r="B399" t="s">
        <v>645</v>
      </c>
      <c r="C399" t="s">
        <v>101</v>
      </c>
      <c r="D399">
        <v>1</v>
      </c>
      <c r="E399">
        <v>30310001</v>
      </c>
      <c r="H399">
        <v>1</v>
      </c>
      <c r="I399">
        <v>2</v>
      </c>
      <c r="J399">
        <f>[1]effect!$G$365*(1+备注!D$16*7)</f>
        <v>0</v>
      </c>
    </row>
    <row r="400" spans="1:10" x14ac:dyDescent="0.2">
      <c r="A400">
        <v>395</v>
      </c>
      <c r="B400" t="s">
        <v>646</v>
      </c>
      <c r="C400" t="s">
        <v>101</v>
      </c>
      <c r="D400">
        <v>1</v>
      </c>
      <c r="E400">
        <v>30310001</v>
      </c>
      <c r="H400">
        <v>1</v>
      </c>
      <c r="I400">
        <v>2</v>
      </c>
      <c r="J400">
        <f>[1]effect!$G$365*(1+备注!D$16*8)</f>
        <v>0</v>
      </c>
    </row>
    <row r="401" spans="1:10" x14ac:dyDescent="0.2">
      <c r="A401">
        <v>396</v>
      </c>
      <c r="B401" t="s">
        <v>647</v>
      </c>
      <c r="C401" t="s">
        <v>66</v>
      </c>
      <c r="D401">
        <v>0</v>
      </c>
      <c r="E401">
        <v>0</v>
      </c>
      <c r="H401">
        <v>30311001</v>
      </c>
      <c r="I401" t="s">
        <v>850</v>
      </c>
    </row>
    <row r="402" spans="1:10" x14ac:dyDescent="0.2">
      <c r="A402">
        <v>397</v>
      </c>
      <c r="B402" t="s">
        <v>649</v>
      </c>
      <c r="C402" t="s">
        <v>101</v>
      </c>
      <c r="D402">
        <v>1</v>
      </c>
      <c r="E402">
        <v>30311001</v>
      </c>
      <c r="H402">
        <v>1</v>
      </c>
      <c r="I402">
        <v>2</v>
      </c>
      <c r="J402">
        <f>[1]effect!$G$366*(1+备注!$D$16)</f>
        <v>0</v>
      </c>
    </row>
    <row r="403" spans="1:10" x14ac:dyDescent="0.2">
      <c r="A403">
        <v>398</v>
      </c>
      <c r="B403" t="s">
        <v>650</v>
      </c>
      <c r="C403" t="s">
        <v>101</v>
      </c>
      <c r="D403">
        <v>1</v>
      </c>
      <c r="E403">
        <v>30311001</v>
      </c>
      <c r="H403">
        <v>1</v>
      </c>
      <c r="I403">
        <v>2</v>
      </c>
      <c r="J403">
        <f>[1]effect!$G$366*(1+备注!$D$16*2)</f>
        <v>0</v>
      </c>
    </row>
    <row r="404" spans="1:10" x14ac:dyDescent="0.2">
      <c r="A404">
        <v>399</v>
      </c>
      <c r="B404" t="s">
        <v>651</v>
      </c>
      <c r="C404" t="s">
        <v>101</v>
      </c>
      <c r="D404">
        <v>1</v>
      </c>
      <c r="E404">
        <v>30311001</v>
      </c>
      <c r="H404">
        <v>1</v>
      </c>
      <c r="I404">
        <v>2</v>
      </c>
      <c r="J404">
        <f>[1]effect!$G$366*(1+备注!$D$16*3)</f>
        <v>0</v>
      </c>
    </row>
    <row r="405" spans="1:10" x14ac:dyDescent="0.2">
      <c r="A405">
        <v>400</v>
      </c>
      <c r="B405" t="s">
        <v>652</v>
      </c>
      <c r="C405" t="s">
        <v>101</v>
      </c>
      <c r="D405">
        <v>1</v>
      </c>
      <c r="E405">
        <v>30311001</v>
      </c>
      <c r="H405">
        <v>1</v>
      </c>
      <c r="I405">
        <v>2</v>
      </c>
      <c r="J405">
        <f>[1]effect!$G$366*(1+备注!D$16*4)</f>
        <v>0</v>
      </c>
    </row>
    <row r="406" spans="1:10" x14ac:dyDescent="0.2">
      <c r="A406">
        <v>401</v>
      </c>
      <c r="B406" t="s">
        <v>653</v>
      </c>
      <c r="C406" t="s">
        <v>101</v>
      </c>
      <c r="D406">
        <v>1</v>
      </c>
      <c r="E406">
        <v>30311001</v>
      </c>
      <c r="H406">
        <v>1</v>
      </c>
      <c r="I406">
        <v>2</v>
      </c>
      <c r="J406">
        <f>[1]effect!$G$366*(1+备注!D$16*5)</f>
        <v>0</v>
      </c>
    </row>
    <row r="407" spans="1:10" x14ac:dyDescent="0.2">
      <c r="A407">
        <v>402</v>
      </c>
      <c r="B407" t="s">
        <v>654</v>
      </c>
      <c r="C407" t="s">
        <v>101</v>
      </c>
      <c r="D407">
        <v>1</v>
      </c>
      <c r="E407">
        <v>30311001</v>
      </c>
      <c r="H407">
        <v>1</v>
      </c>
      <c r="I407">
        <v>2</v>
      </c>
      <c r="J407">
        <f>[1]effect!$G$366*(1+备注!D$16*6)</f>
        <v>0</v>
      </c>
    </row>
    <row r="408" spans="1:10" x14ac:dyDescent="0.2">
      <c r="A408">
        <v>403</v>
      </c>
      <c r="B408" t="s">
        <v>655</v>
      </c>
      <c r="C408" t="s">
        <v>101</v>
      </c>
      <c r="D408">
        <v>1</v>
      </c>
      <c r="E408">
        <v>30311001</v>
      </c>
      <c r="H408">
        <v>1</v>
      </c>
      <c r="I408">
        <v>2</v>
      </c>
      <c r="J408">
        <f>[1]effect!$G$366*(1+备注!D$16*7)</f>
        <v>0</v>
      </c>
    </row>
    <row r="409" spans="1:10" x14ac:dyDescent="0.2">
      <c r="A409">
        <v>404</v>
      </c>
      <c r="B409" t="s">
        <v>656</v>
      </c>
      <c r="C409" t="s">
        <v>101</v>
      </c>
      <c r="D409">
        <v>1</v>
      </c>
      <c r="E409">
        <v>30311001</v>
      </c>
      <c r="H409">
        <v>1</v>
      </c>
      <c r="I409">
        <v>2</v>
      </c>
      <c r="J409">
        <f>[1]effect!$G$366*(1+备注!D$16*8)</f>
        <v>0</v>
      </c>
    </row>
    <row r="410" spans="1:10" x14ac:dyDescent="0.2">
      <c r="A410">
        <v>405</v>
      </c>
      <c r="B410" t="s">
        <v>657</v>
      </c>
      <c r="C410" t="s">
        <v>66</v>
      </c>
      <c r="D410">
        <v>0</v>
      </c>
      <c r="E410">
        <v>0</v>
      </c>
      <c r="H410">
        <v>30312001</v>
      </c>
      <c r="I410" t="s">
        <v>850</v>
      </c>
    </row>
    <row r="411" spans="1:10" x14ac:dyDescent="0.2">
      <c r="A411">
        <v>406</v>
      </c>
      <c r="B411" t="s">
        <v>659</v>
      </c>
      <c r="C411" t="s">
        <v>101</v>
      </c>
      <c r="D411">
        <v>1</v>
      </c>
      <c r="E411">
        <v>30312001</v>
      </c>
      <c r="H411">
        <v>1</v>
      </c>
      <c r="I411">
        <v>2</v>
      </c>
      <c r="J411">
        <f>[1]effect!$G$367*(1+备注!$D$16)</f>
        <v>0</v>
      </c>
    </row>
    <row r="412" spans="1:10" x14ac:dyDescent="0.2">
      <c r="A412">
        <v>407</v>
      </c>
      <c r="B412" t="s">
        <v>660</v>
      </c>
      <c r="C412" t="s">
        <v>101</v>
      </c>
      <c r="D412">
        <v>1</v>
      </c>
      <c r="E412">
        <v>30312001</v>
      </c>
      <c r="H412">
        <v>1</v>
      </c>
      <c r="I412">
        <v>2</v>
      </c>
      <c r="J412">
        <f>[1]effect!$G$367*(1+备注!$D$16*2)</f>
        <v>0</v>
      </c>
    </row>
    <row r="413" spans="1:10" x14ac:dyDescent="0.2">
      <c r="A413">
        <v>408</v>
      </c>
      <c r="B413" t="s">
        <v>661</v>
      </c>
      <c r="C413" t="s">
        <v>101</v>
      </c>
      <c r="D413">
        <v>1</v>
      </c>
      <c r="E413">
        <v>30312001</v>
      </c>
      <c r="H413">
        <v>1</v>
      </c>
      <c r="I413">
        <v>2</v>
      </c>
      <c r="J413">
        <f>[1]effect!$G$367*(1+备注!$D$16*3)</f>
        <v>0</v>
      </c>
    </row>
    <row r="414" spans="1:10" x14ac:dyDescent="0.2">
      <c r="A414">
        <v>409</v>
      </c>
      <c r="B414" t="s">
        <v>662</v>
      </c>
      <c r="C414" t="s">
        <v>101</v>
      </c>
      <c r="D414">
        <v>1</v>
      </c>
      <c r="E414">
        <v>30312001</v>
      </c>
      <c r="H414">
        <v>1</v>
      </c>
      <c r="I414">
        <v>2</v>
      </c>
      <c r="J414">
        <f>[1]effect!$G$367*(1+备注!D$16*4)</f>
        <v>0</v>
      </c>
    </row>
    <row r="415" spans="1:10" x14ac:dyDescent="0.2">
      <c r="A415">
        <v>410</v>
      </c>
      <c r="B415" t="s">
        <v>663</v>
      </c>
      <c r="C415" t="s">
        <v>101</v>
      </c>
      <c r="D415">
        <v>1</v>
      </c>
      <c r="E415">
        <v>30312001</v>
      </c>
      <c r="H415">
        <v>1</v>
      </c>
      <c r="I415">
        <v>2</v>
      </c>
      <c r="J415">
        <f>[1]effect!$G$367*(1+备注!D$16*5)</f>
        <v>0</v>
      </c>
    </row>
    <row r="416" spans="1:10" x14ac:dyDescent="0.2">
      <c r="A416">
        <v>411</v>
      </c>
      <c r="B416" t="s">
        <v>664</v>
      </c>
      <c r="C416" t="s">
        <v>101</v>
      </c>
      <c r="D416">
        <v>1</v>
      </c>
      <c r="E416">
        <v>30312001</v>
      </c>
      <c r="H416">
        <v>1</v>
      </c>
      <c r="I416">
        <v>2</v>
      </c>
      <c r="J416">
        <f>[1]effect!$G$367*(1+备注!D$16*6)</f>
        <v>0</v>
      </c>
    </row>
    <row r="417" spans="1:10" x14ac:dyDescent="0.2">
      <c r="A417">
        <v>412</v>
      </c>
      <c r="B417" t="s">
        <v>665</v>
      </c>
      <c r="C417" t="s">
        <v>101</v>
      </c>
      <c r="D417">
        <v>1</v>
      </c>
      <c r="E417">
        <v>30312001</v>
      </c>
      <c r="H417">
        <v>1</v>
      </c>
      <c r="I417">
        <v>2</v>
      </c>
      <c r="J417">
        <f>[1]effect!$G$367*(1+备注!D$16*7)</f>
        <v>0</v>
      </c>
    </row>
    <row r="418" spans="1:10" x14ac:dyDescent="0.2">
      <c r="A418">
        <v>413</v>
      </c>
      <c r="B418" t="s">
        <v>666</v>
      </c>
      <c r="C418" t="s">
        <v>101</v>
      </c>
      <c r="D418">
        <v>1</v>
      </c>
      <c r="E418">
        <v>30312001</v>
      </c>
      <c r="H418">
        <v>1</v>
      </c>
      <c r="I418">
        <v>2</v>
      </c>
      <c r="J418">
        <f>[1]effect!$G$367*(1+备注!D$16*8)</f>
        <v>0</v>
      </c>
    </row>
    <row r="419" spans="1:10" x14ac:dyDescent="0.2">
      <c r="A419">
        <v>414</v>
      </c>
      <c r="B419" t="s">
        <v>1142</v>
      </c>
      <c r="C419" t="s">
        <v>66</v>
      </c>
      <c r="D419">
        <v>0</v>
      </c>
      <c r="E419">
        <v>0</v>
      </c>
      <c r="H419">
        <v>30313001</v>
      </c>
      <c r="I419" t="s">
        <v>850</v>
      </c>
    </row>
    <row r="420" spans="1:10" x14ac:dyDescent="0.2">
      <c r="A420">
        <v>415</v>
      </c>
      <c r="B420" t="s">
        <v>1143</v>
      </c>
      <c r="C420" t="s">
        <v>101</v>
      </c>
      <c r="D420">
        <v>1</v>
      </c>
      <c r="E420">
        <v>30313001</v>
      </c>
      <c r="H420">
        <v>2</v>
      </c>
      <c r="I420">
        <v>2</v>
      </c>
      <c r="J420">
        <f>[1]effect!$G$435*(1+备注!$D$16)</f>
        <v>0</v>
      </c>
    </row>
    <row r="421" spans="1:10" x14ac:dyDescent="0.2">
      <c r="A421">
        <v>416</v>
      </c>
      <c r="B421" t="s">
        <v>1144</v>
      </c>
      <c r="C421" t="s">
        <v>101</v>
      </c>
      <c r="D421">
        <v>1</v>
      </c>
      <c r="E421">
        <v>30313001</v>
      </c>
      <c r="H421">
        <v>2</v>
      </c>
      <c r="I421">
        <v>2</v>
      </c>
      <c r="J421">
        <f>[1]effect!$G$435*(1+备注!$D$16*2)</f>
        <v>0</v>
      </c>
    </row>
    <row r="422" spans="1:10" x14ac:dyDescent="0.2">
      <c r="A422">
        <v>417</v>
      </c>
      <c r="B422" t="s">
        <v>1145</v>
      </c>
      <c r="C422" t="s">
        <v>101</v>
      </c>
      <c r="D422">
        <v>1</v>
      </c>
      <c r="E422">
        <v>30313001</v>
      </c>
      <c r="H422">
        <v>2</v>
      </c>
      <c r="I422">
        <v>2</v>
      </c>
      <c r="J422">
        <f>[1]effect!$G$435*(1+备注!$D$16*3)</f>
        <v>0</v>
      </c>
    </row>
    <row r="423" spans="1:10" x14ac:dyDescent="0.2">
      <c r="A423">
        <v>418</v>
      </c>
      <c r="B423" t="s">
        <v>1146</v>
      </c>
      <c r="C423" t="s">
        <v>101</v>
      </c>
      <c r="D423">
        <v>1</v>
      </c>
      <c r="E423">
        <v>30313001</v>
      </c>
      <c r="H423">
        <v>2</v>
      </c>
      <c r="I423">
        <v>2</v>
      </c>
      <c r="J423">
        <f>[1]effect!$G$435*(1+备注!D$16*4)</f>
        <v>0</v>
      </c>
    </row>
    <row r="424" spans="1:10" x14ac:dyDescent="0.2">
      <c r="A424">
        <v>419</v>
      </c>
      <c r="B424" t="s">
        <v>1147</v>
      </c>
      <c r="C424" t="s">
        <v>101</v>
      </c>
      <c r="D424">
        <v>1</v>
      </c>
      <c r="E424">
        <v>30313001</v>
      </c>
      <c r="H424">
        <v>2</v>
      </c>
      <c r="I424">
        <v>2</v>
      </c>
      <c r="J424">
        <f>[1]effect!$G$435*(1+备注!D$16*5)</f>
        <v>0</v>
      </c>
    </row>
    <row r="425" spans="1:10" x14ac:dyDescent="0.2">
      <c r="A425">
        <v>420</v>
      </c>
      <c r="B425" t="s">
        <v>1148</v>
      </c>
      <c r="C425" t="s">
        <v>101</v>
      </c>
      <c r="D425">
        <v>1</v>
      </c>
      <c r="E425">
        <v>30313001</v>
      </c>
      <c r="H425">
        <v>2</v>
      </c>
      <c r="I425">
        <v>2</v>
      </c>
      <c r="J425">
        <f>[1]effect!$G$435*(1+备注!D$16*6)</f>
        <v>0</v>
      </c>
    </row>
    <row r="426" spans="1:10" x14ac:dyDescent="0.2">
      <c r="A426">
        <v>421</v>
      </c>
      <c r="B426" t="s">
        <v>1149</v>
      </c>
      <c r="C426" t="s">
        <v>101</v>
      </c>
      <c r="D426">
        <v>1</v>
      </c>
      <c r="E426">
        <v>30313001</v>
      </c>
      <c r="H426">
        <v>2</v>
      </c>
      <c r="I426">
        <v>2</v>
      </c>
      <c r="J426">
        <f>[1]effect!$G$435*(1+备注!D$16*7)</f>
        <v>0</v>
      </c>
    </row>
    <row r="427" spans="1:10" x14ac:dyDescent="0.2">
      <c r="A427">
        <v>422</v>
      </c>
      <c r="B427" t="s">
        <v>1150</v>
      </c>
      <c r="C427" t="s">
        <v>101</v>
      </c>
      <c r="D427">
        <v>1</v>
      </c>
      <c r="E427">
        <v>30313001</v>
      </c>
      <c r="H427">
        <v>2</v>
      </c>
      <c r="I427">
        <v>2</v>
      </c>
      <c r="J427">
        <f>[1]effect!$G$435*(1+备注!D$16*8)</f>
        <v>0</v>
      </c>
    </row>
    <row r="428" spans="1:10" x14ac:dyDescent="0.2">
      <c r="A428">
        <v>423</v>
      </c>
      <c r="B428" t="s">
        <v>1151</v>
      </c>
      <c r="C428" t="s">
        <v>66</v>
      </c>
      <c r="D428">
        <v>0</v>
      </c>
      <c r="E428">
        <v>0</v>
      </c>
      <c r="H428">
        <v>30314001</v>
      </c>
      <c r="I428" t="s">
        <v>850</v>
      </c>
    </row>
    <row r="429" spans="1:10" x14ac:dyDescent="0.2">
      <c r="A429">
        <v>424</v>
      </c>
      <c r="B429" t="s">
        <v>1152</v>
      </c>
      <c r="C429" t="s">
        <v>101</v>
      </c>
      <c r="D429">
        <v>1</v>
      </c>
      <c r="E429">
        <v>30314001</v>
      </c>
      <c r="H429">
        <v>2</v>
      </c>
      <c r="I429">
        <v>2</v>
      </c>
      <c r="J429">
        <f>[1]effect!$G$436*(1+备注!$D$16)</f>
        <v>0</v>
      </c>
    </row>
    <row r="430" spans="1:10" x14ac:dyDescent="0.2">
      <c r="A430">
        <v>425</v>
      </c>
      <c r="B430" t="s">
        <v>1153</v>
      </c>
      <c r="C430" t="s">
        <v>101</v>
      </c>
      <c r="D430">
        <v>1</v>
      </c>
      <c r="E430">
        <v>30314001</v>
      </c>
      <c r="H430">
        <v>2</v>
      </c>
      <c r="I430">
        <v>2</v>
      </c>
      <c r="J430">
        <f>[1]effect!$G$436*(1+备注!$D$16*2)</f>
        <v>0</v>
      </c>
    </row>
    <row r="431" spans="1:10" x14ac:dyDescent="0.2">
      <c r="A431">
        <v>426</v>
      </c>
      <c r="B431" t="s">
        <v>1154</v>
      </c>
      <c r="C431" t="s">
        <v>101</v>
      </c>
      <c r="D431">
        <v>1</v>
      </c>
      <c r="E431">
        <v>30314001</v>
      </c>
      <c r="H431">
        <v>2</v>
      </c>
      <c r="I431">
        <v>2</v>
      </c>
      <c r="J431">
        <f>[1]effect!$G$436*(1+备注!$D$16*3)</f>
        <v>0</v>
      </c>
    </row>
    <row r="432" spans="1:10" x14ac:dyDescent="0.2">
      <c r="A432">
        <v>427</v>
      </c>
      <c r="B432" t="s">
        <v>1155</v>
      </c>
      <c r="C432" t="s">
        <v>101</v>
      </c>
      <c r="D432">
        <v>1</v>
      </c>
      <c r="E432">
        <v>30314001</v>
      </c>
      <c r="H432">
        <v>2</v>
      </c>
      <c r="I432">
        <v>2</v>
      </c>
      <c r="J432">
        <f>[1]effect!$G$436*(1+备注!D$16*4)</f>
        <v>0</v>
      </c>
    </row>
    <row r="433" spans="1:10" x14ac:dyDescent="0.2">
      <c r="A433">
        <v>428</v>
      </c>
      <c r="B433" t="s">
        <v>1156</v>
      </c>
      <c r="C433" t="s">
        <v>101</v>
      </c>
      <c r="D433">
        <v>1</v>
      </c>
      <c r="E433">
        <v>30314001</v>
      </c>
      <c r="H433">
        <v>2</v>
      </c>
      <c r="I433">
        <v>2</v>
      </c>
      <c r="J433">
        <f>[1]effect!$G$436*(1+备注!D$16*5)</f>
        <v>0</v>
      </c>
    </row>
    <row r="434" spans="1:10" x14ac:dyDescent="0.2">
      <c r="A434">
        <v>429</v>
      </c>
      <c r="B434" t="s">
        <v>1157</v>
      </c>
      <c r="C434" t="s">
        <v>101</v>
      </c>
      <c r="D434">
        <v>1</v>
      </c>
      <c r="E434">
        <v>30314001</v>
      </c>
      <c r="H434">
        <v>2</v>
      </c>
      <c r="I434">
        <v>2</v>
      </c>
      <c r="J434">
        <f>[1]effect!$G$436*(1+备注!D$16*6)</f>
        <v>0</v>
      </c>
    </row>
    <row r="435" spans="1:10" x14ac:dyDescent="0.2">
      <c r="A435">
        <v>430</v>
      </c>
      <c r="B435" t="s">
        <v>1158</v>
      </c>
      <c r="C435" t="s">
        <v>101</v>
      </c>
      <c r="D435">
        <v>1</v>
      </c>
      <c r="E435">
        <v>30314001</v>
      </c>
      <c r="H435">
        <v>2</v>
      </c>
      <c r="I435">
        <v>2</v>
      </c>
      <c r="J435">
        <f>[1]effect!$G$436*(1+备注!D$16*7)</f>
        <v>0</v>
      </c>
    </row>
    <row r="436" spans="1:10" x14ac:dyDescent="0.2">
      <c r="A436">
        <v>431</v>
      </c>
      <c r="B436" t="s">
        <v>1159</v>
      </c>
      <c r="C436" t="s">
        <v>101</v>
      </c>
      <c r="D436">
        <v>1</v>
      </c>
      <c r="E436">
        <v>30314001</v>
      </c>
      <c r="H436">
        <v>2</v>
      </c>
      <c r="I436">
        <v>2</v>
      </c>
      <c r="J436">
        <f>[1]effect!$G$436*(1+备注!D$16*8)</f>
        <v>0</v>
      </c>
    </row>
    <row r="437" spans="1:10" x14ac:dyDescent="0.2">
      <c r="A437">
        <v>432</v>
      </c>
      <c r="B437" t="s">
        <v>1160</v>
      </c>
      <c r="C437" t="s">
        <v>66</v>
      </c>
      <c r="D437">
        <v>0</v>
      </c>
      <c r="E437">
        <v>0</v>
      </c>
      <c r="H437">
        <v>30315001</v>
      </c>
      <c r="I437" t="s">
        <v>850</v>
      </c>
    </row>
    <row r="438" spans="1:10" x14ac:dyDescent="0.2">
      <c r="A438">
        <v>433</v>
      </c>
      <c r="B438" t="s">
        <v>1161</v>
      </c>
      <c r="C438" t="s">
        <v>101</v>
      </c>
      <c r="D438">
        <v>1</v>
      </c>
      <c r="E438">
        <v>30315001</v>
      </c>
      <c r="H438">
        <v>2</v>
      </c>
      <c r="I438">
        <v>2</v>
      </c>
      <c r="J438">
        <f>[1]effect!$G$437*(1+备注!$D$16)</f>
        <v>0</v>
      </c>
    </row>
    <row r="439" spans="1:10" x14ac:dyDescent="0.2">
      <c r="A439">
        <v>434</v>
      </c>
      <c r="B439" t="s">
        <v>1162</v>
      </c>
      <c r="C439" t="s">
        <v>101</v>
      </c>
      <c r="D439">
        <v>1</v>
      </c>
      <c r="E439">
        <v>30315001</v>
      </c>
      <c r="H439">
        <v>2</v>
      </c>
      <c r="I439">
        <v>2</v>
      </c>
      <c r="J439">
        <f>[1]effect!$G$437*(1+备注!$D$16*2)</f>
        <v>0</v>
      </c>
    </row>
    <row r="440" spans="1:10" x14ac:dyDescent="0.2">
      <c r="A440">
        <v>435</v>
      </c>
      <c r="B440" t="s">
        <v>1163</v>
      </c>
      <c r="C440" t="s">
        <v>101</v>
      </c>
      <c r="D440">
        <v>1</v>
      </c>
      <c r="E440">
        <v>30315001</v>
      </c>
      <c r="H440">
        <v>2</v>
      </c>
      <c r="I440">
        <v>2</v>
      </c>
      <c r="J440">
        <f>[1]effect!$G$437*(1+备注!$D$16*3)</f>
        <v>0</v>
      </c>
    </row>
    <row r="441" spans="1:10" x14ac:dyDescent="0.2">
      <c r="A441">
        <v>436</v>
      </c>
      <c r="B441" t="s">
        <v>1164</v>
      </c>
      <c r="C441" t="s">
        <v>101</v>
      </c>
      <c r="D441">
        <v>1</v>
      </c>
      <c r="E441">
        <v>30315001</v>
      </c>
      <c r="H441">
        <v>2</v>
      </c>
      <c r="I441">
        <v>2</v>
      </c>
      <c r="J441">
        <f>[1]effect!$G$437*(1+备注!D$16*4)</f>
        <v>0</v>
      </c>
    </row>
    <row r="442" spans="1:10" x14ac:dyDescent="0.2">
      <c r="A442">
        <v>437</v>
      </c>
      <c r="B442" t="s">
        <v>1165</v>
      </c>
      <c r="C442" t="s">
        <v>101</v>
      </c>
      <c r="D442">
        <v>1</v>
      </c>
      <c r="E442">
        <v>30315001</v>
      </c>
      <c r="H442">
        <v>2</v>
      </c>
      <c r="I442">
        <v>2</v>
      </c>
      <c r="J442">
        <f>[1]effect!$G$437*(1+备注!D$16*5)</f>
        <v>0</v>
      </c>
    </row>
    <row r="443" spans="1:10" x14ac:dyDescent="0.2">
      <c r="A443">
        <v>438</v>
      </c>
      <c r="B443" t="s">
        <v>1166</v>
      </c>
      <c r="C443" t="s">
        <v>101</v>
      </c>
      <c r="D443">
        <v>1</v>
      </c>
      <c r="E443">
        <v>30315001</v>
      </c>
      <c r="H443">
        <v>2</v>
      </c>
      <c r="I443">
        <v>2</v>
      </c>
      <c r="J443">
        <f>[1]effect!$G$437*(1+备注!D$16*6)</f>
        <v>0</v>
      </c>
    </row>
    <row r="444" spans="1:10" x14ac:dyDescent="0.2">
      <c r="A444">
        <v>439</v>
      </c>
      <c r="B444" t="s">
        <v>1167</v>
      </c>
      <c r="C444" t="s">
        <v>101</v>
      </c>
      <c r="D444">
        <v>1</v>
      </c>
      <c r="E444">
        <v>30315001</v>
      </c>
      <c r="H444">
        <v>2</v>
      </c>
      <c r="I444">
        <v>2</v>
      </c>
      <c r="J444">
        <f>[1]effect!$G$437*(1+备注!D$16*7)</f>
        <v>0</v>
      </c>
    </row>
    <row r="445" spans="1:10" x14ac:dyDescent="0.2">
      <c r="A445">
        <v>440</v>
      </c>
      <c r="B445" t="s">
        <v>1168</v>
      </c>
      <c r="C445" t="s">
        <v>101</v>
      </c>
      <c r="D445">
        <v>1</v>
      </c>
      <c r="E445">
        <v>30315001</v>
      </c>
      <c r="H445">
        <v>2</v>
      </c>
      <c r="I445">
        <v>2</v>
      </c>
      <c r="J445">
        <f>[1]effect!$G$437*(1+备注!D$16*8)</f>
        <v>0</v>
      </c>
    </row>
    <row r="446" spans="1:10" x14ac:dyDescent="0.2">
      <c r="A446">
        <v>441</v>
      </c>
      <c r="B446" t="s">
        <v>1169</v>
      </c>
      <c r="C446" t="s">
        <v>66</v>
      </c>
      <c r="D446">
        <v>0</v>
      </c>
      <c r="E446">
        <v>0</v>
      </c>
      <c r="H446">
        <v>30316001</v>
      </c>
      <c r="I446" t="s">
        <v>850</v>
      </c>
    </row>
    <row r="447" spans="1:10" x14ac:dyDescent="0.2">
      <c r="A447">
        <v>442</v>
      </c>
      <c r="B447" t="s">
        <v>1170</v>
      </c>
      <c r="C447" t="s">
        <v>101</v>
      </c>
      <c r="D447">
        <v>1</v>
      </c>
      <c r="E447">
        <v>30316001</v>
      </c>
      <c r="H447">
        <v>2</v>
      </c>
      <c r="I447">
        <v>2</v>
      </c>
      <c r="J447">
        <f>[1]effect!$G$438*(1+备注!$D$16)</f>
        <v>0</v>
      </c>
    </row>
    <row r="448" spans="1:10" x14ac:dyDescent="0.2">
      <c r="A448">
        <v>443</v>
      </c>
      <c r="B448" t="s">
        <v>1171</v>
      </c>
      <c r="C448" t="s">
        <v>101</v>
      </c>
      <c r="D448">
        <v>1</v>
      </c>
      <c r="E448">
        <v>30316001</v>
      </c>
      <c r="H448">
        <v>2</v>
      </c>
      <c r="I448">
        <v>2</v>
      </c>
      <c r="J448">
        <f>[1]effect!$G$438*(1+备注!$D$16*2)</f>
        <v>0</v>
      </c>
    </row>
    <row r="449" spans="1:10" x14ac:dyDescent="0.2">
      <c r="A449">
        <v>444</v>
      </c>
      <c r="B449" t="s">
        <v>1172</v>
      </c>
      <c r="C449" t="s">
        <v>101</v>
      </c>
      <c r="D449">
        <v>1</v>
      </c>
      <c r="E449">
        <v>30316001</v>
      </c>
      <c r="H449">
        <v>2</v>
      </c>
      <c r="I449">
        <v>2</v>
      </c>
      <c r="J449">
        <f>[1]effect!$G$438*(1+备注!$D$16*3)</f>
        <v>0</v>
      </c>
    </row>
    <row r="450" spans="1:10" x14ac:dyDescent="0.2">
      <c r="A450">
        <v>445</v>
      </c>
      <c r="B450" t="s">
        <v>1173</v>
      </c>
      <c r="C450" t="s">
        <v>101</v>
      </c>
      <c r="D450">
        <v>1</v>
      </c>
      <c r="E450">
        <v>30316001</v>
      </c>
      <c r="H450">
        <v>2</v>
      </c>
      <c r="I450">
        <v>2</v>
      </c>
      <c r="J450">
        <f>[1]effect!$G$438*(1+备注!D$16*4)</f>
        <v>0</v>
      </c>
    </row>
    <row r="451" spans="1:10" x14ac:dyDescent="0.2">
      <c r="A451">
        <v>446</v>
      </c>
      <c r="B451" t="s">
        <v>1174</v>
      </c>
      <c r="C451" t="s">
        <v>101</v>
      </c>
      <c r="D451">
        <v>1</v>
      </c>
      <c r="E451">
        <v>30316001</v>
      </c>
      <c r="H451">
        <v>2</v>
      </c>
      <c r="I451">
        <v>2</v>
      </c>
      <c r="J451">
        <f>[1]effect!$G$438*(1+备注!D$16*5)</f>
        <v>0</v>
      </c>
    </row>
    <row r="452" spans="1:10" x14ac:dyDescent="0.2">
      <c r="A452">
        <v>447</v>
      </c>
      <c r="B452" t="s">
        <v>1175</v>
      </c>
      <c r="C452" t="s">
        <v>101</v>
      </c>
      <c r="D452">
        <v>1</v>
      </c>
      <c r="E452">
        <v>30316001</v>
      </c>
      <c r="H452">
        <v>2</v>
      </c>
      <c r="I452">
        <v>2</v>
      </c>
      <c r="J452">
        <f>[1]effect!$G$438*(1+备注!D$16*6)</f>
        <v>0</v>
      </c>
    </row>
    <row r="453" spans="1:10" x14ac:dyDescent="0.2">
      <c r="A453">
        <v>448</v>
      </c>
      <c r="B453" t="s">
        <v>1176</v>
      </c>
      <c r="C453" t="s">
        <v>101</v>
      </c>
      <c r="D453">
        <v>1</v>
      </c>
      <c r="E453">
        <v>30316001</v>
      </c>
      <c r="H453">
        <v>2</v>
      </c>
      <c r="I453">
        <v>2</v>
      </c>
      <c r="J453">
        <f>[1]effect!$G$438*(1+备注!D$16*7)</f>
        <v>0</v>
      </c>
    </row>
    <row r="454" spans="1:10" x14ac:dyDescent="0.2">
      <c r="A454">
        <v>449</v>
      </c>
      <c r="B454" t="s">
        <v>1177</v>
      </c>
      <c r="C454" t="s">
        <v>101</v>
      </c>
      <c r="D454">
        <v>1</v>
      </c>
      <c r="E454">
        <v>30316001</v>
      </c>
      <c r="H454">
        <v>2</v>
      </c>
      <c r="I454">
        <v>2</v>
      </c>
      <c r="J454">
        <f>[1]effect!$G$438*(1+备注!D$16*8)</f>
        <v>0</v>
      </c>
    </row>
    <row r="455" spans="1:10" x14ac:dyDescent="0.2">
      <c r="A455">
        <v>450</v>
      </c>
      <c r="B455" t="s">
        <v>1178</v>
      </c>
      <c r="C455" t="s">
        <v>66</v>
      </c>
      <c r="D455">
        <v>0</v>
      </c>
      <c r="E455">
        <v>0</v>
      </c>
      <c r="H455">
        <v>30317001</v>
      </c>
      <c r="I455" t="s">
        <v>850</v>
      </c>
    </row>
    <row r="456" spans="1:10" x14ac:dyDescent="0.2">
      <c r="A456">
        <v>451</v>
      </c>
      <c r="B456" t="s">
        <v>1179</v>
      </c>
      <c r="C456" t="s">
        <v>101</v>
      </c>
      <c r="D456">
        <v>1</v>
      </c>
      <c r="E456">
        <v>30317001</v>
      </c>
      <c r="H456">
        <v>2</v>
      </c>
      <c r="I456">
        <v>2</v>
      </c>
      <c r="J456">
        <f>[1]effect!$G$439*(1+备注!$D$16)</f>
        <v>0</v>
      </c>
    </row>
    <row r="457" spans="1:10" x14ac:dyDescent="0.2">
      <c r="A457">
        <v>452</v>
      </c>
      <c r="B457" t="s">
        <v>1180</v>
      </c>
      <c r="C457" t="s">
        <v>101</v>
      </c>
      <c r="D457">
        <v>1</v>
      </c>
      <c r="E457">
        <v>30317001</v>
      </c>
      <c r="H457">
        <v>2</v>
      </c>
      <c r="I457">
        <v>2</v>
      </c>
      <c r="J457">
        <f>[1]effect!$G$439*(1+备注!$D$16*2)</f>
        <v>0</v>
      </c>
    </row>
    <row r="458" spans="1:10" x14ac:dyDescent="0.2">
      <c r="A458">
        <v>453</v>
      </c>
      <c r="B458" t="s">
        <v>1181</v>
      </c>
      <c r="C458" t="s">
        <v>101</v>
      </c>
      <c r="D458">
        <v>1</v>
      </c>
      <c r="E458">
        <v>30317001</v>
      </c>
      <c r="H458">
        <v>2</v>
      </c>
      <c r="I458">
        <v>2</v>
      </c>
      <c r="J458">
        <f>[1]effect!$G$439*(1+备注!$D$16*3)</f>
        <v>0</v>
      </c>
    </row>
    <row r="459" spans="1:10" x14ac:dyDescent="0.2">
      <c r="A459">
        <v>454</v>
      </c>
      <c r="B459" t="s">
        <v>1182</v>
      </c>
      <c r="C459" t="s">
        <v>101</v>
      </c>
      <c r="D459">
        <v>1</v>
      </c>
      <c r="E459">
        <v>30317001</v>
      </c>
      <c r="H459">
        <v>2</v>
      </c>
      <c r="I459">
        <v>2</v>
      </c>
      <c r="J459">
        <f>[1]effect!$G$439*(1+备注!D$16*4)</f>
        <v>0</v>
      </c>
    </row>
    <row r="460" spans="1:10" x14ac:dyDescent="0.2">
      <c r="A460">
        <v>455</v>
      </c>
      <c r="B460" t="s">
        <v>1183</v>
      </c>
      <c r="C460" t="s">
        <v>101</v>
      </c>
      <c r="D460">
        <v>1</v>
      </c>
      <c r="E460">
        <v>30317001</v>
      </c>
      <c r="H460">
        <v>2</v>
      </c>
      <c r="I460">
        <v>2</v>
      </c>
      <c r="J460">
        <f>[1]effect!$G$439*(1+备注!D$16*5)</f>
        <v>0</v>
      </c>
    </row>
    <row r="461" spans="1:10" x14ac:dyDescent="0.2">
      <c r="A461">
        <v>456</v>
      </c>
      <c r="B461" t="s">
        <v>1184</v>
      </c>
      <c r="C461" t="s">
        <v>101</v>
      </c>
      <c r="D461">
        <v>1</v>
      </c>
      <c r="E461">
        <v>30317001</v>
      </c>
      <c r="H461">
        <v>2</v>
      </c>
      <c r="I461">
        <v>2</v>
      </c>
      <c r="J461">
        <f>[1]effect!$G$439*(1+备注!D$16*6)</f>
        <v>0</v>
      </c>
    </row>
    <row r="462" spans="1:10" x14ac:dyDescent="0.2">
      <c r="A462">
        <v>457</v>
      </c>
      <c r="B462" t="s">
        <v>1185</v>
      </c>
      <c r="C462" t="s">
        <v>101</v>
      </c>
      <c r="D462">
        <v>1</v>
      </c>
      <c r="E462">
        <v>30317001</v>
      </c>
      <c r="H462">
        <v>2</v>
      </c>
      <c r="I462">
        <v>2</v>
      </c>
      <c r="J462">
        <f>[1]effect!$G$439*(1+备注!D$16*7)</f>
        <v>0</v>
      </c>
    </row>
    <row r="463" spans="1:10" x14ac:dyDescent="0.2">
      <c r="A463">
        <v>458</v>
      </c>
      <c r="B463" t="s">
        <v>1186</v>
      </c>
      <c r="C463" t="s">
        <v>101</v>
      </c>
      <c r="D463">
        <v>1</v>
      </c>
      <c r="E463">
        <v>30317001</v>
      </c>
      <c r="H463">
        <v>2</v>
      </c>
      <c r="I463">
        <v>2</v>
      </c>
      <c r="J463">
        <f>[1]effect!$G$439*(1+备注!D$16*8)</f>
        <v>0</v>
      </c>
    </row>
    <row r="464" spans="1:10" x14ac:dyDescent="0.2">
      <c r="A464">
        <v>459</v>
      </c>
      <c r="B464" t="s">
        <v>1187</v>
      </c>
      <c r="C464" t="s">
        <v>66</v>
      </c>
      <c r="D464">
        <v>0</v>
      </c>
      <c r="E464">
        <v>0</v>
      </c>
      <c r="H464">
        <v>30318001</v>
      </c>
      <c r="I464" t="s">
        <v>850</v>
      </c>
    </row>
    <row r="465" spans="1:10" x14ac:dyDescent="0.2">
      <c r="A465">
        <v>460</v>
      </c>
      <c r="B465" t="s">
        <v>1188</v>
      </c>
      <c r="C465" t="s">
        <v>101</v>
      </c>
      <c r="D465">
        <v>1</v>
      </c>
      <c r="E465">
        <v>30318001</v>
      </c>
      <c r="H465">
        <v>2</v>
      </c>
      <c r="I465">
        <v>2</v>
      </c>
      <c r="J465">
        <f>[1]effect!$G$440*(1+备注!$D$16)</f>
        <v>0</v>
      </c>
    </row>
    <row r="466" spans="1:10" x14ac:dyDescent="0.2">
      <c r="A466">
        <v>461</v>
      </c>
      <c r="B466" t="s">
        <v>1189</v>
      </c>
      <c r="C466" t="s">
        <v>101</v>
      </c>
      <c r="D466">
        <v>1</v>
      </c>
      <c r="E466">
        <v>30318001</v>
      </c>
      <c r="H466">
        <v>2</v>
      </c>
      <c r="I466">
        <v>2</v>
      </c>
      <c r="J466">
        <f>[1]effect!$G$440*(1+备注!$D$16*2)</f>
        <v>0</v>
      </c>
    </row>
    <row r="467" spans="1:10" x14ac:dyDescent="0.2">
      <c r="A467">
        <v>462</v>
      </c>
      <c r="B467" t="s">
        <v>1190</v>
      </c>
      <c r="C467" t="s">
        <v>101</v>
      </c>
      <c r="D467">
        <v>1</v>
      </c>
      <c r="E467">
        <v>30318001</v>
      </c>
      <c r="H467">
        <v>2</v>
      </c>
      <c r="I467">
        <v>2</v>
      </c>
      <c r="J467">
        <f>[1]effect!$G$440*(1+备注!$D$16*3)</f>
        <v>0</v>
      </c>
    </row>
    <row r="468" spans="1:10" x14ac:dyDescent="0.2">
      <c r="A468">
        <v>463</v>
      </c>
      <c r="B468" t="s">
        <v>1191</v>
      </c>
      <c r="C468" t="s">
        <v>101</v>
      </c>
      <c r="D468">
        <v>1</v>
      </c>
      <c r="E468">
        <v>30318001</v>
      </c>
      <c r="H468">
        <v>2</v>
      </c>
      <c r="I468">
        <v>2</v>
      </c>
      <c r="J468">
        <f>[1]effect!$G$440*(1+备注!D$16*4)</f>
        <v>0</v>
      </c>
    </row>
    <row r="469" spans="1:10" x14ac:dyDescent="0.2">
      <c r="A469">
        <v>464</v>
      </c>
      <c r="B469" t="s">
        <v>1192</v>
      </c>
      <c r="C469" t="s">
        <v>101</v>
      </c>
      <c r="D469">
        <v>1</v>
      </c>
      <c r="E469">
        <v>30318001</v>
      </c>
      <c r="H469">
        <v>2</v>
      </c>
      <c r="I469">
        <v>2</v>
      </c>
      <c r="J469">
        <f>[1]effect!$G$440*(1+备注!D$16*5)</f>
        <v>0</v>
      </c>
    </row>
    <row r="470" spans="1:10" x14ac:dyDescent="0.2">
      <c r="A470">
        <v>465</v>
      </c>
      <c r="B470" t="s">
        <v>1193</v>
      </c>
      <c r="C470" t="s">
        <v>101</v>
      </c>
      <c r="D470">
        <v>1</v>
      </c>
      <c r="E470">
        <v>30318001</v>
      </c>
      <c r="H470">
        <v>2</v>
      </c>
      <c r="I470">
        <v>2</v>
      </c>
      <c r="J470">
        <f>[1]effect!$G$440*(1+备注!D$16*6)</f>
        <v>0</v>
      </c>
    </row>
    <row r="471" spans="1:10" x14ac:dyDescent="0.2">
      <c r="A471">
        <v>466</v>
      </c>
      <c r="B471" t="s">
        <v>1194</v>
      </c>
      <c r="C471" t="s">
        <v>101</v>
      </c>
      <c r="D471">
        <v>1</v>
      </c>
      <c r="E471">
        <v>30318001</v>
      </c>
      <c r="H471">
        <v>2</v>
      </c>
      <c r="I471">
        <v>2</v>
      </c>
      <c r="J471">
        <f>[1]effect!$G$440*(1+备注!D$16*7)</f>
        <v>0</v>
      </c>
    </row>
    <row r="472" spans="1:10" x14ac:dyDescent="0.2">
      <c r="A472">
        <v>467</v>
      </c>
      <c r="B472" t="s">
        <v>1195</v>
      </c>
      <c r="C472" t="s">
        <v>101</v>
      </c>
      <c r="D472">
        <v>1</v>
      </c>
      <c r="E472">
        <v>30318001</v>
      </c>
      <c r="H472">
        <v>2</v>
      </c>
      <c r="I472">
        <v>2</v>
      </c>
      <c r="J472">
        <f>[1]effect!$G$440*(1+备注!D$16*8)</f>
        <v>0</v>
      </c>
    </row>
    <row r="473" spans="1:10" x14ac:dyDescent="0.2">
      <c r="A473">
        <v>468</v>
      </c>
      <c r="B473" t="s">
        <v>667</v>
      </c>
      <c r="C473" t="s">
        <v>66</v>
      </c>
      <c r="D473">
        <v>0</v>
      </c>
      <c r="E473">
        <v>0</v>
      </c>
      <c r="H473">
        <v>30319001</v>
      </c>
      <c r="I473" t="s">
        <v>850</v>
      </c>
    </row>
    <row r="474" spans="1:10" x14ac:dyDescent="0.2">
      <c r="A474">
        <v>469</v>
      </c>
      <c r="B474" t="s">
        <v>669</v>
      </c>
      <c r="C474" t="s">
        <v>101</v>
      </c>
      <c r="D474">
        <v>1</v>
      </c>
      <c r="E474">
        <v>30319001</v>
      </c>
      <c r="H474">
        <v>1</v>
      </c>
      <c r="I474">
        <v>2</v>
      </c>
      <c r="J474">
        <f>[1]effect!$G$374*(1+备注!$D$16)</f>
        <v>0</v>
      </c>
    </row>
    <row r="475" spans="1:10" x14ac:dyDescent="0.2">
      <c r="A475">
        <v>470</v>
      </c>
      <c r="B475" t="s">
        <v>670</v>
      </c>
      <c r="C475" t="s">
        <v>101</v>
      </c>
      <c r="D475">
        <v>1</v>
      </c>
      <c r="E475">
        <v>30319001</v>
      </c>
      <c r="H475">
        <v>1</v>
      </c>
      <c r="I475">
        <v>2</v>
      </c>
      <c r="J475">
        <f>[1]effect!$G$374*(1+备注!$D$16*2)</f>
        <v>0</v>
      </c>
    </row>
    <row r="476" spans="1:10" x14ac:dyDescent="0.2">
      <c r="A476">
        <v>471</v>
      </c>
      <c r="B476" t="s">
        <v>671</v>
      </c>
      <c r="C476" t="s">
        <v>101</v>
      </c>
      <c r="D476">
        <v>1</v>
      </c>
      <c r="E476">
        <v>30319001</v>
      </c>
      <c r="H476">
        <v>1</v>
      </c>
      <c r="I476">
        <v>2</v>
      </c>
      <c r="J476">
        <f>[1]effect!$G$374*(1+备注!$D$16*3)</f>
        <v>0</v>
      </c>
    </row>
    <row r="477" spans="1:10" x14ac:dyDescent="0.2">
      <c r="A477">
        <v>472</v>
      </c>
      <c r="B477" t="s">
        <v>672</v>
      </c>
      <c r="C477" t="s">
        <v>101</v>
      </c>
      <c r="D477">
        <v>1</v>
      </c>
      <c r="E477">
        <v>30319001</v>
      </c>
      <c r="H477">
        <v>1</v>
      </c>
      <c r="I477">
        <v>2</v>
      </c>
      <c r="J477">
        <f>[1]effect!$G$374*(1+备注!D$16*4)</f>
        <v>0</v>
      </c>
    </row>
    <row r="478" spans="1:10" x14ac:dyDescent="0.2">
      <c r="A478">
        <v>473</v>
      </c>
      <c r="B478" t="s">
        <v>673</v>
      </c>
      <c r="C478" t="s">
        <v>101</v>
      </c>
      <c r="D478">
        <v>1</v>
      </c>
      <c r="E478">
        <v>30319001</v>
      </c>
      <c r="H478">
        <v>1</v>
      </c>
      <c r="I478">
        <v>2</v>
      </c>
      <c r="J478">
        <f>[1]effect!$G$374*(1+备注!D$16*5)</f>
        <v>0</v>
      </c>
    </row>
    <row r="479" spans="1:10" x14ac:dyDescent="0.2">
      <c r="A479">
        <v>474</v>
      </c>
      <c r="B479" t="s">
        <v>674</v>
      </c>
      <c r="C479" t="s">
        <v>101</v>
      </c>
      <c r="D479">
        <v>1</v>
      </c>
      <c r="E479">
        <v>30319001</v>
      </c>
      <c r="H479">
        <v>1</v>
      </c>
      <c r="I479">
        <v>2</v>
      </c>
      <c r="J479">
        <f>[1]effect!$G$374*(1+备注!D$16*6)</f>
        <v>0</v>
      </c>
    </row>
    <row r="480" spans="1:10" x14ac:dyDescent="0.2">
      <c r="A480">
        <v>475</v>
      </c>
      <c r="B480" t="s">
        <v>675</v>
      </c>
      <c r="C480" t="s">
        <v>101</v>
      </c>
      <c r="D480">
        <v>1</v>
      </c>
      <c r="E480">
        <v>30319001</v>
      </c>
      <c r="H480">
        <v>1</v>
      </c>
      <c r="I480">
        <v>2</v>
      </c>
      <c r="J480">
        <f>[1]effect!$G$374*(1+备注!D$16*7)</f>
        <v>0</v>
      </c>
    </row>
    <row r="481" spans="1:10" x14ac:dyDescent="0.2">
      <c r="A481">
        <v>476</v>
      </c>
      <c r="B481" t="s">
        <v>676</v>
      </c>
      <c r="C481" t="s">
        <v>101</v>
      </c>
      <c r="D481">
        <v>1</v>
      </c>
      <c r="E481">
        <v>30319001</v>
      </c>
      <c r="H481">
        <v>1</v>
      </c>
      <c r="I481">
        <v>2</v>
      </c>
      <c r="J481">
        <f>[1]effect!$G$374*(1+备注!D$16*8)</f>
        <v>0</v>
      </c>
    </row>
    <row r="482" spans="1:10" x14ac:dyDescent="0.2">
      <c r="A482">
        <v>477</v>
      </c>
      <c r="B482" t="s">
        <v>677</v>
      </c>
      <c r="C482" t="s">
        <v>66</v>
      </c>
      <c r="D482">
        <v>0</v>
      </c>
      <c r="E482">
        <v>0</v>
      </c>
      <c r="H482">
        <v>30320001</v>
      </c>
      <c r="I482" t="s">
        <v>850</v>
      </c>
    </row>
    <row r="483" spans="1:10" x14ac:dyDescent="0.2">
      <c r="A483">
        <v>478</v>
      </c>
      <c r="B483" t="s">
        <v>679</v>
      </c>
      <c r="C483" t="s">
        <v>101</v>
      </c>
      <c r="D483">
        <v>1</v>
      </c>
      <c r="E483">
        <v>30320001</v>
      </c>
      <c r="H483">
        <v>1</v>
      </c>
      <c r="I483">
        <v>2</v>
      </c>
      <c r="J483">
        <f>[1]effect!$G$375*(1+备注!$D$16)</f>
        <v>0</v>
      </c>
    </row>
    <row r="484" spans="1:10" x14ac:dyDescent="0.2">
      <c r="A484">
        <v>479</v>
      </c>
      <c r="B484" t="s">
        <v>680</v>
      </c>
      <c r="C484" t="s">
        <v>101</v>
      </c>
      <c r="D484">
        <v>1</v>
      </c>
      <c r="E484">
        <v>30320001</v>
      </c>
      <c r="H484">
        <v>1</v>
      </c>
      <c r="I484">
        <v>2</v>
      </c>
      <c r="J484">
        <f>[1]effect!$G$375*(1+备注!$D$16*2)</f>
        <v>0</v>
      </c>
    </row>
    <row r="485" spans="1:10" x14ac:dyDescent="0.2">
      <c r="A485">
        <v>480</v>
      </c>
      <c r="B485" t="s">
        <v>681</v>
      </c>
      <c r="C485" t="s">
        <v>101</v>
      </c>
      <c r="D485">
        <v>1</v>
      </c>
      <c r="E485">
        <v>30320001</v>
      </c>
      <c r="H485">
        <v>1</v>
      </c>
      <c r="I485">
        <v>2</v>
      </c>
      <c r="J485">
        <f>[1]effect!$G$375*(1+备注!$D$16*3)</f>
        <v>0</v>
      </c>
    </row>
    <row r="486" spans="1:10" x14ac:dyDescent="0.2">
      <c r="A486">
        <v>481</v>
      </c>
      <c r="B486" t="s">
        <v>682</v>
      </c>
      <c r="C486" t="s">
        <v>101</v>
      </c>
      <c r="D486">
        <v>1</v>
      </c>
      <c r="E486">
        <v>30320001</v>
      </c>
      <c r="H486">
        <v>1</v>
      </c>
      <c r="I486">
        <v>2</v>
      </c>
      <c r="J486">
        <f>[1]effect!$G$375*(1+备注!D$16*4)</f>
        <v>0</v>
      </c>
    </row>
    <row r="487" spans="1:10" x14ac:dyDescent="0.2">
      <c r="A487">
        <v>482</v>
      </c>
      <c r="B487" t="s">
        <v>683</v>
      </c>
      <c r="C487" t="s">
        <v>101</v>
      </c>
      <c r="D487">
        <v>1</v>
      </c>
      <c r="E487">
        <v>30320001</v>
      </c>
      <c r="H487">
        <v>1</v>
      </c>
      <c r="I487">
        <v>2</v>
      </c>
      <c r="J487">
        <f>[1]effect!$G$375*(1+备注!D$16*5)</f>
        <v>0</v>
      </c>
    </row>
    <row r="488" spans="1:10" x14ac:dyDescent="0.2">
      <c r="A488">
        <v>483</v>
      </c>
      <c r="B488" t="s">
        <v>684</v>
      </c>
      <c r="C488" t="s">
        <v>101</v>
      </c>
      <c r="D488">
        <v>1</v>
      </c>
      <c r="E488">
        <v>30320001</v>
      </c>
      <c r="H488">
        <v>1</v>
      </c>
      <c r="I488">
        <v>2</v>
      </c>
      <c r="J488">
        <f>[1]effect!$G$375*(1+备注!D$16*6)</f>
        <v>0</v>
      </c>
    </row>
    <row r="489" spans="1:10" x14ac:dyDescent="0.2">
      <c r="A489">
        <v>484</v>
      </c>
      <c r="B489" t="s">
        <v>685</v>
      </c>
      <c r="C489" t="s">
        <v>101</v>
      </c>
      <c r="D489">
        <v>1</v>
      </c>
      <c r="E489">
        <v>30320001</v>
      </c>
      <c r="H489">
        <v>1</v>
      </c>
      <c r="I489">
        <v>2</v>
      </c>
      <c r="J489">
        <f>[1]effect!$G$375*(1+备注!D$16*7)</f>
        <v>0</v>
      </c>
    </row>
    <row r="490" spans="1:10" x14ac:dyDescent="0.2">
      <c r="A490">
        <v>485</v>
      </c>
      <c r="B490" t="s">
        <v>686</v>
      </c>
      <c r="C490" t="s">
        <v>101</v>
      </c>
      <c r="D490">
        <v>1</v>
      </c>
      <c r="E490">
        <v>30320001</v>
      </c>
      <c r="H490">
        <v>1</v>
      </c>
      <c r="I490">
        <v>2</v>
      </c>
      <c r="J490">
        <f>[1]effect!$G$375*(1+备注!D$16*8)</f>
        <v>0</v>
      </c>
    </row>
    <row r="491" spans="1:10" x14ac:dyDescent="0.2">
      <c r="A491">
        <v>486</v>
      </c>
      <c r="B491" t="s">
        <v>687</v>
      </c>
      <c r="C491" t="s">
        <v>66</v>
      </c>
      <c r="D491">
        <v>0</v>
      </c>
      <c r="E491">
        <v>0</v>
      </c>
      <c r="H491">
        <v>30321001</v>
      </c>
      <c r="I491" t="s">
        <v>850</v>
      </c>
    </row>
    <row r="492" spans="1:10" x14ac:dyDescent="0.2">
      <c r="A492">
        <v>487</v>
      </c>
      <c r="B492" t="s">
        <v>689</v>
      </c>
      <c r="C492" t="s">
        <v>101</v>
      </c>
      <c r="D492">
        <v>1</v>
      </c>
      <c r="E492">
        <v>30321001</v>
      </c>
      <c r="H492">
        <v>1</v>
      </c>
      <c r="I492">
        <v>2</v>
      </c>
      <c r="J492">
        <f>[1]effect!$G$376*(1+备注!$D$16)</f>
        <v>0</v>
      </c>
    </row>
    <row r="493" spans="1:10" x14ac:dyDescent="0.2">
      <c r="A493">
        <v>488</v>
      </c>
      <c r="B493" t="s">
        <v>690</v>
      </c>
      <c r="C493" t="s">
        <v>101</v>
      </c>
      <c r="D493">
        <v>1</v>
      </c>
      <c r="E493">
        <v>30321001</v>
      </c>
      <c r="H493">
        <v>1</v>
      </c>
      <c r="I493">
        <v>2</v>
      </c>
      <c r="J493">
        <f>[1]effect!$G$376*(1+备注!$D$16*2)</f>
        <v>0</v>
      </c>
    </row>
    <row r="494" spans="1:10" x14ac:dyDescent="0.2">
      <c r="A494">
        <v>489</v>
      </c>
      <c r="B494" t="s">
        <v>691</v>
      </c>
      <c r="C494" t="s">
        <v>101</v>
      </c>
      <c r="D494">
        <v>1</v>
      </c>
      <c r="E494">
        <v>30321001</v>
      </c>
      <c r="H494">
        <v>1</v>
      </c>
      <c r="I494">
        <v>2</v>
      </c>
      <c r="J494">
        <f>[1]effect!$G$376*(1+备注!$D$16*3)</f>
        <v>0</v>
      </c>
    </row>
    <row r="495" spans="1:10" x14ac:dyDescent="0.2">
      <c r="A495">
        <v>490</v>
      </c>
      <c r="B495" t="s">
        <v>692</v>
      </c>
      <c r="C495" t="s">
        <v>101</v>
      </c>
      <c r="D495">
        <v>1</v>
      </c>
      <c r="E495">
        <v>30321001</v>
      </c>
      <c r="H495">
        <v>1</v>
      </c>
      <c r="I495">
        <v>2</v>
      </c>
      <c r="J495">
        <f>[1]effect!$G$376*(1+备注!D$16*4)</f>
        <v>0</v>
      </c>
    </row>
    <row r="496" spans="1:10" x14ac:dyDescent="0.2">
      <c r="A496">
        <v>491</v>
      </c>
      <c r="B496" t="s">
        <v>693</v>
      </c>
      <c r="C496" t="s">
        <v>101</v>
      </c>
      <c r="D496">
        <v>1</v>
      </c>
      <c r="E496">
        <v>30321001</v>
      </c>
      <c r="H496">
        <v>1</v>
      </c>
      <c r="I496">
        <v>2</v>
      </c>
      <c r="J496">
        <f>[1]effect!$G$376*(1+备注!D$16*5)</f>
        <v>0</v>
      </c>
    </row>
    <row r="497" spans="1:10" x14ac:dyDescent="0.2">
      <c r="A497">
        <v>492</v>
      </c>
      <c r="B497" t="s">
        <v>694</v>
      </c>
      <c r="C497" t="s">
        <v>101</v>
      </c>
      <c r="D497">
        <v>1</v>
      </c>
      <c r="E497">
        <v>30321001</v>
      </c>
      <c r="H497">
        <v>1</v>
      </c>
      <c r="I497">
        <v>2</v>
      </c>
      <c r="J497">
        <f>[1]effect!$G$376*(1+备注!D$16*6)</f>
        <v>0</v>
      </c>
    </row>
    <row r="498" spans="1:10" x14ac:dyDescent="0.2">
      <c r="A498">
        <v>493</v>
      </c>
      <c r="B498" t="s">
        <v>695</v>
      </c>
      <c r="C498" t="s">
        <v>101</v>
      </c>
      <c r="D498">
        <v>1</v>
      </c>
      <c r="E498">
        <v>30321001</v>
      </c>
      <c r="H498">
        <v>1</v>
      </c>
      <c r="I498">
        <v>2</v>
      </c>
      <c r="J498">
        <f>[1]effect!$G$376*(1+备注!D$16*7)</f>
        <v>0</v>
      </c>
    </row>
    <row r="499" spans="1:10" x14ac:dyDescent="0.2">
      <c r="A499">
        <v>494</v>
      </c>
      <c r="B499" t="s">
        <v>696</v>
      </c>
      <c r="C499" t="s">
        <v>101</v>
      </c>
      <c r="D499">
        <v>1</v>
      </c>
      <c r="E499">
        <v>30321001</v>
      </c>
      <c r="H499">
        <v>1</v>
      </c>
      <c r="I499">
        <v>2</v>
      </c>
      <c r="J499">
        <f>[1]effect!$G$376*(1+备注!D$16*8)</f>
        <v>0</v>
      </c>
    </row>
    <row r="500" spans="1:10" x14ac:dyDescent="0.2">
      <c r="A500">
        <v>495</v>
      </c>
      <c r="B500" t="s">
        <v>697</v>
      </c>
      <c r="C500" t="s">
        <v>66</v>
      </c>
      <c r="D500">
        <v>0</v>
      </c>
      <c r="E500">
        <v>0</v>
      </c>
      <c r="H500">
        <v>30322001</v>
      </c>
      <c r="I500" t="s">
        <v>850</v>
      </c>
    </row>
    <row r="501" spans="1:10" x14ac:dyDescent="0.2">
      <c r="A501">
        <v>496</v>
      </c>
      <c r="B501" t="s">
        <v>699</v>
      </c>
      <c r="C501" t="s">
        <v>101</v>
      </c>
      <c r="D501">
        <v>1</v>
      </c>
      <c r="E501">
        <v>30322001</v>
      </c>
      <c r="H501">
        <v>1</v>
      </c>
      <c r="I501">
        <v>2</v>
      </c>
      <c r="J501">
        <f>[1]effect!$G$377*(1+备注!$D$16)</f>
        <v>0</v>
      </c>
    </row>
    <row r="502" spans="1:10" x14ac:dyDescent="0.2">
      <c r="A502">
        <v>497</v>
      </c>
      <c r="B502" t="s">
        <v>700</v>
      </c>
      <c r="C502" t="s">
        <v>101</v>
      </c>
      <c r="D502">
        <v>1</v>
      </c>
      <c r="E502">
        <v>30322001</v>
      </c>
      <c r="H502">
        <v>1</v>
      </c>
      <c r="I502">
        <v>2</v>
      </c>
      <c r="J502">
        <f>[1]effect!$G$377*(1+备注!$D$16*2)</f>
        <v>0</v>
      </c>
    </row>
    <row r="503" spans="1:10" x14ac:dyDescent="0.2">
      <c r="A503">
        <v>498</v>
      </c>
      <c r="B503" t="s">
        <v>701</v>
      </c>
      <c r="C503" t="s">
        <v>101</v>
      </c>
      <c r="D503">
        <v>1</v>
      </c>
      <c r="E503">
        <v>30322001</v>
      </c>
      <c r="H503">
        <v>1</v>
      </c>
      <c r="I503">
        <v>2</v>
      </c>
      <c r="J503">
        <f>[1]effect!$G$377*(1+备注!$D$16*3)</f>
        <v>0</v>
      </c>
    </row>
    <row r="504" spans="1:10" x14ac:dyDescent="0.2">
      <c r="A504">
        <v>499</v>
      </c>
      <c r="B504" t="s">
        <v>702</v>
      </c>
      <c r="C504" t="s">
        <v>101</v>
      </c>
      <c r="D504">
        <v>1</v>
      </c>
      <c r="E504">
        <v>30322001</v>
      </c>
      <c r="H504">
        <v>1</v>
      </c>
      <c r="I504">
        <v>2</v>
      </c>
      <c r="J504">
        <f>[1]effect!$G$377*(1+备注!D$16*4)</f>
        <v>0</v>
      </c>
    </row>
    <row r="505" spans="1:10" x14ac:dyDescent="0.2">
      <c r="A505">
        <v>500</v>
      </c>
      <c r="B505" t="s">
        <v>703</v>
      </c>
      <c r="C505" t="s">
        <v>101</v>
      </c>
      <c r="D505">
        <v>1</v>
      </c>
      <c r="E505">
        <v>30322001</v>
      </c>
      <c r="H505">
        <v>1</v>
      </c>
      <c r="I505">
        <v>2</v>
      </c>
      <c r="J505">
        <f>[1]effect!$G$377*(1+备注!D$16*5)</f>
        <v>0</v>
      </c>
    </row>
    <row r="506" spans="1:10" x14ac:dyDescent="0.2">
      <c r="A506">
        <v>501</v>
      </c>
      <c r="B506" t="s">
        <v>704</v>
      </c>
      <c r="C506" t="s">
        <v>101</v>
      </c>
      <c r="D506">
        <v>1</v>
      </c>
      <c r="E506">
        <v>30322001</v>
      </c>
      <c r="H506">
        <v>1</v>
      </c>
      <c r="I506">
        <v>2</v>
      </c>
      <c r="J506">
        <f>[1]effect!$G$377*(1+备注!D$16*6)</f>
        <v>0</v>
      </c>
    </row>
    <row r="507" spans="1:10" x14ac:dyDescent="0.2">
      <c r="A507">
        <v>502</v>
      </c>
      <c r="B507" t="s">
        <v>705</v>
      </c>
      <c r="C507" t="s">
        <v>101</v>
      </c>
      <c r="D507">
        <v>1</v>
      </c>
      <c r="E507">
        <v>30322001</v>
      </c>
      <c r="H507">
        <v>1</v>
      </c>
      <c r="I507">
        <v>2</v>
      </c>
      <c r="J507">
        <f>[1]effect!$G$377*(1+备注!D$16*7)</f>
        <v>0</v>
      </c>
    </row>
    <row r="508" spans="1:10" x14ac:dyDescent="0.2">
      <c r="A508">
        <v>503</v>
      </c>
      <c r="B508" t="s">
        <v>706</v>
      </c>
      <c r="C508" t="s">
        <v>101</v>
      </c>
      <c r="D508">
        <v>1</v>
      </c>
      <c r="E508">
        <v>30322001</v>
      </c>
      <c r="H508">
        <v>1</v>
      </c>
      <c r="I508">
        <v>2</v>
      </c>
      <c r="J508">
        <f>[1]effect!$G$377*(1+备注!D$16*8)</f>
        <v>0</v>
      </c>
    </row>
    <row r="509" spans="1:10" x14ac:dyDescent="0.2">
      <c r="A509">
        <v>504</v>
      </c>
      <c r="B509" t="s">
        <v>707</v>
      </c>
      <c r="C509" t="s">
        <v>66</v>
      </c>
      <c r="D509">
        <v>0</v>
      </c>
      <c r="E509">
        <v>0</v>
      </c>
      <c r="H509">
        <v>30323001</v>
      </c>
      <c r="I509" t="s">
        <v>850</v>
      </c>
    </row>
    <row r="510" spans="1:10" x14ac:dyDescent="0.2">
      <c r="A510">
        <v>505</v>
      </c>
      <c r="B510" t="s">
        <v>709</v>
      </c>
      <c r="C510" t="s">
        <v>101</v>
      </c>
      <c r="D510">
        <v>1</v>
      </c>
      <c r="E510">
        <v>30323001</v>
      </c>
      <c r="H510">
        <v>1</v>
      </c>
      <c r="I510">
        <v>2</v>
      </c>
      <c r="J510">
        <f>[1]effect!$G$378*(1+备注!$D$16)</f>
        <v>0</v>
      </c>
    </row>
    <row r="511" spans="1:10" x14ac:dyDescent="0.2">
      <c r="A511">
        <v>506</v>
      </c>
      <c r="B511" t="s">
        <v>710</v>
      </c>
      <c r="C511" t="s">
        <v>101</v>
      </c>
      <c r="D511">
        <v>1</v>
      </c>
      <c r="E511">
        <v>30323001</v>
      </c>
      <c r="H511">
        <v>1</v>
      </c>
      <c r="I511">
        <v>2</v>
      </c>
      <c r="J511">
        <f>[1]effect!$G$378*(1+备注!$D$16*2)</f>
        <v>0</v>
      </c>
    </row>
    <row r="512" spans="1:10" x14ac:dyDescent="0.2">
      <c r="A512">
        <v>507</v>
      </c>
      <c r="B512" t="s">
        <v>711</v>
      </c>
      <c r="C512" t="s">
        <v>101</v>
      </c>
      <c r="D512">
        <v>1</v>
      </c>
      <c r="E512">
        <v>30323001</v>
      </c>
      <c r="H512">
        <v>1</v>
      </c>
      <c r="I512">
        <v>2</v>
      </c>
      <c r="J512">
        <f>[1]effect!$G$378*(1+备注!$D$16*3)</f>
        <v>0</v>
      </c>
    </row>
    <row r="513" spans="1:10" x14ac:dyDescent="0.2">
      <c r="A513">
        <v>508</v>
      </c>
      <c r="B513" t="s">
        <v>712</v>
      </c>
      <c r="C513" t="s">
        <v>101</v>
      </c>
      <c r="D513">
        <v>1</v>
      </c>
      <c r="E513">
        <v>30323001</v>
      </c>
      <c r="H513">
        <v>1</v>
      </c>
      <c r="I513">
        <v>2</v>
      </c>
      <c r="J513">
        <f>[1]effect!$G$378*(1+备注!D$16*4)</f>
        <v>0</v>
      </c>
    </row>
    <row r="514" spans="1:10" x14ac:dyDescent="0.2">
      <c r="A514">
        <v>509</v>
      </c>
      <c r="B514" t="s">
        <v>713</v>
      </c>
      <c r="C514" t="s">
        <v>101</v>
      </c>
      <c r="D514">
        <v>1</v>
      </c>
      <c r="E514">
        <v>30323001</v>
      </c>
      <c r="H514">
        <v>1</v>
      </c>
      <c r="I514">
        <v>2</v>
      </c>
      <c r="J514">
        <f>[1]effect!$G$378*(1+备注!D$16*5)</f>
        <v>0</v>
      </c>
    </row>
    <row r="515" spans="1:10" x14ac:dyDescent="0.2">
      <c r="A515">
        <v>510</v>
      </c>
      <c r="B515" t="s">
        <v>714</v>
      </c>
      <c r="C515" t="s">
        <v>101</v>
      </c>
      <c r="D515">
        <v>1</v>
      </c>
      <c r="E515">
        <v>30323001</v>
      </c>
      <c r="H515">
        <v>1</v>
      </c>
      <c r="I515">
        <v>2</v>
      </c>
      <c r="J515">
        <f>[1]effect!$G$378*(1+备注!D$16*6)</f>
        <v>0</v>
      </c>
    </row>
    <row r="516" spans="1:10" x14ac:dyDescent="0.2">
      <c r="A516">
        <v>511</v>
      </c>
      <c r="B516" t="s">
        <v>715</v>
      </c>
      <c r="C516" t="s">
        <v>101</v>
      </c>
      <c r="D516">
        <v>1</v>
      </c>
      <c r="E516">
        <v>30323001</v>
      </c>
      <c r="H516">
        <v>1</v>
      </c>
      <c r="I516">
        <v>2</v>
      </c>
      <c r="J516">
        <f>[1]effect!$G$378*(1+备注!D$16*7)</f>
        <v>0</v>
      </c>
    </row>
    <row r="517" spans="1:10" x14ac:dyDescent="0.2">
      <c r="A517">
        <v>512</v>
      </c>
      <c r="B517" t="s">
        <v>716</v>
      </c>
      <c r="C517" t="s">
        <v>101</v>
      </c>
      <c r="D517">
        <v>1</v>
      </c>
      <c r="E517">
        <v>30323001</v>
      </c>
      <c r="H517">
        <v>1</v>
      </c>
      <c r="I517">
        <v>2</v>
      </c>
      <c r="J517">
        <f>[1]effect!$G$378*(1+备注!D$16*8)</f>
        <v>0</v>
      </c>
    </row>
    <row r="518" spans="1:10" x14ac:dyDescent="0.2">
      <c r="A518">
        <v>513</v>
      </c>
      <c r="B518" t="s">
        <v>725</v>
      </c>
      <c r="C518" t="s">
        <v>66</v>
      </c>
      <c r="D518">
        <v>0</v>
      </c>
      <c r="E518">
        <v>0</v>
      </c>
      <c r="H518">
        <v>30324001</v>
      </c>
      <c r="I518" t="s">
        <v>850</v>
      </c>
    </row>
    <row r="519" spans="1:10" x14ac:dyDescent="0.2">
      <c r="A519">
        <v>514</v>
      </c>
      <c r="B519" t="s">
        <v>727</v>
      </c>
      <c r="C519" t="s">
        <v>101</v>
      </c>
      <c r="D519">
        <v>1</v>
      </c>
      <c r="E519">
        <v>30339001</v>
      </c>
      <c r="H519" t="s">
        <v>850</v>
      </c>
      <c r="I519">
        <v>2</v>
      </c>
      <c r="J519">
        <f>[1]effect!$F$394*(1+备注!$D$17)</f>
        <v>1.3</v>
      </c>
    </row>
    <row r="520" spans="1:10" x14ac:dyDescent="0.2">
      <c r="A520">
        <v>515</v>
      </c>
      <c r="B520" t="s">
        <v>728</v>
      </c>
      <c r="C520" t="s">
        <v>101</v>
      </c>
      <c r="D520">
        <v>1</v>
      </c>
      <c r="E520">
        <v>30339001</v>
      </c>
      <c r="H520" t="s">
        <v>850</v>
      </c>
      <c r="I520">
        <v>2</v>
      </c>
      <c r="J520">
        <f>[1]effect!$F$394*(1+备注!$D$17*2)</f>
        <v>1.6</v>
      </c>
    </row>
    <row r="521" spans="1:10" x14ac:dyDescent="0.2">
      <c r="A521">
        <v>516</v>
      </c>
      <c r="B521" t="s">
        <v>729</v>
      </c>
      <c r="C521" t="s">
        <v>66</v>
      </c>
      <c r="D521">
        <v>0</v>
      </c>
      <c r="E521">
        <v>0</v>
      </c>
      <c r="H521">
        <v>30325001</v>
      </c>
      <c r="I521" t="s">
        <v>850</v>
      </c>
    </row>
    <row r="522" spans="1:10" x14ac:dyDescent="0.2">
      <c r="A522">
        <v>517</v>
      </c>
      <c r="B522" t="s">
        <v>731</v>
      </c>
      <c r="C522" t="s">
        <v>101</v>
      </c>
      <c r="D522">
        <v>1</v>
      </c>
      <c r="E522">
        <v>30340001</v>
      </c>
      <c r="H522">
        <v>1</v>
      </c>
      <c r="I522">
        <v>2</v>
      </c>
      <c r="J522">
        <f>[1]effect!$G$395*(1+备注!$D$17)</f>
        <v>0</v>
      </c>
    </row>
    <row r="523" spans="1:10" x14ac:dyDescent="0.2">
      <c r="A523">
        <v>518</v>
      </c>
      <c r="B523" t="s">
        <v>732</v>
      </c>
      <c r="C523" t="s">
        <v>101</v>
      </c>
      <c r="D523">
        <v>1</v>
      </c>
      <c r="E523">
        <v>30340001</v>
      </c>
      <c r="H523">
        <v>1</v>
      </c>
      <c r="I523">
        <v>2</v>
      </c>
      <c r="J523">
        <f>[1]effect!$G$395*(1+备注!$D$17*2)</f>
        <v>0</v>
      </c>
    </row>
    <row r="524" spans="1:10" x14ac:dyDescent="0.2">
      <c r="A524">
        <v>519</v>
      </c>
      <c r="B524" t="s">
        <v>733</v>
      </c>
      <c r="C524" t="s">
        <v>66</v>
      </c>
      <c r="D524">
        <v>0</v>
      </c>
      <c r="E524">
        <v>0</v>
      </c>
      <c r="H524">
        <v>30326001</v>
      </c>
      <c r="I524" t="s">
        <v>850</v>
      </c>
    </row>
    <row r="525" spans="1:10" x14ac:dyDescent="0.2">
      <c r="A525">
        <v>520</v>
      </c>
      <c r="B525" t="s">
        <v>735</v>
      </c>
      <c r="C525" t="s">
        <v>101</v>
      </c>
      <c r="D525">
        <v>1</v>
      </c>
      <c r="E525">
        <v>30326001</v>
      </c>
      <c r="H525">
        <v>1</v>
      </c>
      <c r="I525">
        <v>2</v>
      </c>
      <c r="J525">
        <f>[1]effect!$G$396*(1+备注!$D$17)</f>
        <v>0</v>
      </c>
    </row>
    <row r="526" spans="1:10" x14ac:dyDescent="0.2">
      <c r="A526">
        <v>521</v>
      </c>
      <c r="B526" t="s">
        <v>736</v>
      </c>
      <c r="C526" t="s">
        <v>101</v>
      </c>
      <c r="D526">
        <v>1</v>
      </c>
      <c r="E526">
        <v>30326001</v>
      </c>
      <c r="H526">
        <v>1</v>
      </c>
      <c r="I526">
        <v>2</v>
      </c>
      <c r="J526">
        <f>[1]effect!$G$396*(1+备注!$D$17*2)</f>
        <v>0</v>
      </c>
    </row>
    <row r="527" spans="1:10" x14ac:dyDescent="0.2">
      <c r="A527">
        <v>522</v>
      </c>
      <c r="B527" t="s">
        <v>737</v>
      </c>
      <c r="C527" t="s">
        <v>66</v>
      </c>
      <c r="D527">
        <v>0</v>
      </c>
      <c r="E527">
        <v>0</v>
      </c>
      <c r="H527">
        <v>30327001</v>
      </c>
      <c r="I527" t="s">
        <v>850</v>
      </c>
    </row>
    <row r="528" spans="1:10" x14ac:dyDescent="0.2">
      <c r="A528">
        <v>523</v>
      </c>
      <c r="B528" t="s">
        <v>739</v>
      </c>
      <c r="C528" t="s">
        <v>101</v>
      </c>
      <c r="D528">
        <v>1</v>
      </c>
      <c r="E528">
        <v>30327001</v>
      </c>
      <c r="H528">
        <v>1</v>
      </c>
      <c r="I528">
        <v>2</v>
      </c>
      <c r="J528">
        <f>[1]effect!$G$397*(1+备注!$D$17)</f>
        <v>0</v>
      </c>
    </row>
    <row r="529" spans="1:10" x14ac:dyDescent="0.2">
      <c r="A529">
        <v>524</v>
      </c>
      <c r="B529" t="s">
        <v>740</v>
      </c>
      <c r="C529" t="s">
        <v>101</v>
      </c>
      <c r="D529">
        <v>1</v>
      </c>
      <c r="E529">
        <v>30327001</v>
      </c>
      <c r="H529">
        <v>1</v>
      </c>
      <c r="I529">
        <v>2</v>
      </c>
      <c r="J529">
        <f>[1]effect!$G$397*(1+备注!$D$17*2)</f>
        <v>0</v>
      </c>
    </row>
    <row r="530" spans="1:10" x14ac:dyDescent="0.2">
      <c r="A530">
        <v>525</v>
      </c>
      <c r="B530" t="s">
        <v>741</v>
      </c>
      <c r="C530" t="s">
        <v>66</v>
      </c>
      <c r="D530">
        <v>0</v>
      </c>
      <c r="E530">
        <v>0</v>
      </c>
      <c r="H530">
        <v>30328001</v>
      </c>
      <c r="I530" t="s">
        <v>850</v>
      </c>
    </row>
    <row r="531" spans="1:10" x14ac:dyDescent="0.2">
      <c r="A531">
        <v>526</v>
      </c>
      <c r="B531" t="s">
        <v>743</v>
      </c>
      <c r="C531" t="s">
        <v>101</v>
      </c>
      <c r="D531">
        <v>1</v>
      </c>
      <c r="E531">
        <v>30341001</v>
      </c>
      <c r="H531">
        <v>3</v>
      </c>
      <c r="I531">
        <v>2</v>
      </c>
      <c r="J531">
        <f>[1]effect!$I$384*(1+备注!$D$17)</f>
        <v>0</v>
      </c>
    </row>
    <row r="532" spans="1:10" x14ac:dyDescent="0.2">
      <c r="A532">
        <v>527</v>
      </c>
      <c r="B532" t="s">
        <v>744</v>
      </c>
      <c r="C532" t="s">
        <v>101</v>
      </c>
      <c r="D532">
        <v>1</v>
      </c>
      <c r="E532">
        <v>30341001</v>
      </c>
      <c r="H532">
        <v>3</v>
      </c>
      <c r="I532">
        <v>2</v>
      </c>
      <c r="J532">
        <f>[1]effect!$I$384*(1+备注!$D$17*2)</f>
        <v>0</v>
      </c>
    </row>
    <row r="533" spans="1:10" x14ac:dyDescent="0.2">
      <c r="A533">
        <v>528</v>
      </c>
      <c r="B533" t="s">
        <v>745</v>
      </c>
      <c r="C533" t="s">
        <v>66</v>
      </c>
      <c r="D533">
        <v>0</v>
      </c>
      <c r="E533">
        <v>0</v>
      </c>
      <c r="H533">
        <v>30329001</v>
      </c>
      <c r="I533" t="s">
        <v>850</v>
      </c>
    </row>
    <row r="534" spans="1:10" x14ac:dyDescent="0.2">
      <c r="A534">
        <v>529</v>
      </c>
      <c r="B534" t="s">
        <v>747</v>
      </c>
      <c r="C534" t="s">
        <v>101</v>
      </c>
      <c r="D534">
        <v>1</v>
      </c>
      <c r="E534">
        <v>30342001</v>
      </c>
      <c r="H534">
        <v>3</v>
      </c>
      <c r="I534">
        <v>2</v>
      </c>
      <c r="J534">
        <f>[1]effect!$I$383*(1+备注!$D$17)</f>
        <v>0</v>
      </c>
    </row>
    <row r="535" spans="1:10" x14ac:dyDescent="0.2">
      <c r="A535">
        <v>530</v>
      </c>
      <c r="B535" t="s">
        <v>748</v>
      </c>
      <c r="C535" t="s">
        <v>101</v>
      </c>
      <c r="D535">
        <v>1</v>
      </c>
      <c r="E535">
        <v>30342001</v>
      </c>
      <c r="H535">
        <v>3</v>
      </c>
      <c r="I535">
        <v>2</v>
      </c>
      <c r="J535">
        <f>[1]effect!$I$383*(1+备注!$D$17*2)</f>
        <v>0</v>
      </c>
    </row>
    <row r="536" spans="1:10" x14ac:dyDescent="0.2">
      <c r="A536">
        <v>531</v>
      </c>
      <c r="B536" t="s">
        <v>749</v>
      </c>
      <c r="C536" t="s">
        <v>66</v>
      </c>
      <c r="D536">
        <v>0</v>
      </c>
      <c r="E536">
        <v>0</v>
      </c>
      <c r="H536">
        <v>30330001</v>
      </c>
      <c r="I536" t="s">
        <v>850</v>
      </c>
    </row>
    <row r="537" spans="1:10" x14ac:dyDescent="0.2">
      <c r="A537">
        <v>532</v>
      </c>
      <c r="B537" t="s">
        <v>751</v>
      </c>
      <c r="C537" t="s">
        <v>101</v>
      </c>
      <c r="D537">
        <v>1</v>
      </c>
      <c r="E537">
        <v>30330001</v>
      </c>
      <c r="H537">
        <v>1</v>
      </c>
      <c r="I537">
        <v>2</v>
      </c>
      <c r="J537">
        <f>[1]effect!$G$385*(1+备注!$D$17)</f>
        <v>0</v>
      </c>
    </row>
    <row r="538" spans="1:10" x14ac:dyDescent="0.2">
      <c r="A538">
        <v>533</v>
      </c>
      <c r="B538" t="s">
        <v>752</v>
      </c>
      <c r="C538" t="s">
        <v>101</v>
      </c>
      <c r="D538">
        <v>1</v>
      </c>
      <c r="E538">
        <v>30330001</v>
      </c>
      <c r="H538">
        <v>1</v>
      </c>
      <c r="I538">
        <v>2</v>
      </c>
      <c r="J538">
        <f>[1]effect!$G$385*(1+备注!$D$17*2)</f>
        <v>0</v>
      </c>
    </row>
    <row r="539" spans="1:10" x14ac:dyDescent="0.2">
      <c r="A539">
        <v>534</v>
      </c>
      <c r="B539" t="s">
        <v>753</v>
      </c>
      <c r="C539" t="s">
        <v>66</v>
      </c>
      <c r="D539">
        <v>0</v>
      </c>
      <c r="E539">
        <v>0</v>
      </c>
      <c r="H539">
        <v>30331001</v>
      </c>
      <c r="I539" t="s">
        <v>850</v>
      </c>
    </row>
    <row r="540" spans="1:10" x14ac:dyDescent="0.2">
      <c r="A540">
        <v>535</v>
      </c>
      <c r="B540" t="s">
        <v>755</v>
      </c>
      <c r="C540" t="s">
        <v>101</v>
      </c>
      <c r="D540">
        <v>1</v>
      </c>
      <c r="E540">
        <v>30331001</v>
      </c>
      <c r="H540">
        <v>1</v>
      </c>
      <c r="I540">
        <v>2</v>
      </c>
      <c r="J540">
        <f>[1]effect!$G$386*(1+备注!$D$17)</f>
        <v>0</v>
      </c>
    </row>
    <row r="541" spans="1:10" x14ac:dyDescent="0.2">
      <c r="A541">
        <v>536</v>
      </c>
      <c r="B541" t="s">
        <v>756</v>
      </c>
      <c r="C541" t="s">
        <v>101</v>
      </c>
      <c r="D541">
        <v>1</v>
      </c>
      <c r="E541">
        <v>30331001</v>
      </c>
      <c r="H541">
        <v>1</v>
      </c>
      <c r="I541">
        <v>2</v>
      </c>
      <c r="J541">
        <f>[1]effect!$G$386*(1+备注!$D$17*2)</f>
        <v>0</v>
      </c>
    </row>
    <row r="542" spans="1:10" x14ac:dyDescent="0.2">
      <c r="A542">
        <v>537</v>
      </c>
      <c r="B542" t="s">
        <v>757</v>
      </c>
      <c r="C542" t="s">
        <v>66</v>
      </c>
      <c r="D542">
        <v>0</v>
      </c>
      <c r="E542">
        <v>0</v>
      </c>
      <c r="H542">
        <v>30332001</v>
      </c>
      <c r="I542" t="s">
        <v>850</v>
      </c>
    </row>
    <row r="543" spans="1:10" x14ac:dyDescent="0.2">
      <c r="A543">
        <v>538</v>
      </c>
      <c r="B543" t="s">
        <v>759</v>
      </c>
      <c r="C543" t="s">
        <v>101</v>
      </c>
      <c r="D543">
        <v>1</v>
      </c>
      <c r="E543">
        <v>30332001</v>
      </c>
      <c r="H543">
        <v>1</v>
      </c>
      <c r="I543">
        <v>2</v>
      </c>
      <c r="J543">
        <f>[1]effect!$G$387*(1+备注!$D$17)</f>
        <v>0</v>
      </c>
    </row>
    <row r="544" spans="1:10" x14ac:dyDescent="0.2">
      <c r="A544">
        <v>539</v>
      </c>
      <c r="B544" t="s">
        <v>760</v>
      </c>
      <c r="C544" t="s">
        <v>101</v>
      </c>
      <c r="D544">
        <v>1</v>
      </c>
      <c r="E544">
        <v>30332001</v>
      </c>
      <c r="H544">
        <v>1</v>
      </c>
      <c r="I544">
        <v>2</v>
      </c>
      <c r="J544">
        <f>[1]effect!$G$387*(1+备注!$D$17*2)</f>
        <v>0</v>
      </c>
    </row>
    <row r="545" spans="1:10" x14ac:dyDescent="0.2">
      <c r="A545">
        <v>540</v>
      </c>
      <c r="B545" t="s">
        <v>761</v>
      </c>
      <c r="C545" t="s">
        <v>66</v>
      </c>
      <c r="D545">
        <v>0</v>
      </c>
      <c r="E545">
        <v>0</v>
      </c>
      <c r="H545">
        <v>30333001</v>
      </c>
      <c r="I545" t="s">
        <v>850</v>
      </c>
    </row>
    <row r="546" spans="1:10" x14ac:dyDescent="0.2">
      <c r="A546">
        <v>541</v>
      </c>
      <c r="B546" t="s">
        <v>763</v>
      </c>
      <c r="C546" t="s">
        <v>101</v>
      </c>
      <c r="D546">
        <v>1</v>
      </c>
      <c r="E546">
        <v>30343001</v>
      </c>
      <c r="H546">
        <v>1</v>
      </c>
      <c r="I546">
        <v>2</v>
      </c>
      <c r="J546">
        <f>[1]effect!$G$398*(1+备注!$D$17)</f>
        <v>0</v>
      </c>
    </row>
    <row r="547" spans="1:10" x14ac:dyDescent="0.2">
      <c r="A547">
        <v>542</v>
      </c>
      <c r="B547" t="s">
        <v>764</v>
      </c>
      <c r="C547" t="s">
        <v>101</v>
      </c>
      <c r="D547">
        <v>1</v>
      </c>
      <c r="E547">
        <v>30343001</v>
      </c>
      <c r="H547">
        <v>1</v>
      </c>
      <c r="I547">
        <v>2</v>
      </c>
      <c r="J547">
        <f>[1]effect!$G$398*(1+备注!$D$17*2)</f>
        <v>0</v>
      </c>
    </row>
    <row r="548" spans="1:10" x14ac:dyDescent="0.2">
      <c r="A548">
        <v>543</v>
      </c>
      <c r="B548" t="s">
        <v>765</v>
      </c>
      <c r="C548" t="s">
        <v>66</v>
      </c>
      <c r="D548">
        <v>0</v>
      </c>
      <c r="E548">
        <v>0</v>
      </c>
      <c r="H548">
        <v>30334001</v>
      </c>
      <c r="I548" t="s">
        <v>850</v>
      </c>
    </row>
    <row r="549" spans="1:10" x14ac:dyDescent="0.2">
      <c r="A549">
        <v>544</v>
      </c>
      <c r="B549" t="s">
        <v>767</v>
      </c>
      <c r="C549" t="s">
        <v>101</v>
      </c>
      <c r="D549">
        <v>1</v>
      </c>
      <c r="E549">
        <v>30344001</v>
      </c>
      <c r="H549">
        <v>1</v>
      </c>
      <c r="I549">
        <v>2</v>
      </c>
      <c r="J549">
        <f>[1]effect!$G$399*(1+备注!$D$17)</f>
        <v>0</v>
      </c>
    </row>
    <row r="550" spans="1:10" x14ac:dyDescent="0.2">
      <c r="A550">
        <v>545</v>
      </c>
      <c r="B550" t="s">
        <v>768</v>
      </c>
      <c r="C550" t="s">
        <v>101</v>
      </c>
      <c r="D550">
        <v>1</v>
      </c>
      <c r="E550">
        <v>30344001</v>
      </c>
      <c r="H550">
        <v>1</v>
      </c>
      <c r="I550">
        <v>2</v>
      </c>
      <c r="J550">
        <f>[1]effect!$G$399*(1+备注!$D$17*2)</f>
        <v>0</v>
      </c>
    </row>
    <row r="551" spans="1:10" x14ac:dyDescent="0.2">
      <c r="A551">
        <v>546</v>
      </c>
      <c r="B551" t="s">
        <v>769</v>
      </c>
      <c r="C551" t="s">
        <v>66</v>
      </c>
      <c r="D551">
        <v>0</v>
      </c>
      <c r="E551">
        <v>0</v>
      </c>
      <c r="H551">
        <v>30335001</v>
      </c>
      <c r="I551" t="s">
        <v>850</v>
      </c>
    </row>
    <row r="552" spans="1:10" x14ac:dyDescent="0.2">
      <c r="A552">
        <v>547</v>
      </c>
      <c r="B552" t="s">
        <v>771</v>
      </c>
      <c r="C552" t="s">
        <v>101</v>
      </c>
      <c r="D552">
        <v>1</v>
      </c>
      <c r="E552">
        <v>30345001</v>
      </c>
      <c r="H552">
        <v>1</v>
      </c>
      <c r="I552">
        <v>2</v>
      </c>
      <c r="J552">
        <f>[1]effect!$G$400*(1+备注!$D$17)</f>
        <v>0</v>
      </c>
    </row>
    <row r="553" spans="1:10" x14ac:dyDescent="0.2">
      <c r="A553">
        <v>548</v>
      </c>
      <c r="B553" t="s">
        <v>772</v>
      </c>
      <c r="C553" t="s">
        <v>101</v>
      </c>
      <c r="D553">
        <v>1</v>
      </c>
      <c r="E553">
        <v>30345001</v>
      </c>
      <c r="H553">
        <v>1</v>
      </c>
      <c r="I553">
        <v>2</v>
      </c>
      <c r="J553">
        <f>[1]effect!$G$400*(1+备注!$D$17*2)</f>
        <v>0</v>
      </c>
    </row>
    <row r="554" spans="1:10" x14ac:dyDescent="0.2">
      <c r="A554">
        <v>549</v>
      </c>
      <c r="B554" t="s">
        <v>773</v>
      </c>
      <c r="C554" t="s">
        <v>66</v>
      </c>
      <c r="D554">
        <v>0</v>
      </c>
      <c r="E554">
        <v>0</v>
      </c>
      <c r="H554">
        <v>30336001</v>
      </c>
      <c r="I554" t="s">
        <v>850</v>
      </c>
    </row>
    <row r="555" spans="1:10" x14ac:dyDescent="0.2">
      <c r="A555">
        <v>550</v>
      </c>
      <c r="B555" t="s">
        <v>775</v>
      </c>
      <c r="C555" t="s">
        <v>101</v>
      </c>
      <c r="D555">
        <v>1</v>
      </c>
      <c r="E555">
        <v>30346001</v>
      </c>
      <c r="H555">
        <v>1</v>
      </c>
      <c r="I555">
        <v>2</v>
      </c>
      <c r="J555">
        <f>[1]effect!$G$401*(1+备注!$D$17)</f>
        <v>0</v>
      </c>
    </row>
    <row r="556" spans="1:10" x14ac:dyDescent="0.2">
      <c r="A556">
        <v>551</v>
      </c>
      <c r="B556" t="s">
        <v>776</v>
      </c>
      <c r="C556" t="s">
        <v>101</v>
      </c>
      <c r="D556">
        <v>1</v>
      </c>
      <c r="E556">
        <v>30346001</v>
      </c>
      <c r="H556">
        <v>1</v>
      </c>
      <c r="I556">
        <v>2</v>
      </c>
      <c r="J556">
        <f>[1]effect!$G$401*(1+备注!$D$17*2)</f>
        <v>0</v>
      </c>
    </row>
    <row r="557" spans="1:10" x14ac:dyDescent="0.2">
      <c r="A557">
        <v>552</v>
      </c>
      <c r="B557" t="s">
        <v>777</v>
      </c>
      <c r="C557" t="s">
        <v>66</v>
      </c>
      <c r="D557">
        <v>0</v>
      </c>
      <c r="E557">
        <v>0</v>
      </c>
      <c r="H557">
        <v>30337001</v>
      </c>
      <c r="I557" t="s">
        <v>850</v>
      </c>
    </row>
    <row r="558" spans="1:10" x14ac:dyDescent="0.2">
      <c r="A558">
        <v>553</v>
      </c>
      <c r="B558" t="s">
        <v>779</v>
      </c>
      <c r="C558" t="s">
        <v>101</v>
      </c>
      <c r="D558">
        <v>1</v>
      </c>
      <c r="E558">
        <v>30347001</v>
      </c>
      <c r="H558">
        <v>1</v>
      </c>
      <c r="I558">
        <v>2</v>
      </c>
      <c r="J558">
        <f>[1]effect!$G$402*(1+备注!$D$17)</f>
        <v>0</v>
      </c>
    </row>
    <row r="559" spans="1:10" x14ac:dyDescent="0.2">
      <c r="A559">
        <v>554</v>
      </c>
      <c r="B559" t="s">
        <v>781</v>
      </c>
      <c r="C559" t="s">
        <v>101</v>
      </c>
      <c r="D559">
        <v>1</v>
      </c>
      <c r="E559">
        <v>30347001</v>
      </c>
      <c r="H559">
        <v>1</v>
      </c>
      <c r="I559">
        <v>2</v>
      </c>
      <c r="J559">
        <f>[1]effect!$G$402*(1+备注!$D$17*2)</f>
        <v>0</v>
      </c>
    </row>
    <row r="560" spans="1:10" x14ac:dyDescent="0.2">
      <c r="A560">
        <v>555</v>
      </c>
      <c r="B560" t="s">
        <v>783</v>
      </c>
      <c r="C560" t="s">
        <v>66</v>
      </c>
      <c r="D560">
        <v>0</v>
      </c>
      <c r="E560">
        <v>0</v>
      </c>
      <c r="H560">
        <v>30338001</v>
      </c>
      <c r="I560" t="s">
        <v>850</v>
      </c>
    </row>
    <row r="561" spans="1:10" x14ac:dyDescent="0.2">
      <c r="A561">
        <v>556</v>
      </c>
      <c r="B561" t="s">
        <v>785</v>
      </c>
      <c r="C561" t="s">
        <v>101</v>
      </c>
      <c r="D561">
        <v>1</v>
      </c>
      <c r="E561">
        <v>30348001</v>
      </c>
      <c r="H561">
        <v>1</v>
      </c>
      <c r="I561">
        <v>2</v>
      </c>
      <c r="J561">
        <f>[1]effect!$G$403*(1+备注!$D$17)</f>
        <v>0</v>
      </c>
    </row>
    <row r="562" spans="1:10" x14ac:dyDescent="0.2">
      <c r="A562">
        <v>557</v>
      </c>
      <c r="B562" t="s">
        <v>786</v>
      </c>
      <c r="C562" t="s">
        <v>101</v>
      </c>
      <c r="D562">
        <v>1</v>
      </c>
      <c r="E562">
        <v>30348001</v>
      </c>
      <c r="H562">
        <v>1</v>
      </c>
      <c r="I562">
        <v>2</v>
      </c>
      <c r="J562">
        <f>[1]effect!$G$403*(1+备注!$D$17*2)</f>
        <v>0</v>
      </c>
    </row>
    <row r="563" spans="1:10" x14ac:dyDescent="0.2">
      <c r="A563">
        <v>558</v>
      </c>
      <c r="B563" t="s">
        <v>787</v>
      </c>
      <c r="C563" t="s">
        <v>66</v>
      </c>
      <c r="D563">
        <v>0</v>
      </c>
      <c r="E563">
        <v>0</v>
      </c>
      <c r="H563">
        <v>30349001</v>
      </c>
      <c r="I563" t="s">
        <v>850</v>
      </c>
    </row>
    <row r="564" spans="1:10" x14ac:dyDescent="0.2">
      <c r="A564">
        <v>559</v>
      </c>
      <c r="B564" t="s">
        <v>788</v>
      </c>
      <c r="C564" t="s">
        <v>101</v>
      </c>
      <c r="D564">
        <v>1</v>
      </c>
      <c r="E564">
        <v>30349001</v>
      </c>
      <c r="H564">
        <v>1</v>
      </c>
      <c r="I564">
        <v>2</v>
      </c>
      <c r="J564">
        <f>[1]effect!$G$404*(1+备注!$D$18)</f>
        <v>42.5</v>
      </c>
    </row>
    <row r="565" spans="1:10" x14ac:dyDescent="0.2">
      <c r="A565">
        <v>560</v>
      </c>
      <c r="B565" t="s">
        <v>789</v>
      </c>
      <c r="C565" t="s">
        <v>101</v>
      </c>
      <c r="D565">
        <v>1</v>
      </c>
      <c r="E565">
        <v>30349001</v>
      </c>
      <c r="H565">
        <v>1</v>
      </c>
      <c r="I565">
        <v>2</v>
      </c>
      <c r="J565">
        <f>[1]effect!$G$404*(1+备注!$D$18*2)</f>
        <v>68</v>
      </c>
    </row>
    <row r="566" spans="1:10" x14ac:dyDescent="0.2">
      <c r="A566">
        <v>561</v>
      </c>
      <c r="B566" t="s">
        <v>789</v>
      </c>
      <c r="C566" t="s">
        <v>101</v>
      </c>
      <c r="D566">
        <v>1</v>
      </c>
      <c r="E566">
        <v>30349001</v>
      </c>
      <c r="H566">
        <v>3</v>
      </c>
      <c r="I566">
        <v>2</v>
      </c>
      <c r="J566">
        <v>100</v>
      </c>
    </row>
    <row r="567" spans="1:10" x14ac:dyDescent="0.2">
      <c r="A567">
        <v>562</v>
      </c>
      <c r="B567" t="s">
        <v>790</v>
      </c>
      <c r="C567" t="s">
        <v>66</v>
      </c>
      <c r="D567">
        <v>0</v>
      </c>
      <c r="E567">
        <v>0</v>
      </c>
      <c r="H567">
        <v>30350001</v>
      </c>
      <c r="I567" t="s">
        <v>850</v>
      </c>
    </row>
    <row r="568" spans="1:10" x14ac:dyDescent="0.2">
      <c r="A568">
        <v>563</v>
      </c>
      <c r="B568" t="s">
        <v>791</v>
      </c>
      <c r="C568" t="s">
        <v>101</v>
      </c>
      <c r="D568">
        <v>1</v>
      </c>
      <c r="E568">
        <v>30350001</v>
      </c>
      <c r="H568">
        <v>1</v>
      </c>
      <c r="I568">
        <v>2</v>
      </c>
      <c r="J568">
        <f>[1]effect!$G$405*(1+备注!$D$18)</f>
        <v>45</v>
      </c>
    </row>
    <row r="569" spans="1:10" x14ac:dyDescent="0.2">
      <c r="A569">
        <v>564</v>
      </c>
      <c r="B569" t="s">
        <v>792</v>
      </c>
      <c r="C569" t="s">
        <v>101</v>
      </c>
      <c r="D569">
        <v>1</v>
      </c>
      <c r="E569">
        <v>30350001</v>
      </c>
      <c r="H569">
        <v>1</v>
      </c>
      <c r="I569">
        <v>2</v>
      </c>
      <c r="J569">
        <f>[1]effect!$G$405*(1+备注!$D$18*2)</f>
        <v>72</v>
      </c>
    </row>
    <row r="570" spans="1:10" x14ac:dyDescent="0.2">
      <c r="A570">
        <v>565</v>
      </c>
      <c r="B570" t="s">
        <v>792</v>
      </c>
      <c r="C570" t="s">
        <v>101</v>
      </c>
      <c r="D570">
        <v>1</v>
      </c>
      <c r="E570">
        <v>30350001</v>
      </c>
      <c r="H570">
        <v>3</v>
      </c>
      <c r="I570">
        <v>2</v>
      </c>
      <c r="J570">
        <v>100</v>
      </c>
    </row>
    <row r="571" spans="1:10" x14ac:dyDescent="0.2">
      <c r="A571">
        <v>566</v>
      </c>
      <c r="B571" t="s">
        <v>793</v>
      </c>
      <c r="C571" t="s">
        <v>66</v>
      </c>
      <c r="D571">
        <v>0</v>
      </c>
      <c r="E571">
        <v>0</v>
      </c>
      <c r="H571">
        <v>30351001</v>
      </c>
      <c r="I571" t="s">
        <v>850</v>
      </c>
    </row>
    <row r="572" spans="1:10" x14ac:dyDescent="0.2">
      <c r="A572">
        <v>567</v>
      </c>
      <c r="B572" t="s">
        <v>794</v>
      </c>
      <c r="C572" t="s">
        <v>101</v>
      </c>
      <c r="D572">
        <v>1</v>
      </c>
      <c r="E572">
        <v>30351001</v>
      </c>
      <c r="H572">
        <v>1</v>
      </c>
      <c r="I572">
        <v>2</v>
      </c>
      <c r="J572">
        <f>[1]effect!$G$406*(1+备注!$D$18)</f>
        <v>0</v>
      </c>
    </row>
    <row r="573" spans="1:10" x14ac:dyDescent="0.2">
      <c r="A573">
        <v>568</v>
      </c>
      <c r="B573" t="s">
        <v>795</v>
      </c>
      <c r="C573" t="s">
        <v>101</v>
      </c>
      <c r="D573">
        <v>1</v>
      </c>
      <c r="E573">
        <v>30351001</v>
      </c>
      <c r="H573">
        <v>1</v>
      </c>
      <c r="I573">
        <v>2</v>
      </c>
      <c r="J573">
        <f>[1]effect!$G$406*(1+备注!$D$18*2)</f>
        <v>0</v>
      </c>
    </row>
    <row r="574" spans="1:10" x14ac:dyDescent="0.2">
      <c r="A574">
        <v>569</v>
      </c>
      <c r="B574" t="s">
        <v>795</v>
      </c>
      <c r="C574" t="s">
        <v>101</v>
      </c>
      <c r="D574">
        <v>2</v>
      </c>
      <c r="E574">
        <v>30351001</v>
      </c>
      <c r="H574">
        <v>2</v>
      </c>
      <c r="I574">
        <v>2</v>
      </c>
      <c r="J574">
        <v>30371001</v>
      </c>
    </row>
    <row r="575" spans="1:10" x14ac:dyDescent="0.2">
      <c r="A575">
        <v>570</v>
      </c>
      <c r="B575" t="s">
        <v>796</v>
      </c>
      <c r="C575" t="s">
        <v>66</v>
      </c>
      <c r="D575">
        <v>0</v>
      </c>
      <c r="E575">
        <v>0</v>
      </c>
      <c r="H575">
        <v>30352001</v>
      </c>
      <c r="I575" t="s">
        <v>850</v>
      </c>
    </row>
    <row r="576" spans="1:10" x14ac:dyDescent="0.2">
      <c r="A576">
        <v>571</v>
      </c>
      <c r="B576" t="s">
        <v>797</v>
      </c>
      <c r="C576" t="s">
        <v>101</v>
      </c>
      <c r="D576">
        <v>1</v>
      </c>
      <c r="E576">
        <v>30352001</v>
      </c>
      <c r="H576">
        <v>1</v>
      </c>
      <c r="I576">
        <v>2</v>
      </c>
      <c r="J576">
        <f>[1]effect!$G$407*(1+备注!$D$18)</f>
        <v>27.5</v>
      </c>
    </row>
    <row r="577" spans="1:10" x14ac:dyDescent="0.2">
      <c r="A577">
        <v>572</v>
      </c>
      <c r="B577" t="s">
        <v>798</v>
      </c>
      <c r="C577" t="s">
        <v>101</v>
      </c>
      <c r="D577">
        <v>1</v>
      </c>
      <c r="E577">
        <v>30352001</v>
      </c>
      <c r="H577">
        <v>1</v>
      </c>
      <c r="I577">
        <v>2</v>
      </c>
      <c r="J577">
        <f>[1]effect!$G$407*(1+备注!$D$18*2)</f>
        <v>44</v>
      </c>
    </row>
    <row r="578" spans="1:10" x14ac:dyDescent="0.2">
      <c r="A578">
        <v>573</v>
      </c>
      <c r="B578" t="s">
        <v>798</v>
      </c>
      <c r="C578" t="s">
        <v>101</v>
      </c>
      <c r="D578">
        <v>1</v>
      </c>
      <c r="E578">
        <v>30352001</v>
      </c>
      <c r="H578">
        <v>3</v>
      </c>
      <c r="I578">
        <v>2</v>
      </c>
      <c r="J578">
        <v>100</v>
      </c>
    </row>
    <row r="579" spans="1:10" x14ac:dyDescent="0.2">
      <c r="A579">
        <v>574</v>
      </c>
      <c r="B579" t="s">
        <v>799</v>
      </c>
      <c r="C579" t="s">
        <v>66</v>
      </c>
      <c r="D579">
        <v>0</v>
      </c>
      <c r="E579">
        <v>0</v>
      </c>
      <c r="H579">
        <v>30353001</v>
      </c>
      <c r="I579" t="s">
        <v>850</v>
      </c>
    </row>
    <row r="580" spans="1:10" x14ac:dyDescent="0.2">
      <c r="A580">
        <v>575</v>
      </c>
      <c r="B580" t="s">
        <v>800</v>
      </c>
      <c r="C580" t="s">
        <v>101</v>
      </c>
      <c r="D580">
        <v>1</v>
      </c>
      <c r="E580">
        <v>30353001</v>
      </c>
      <c r="H580">
        <v>1</v>
      </c>
      <c r="I580">
        <v>2</v>
      </c>
      <c r="J580">
        <f>[1]effect!$G$408*(1+备注!$D$18)</f>
        <v>32.5</v>
      </c>
    </row>
    <row r="581" spans="1:10" x14ac:dyDescent="0.2">
      <c r="A581">
        <v>576</v>
      </c>
      <c r="B581" t="s">
        <v>801</v>
      </c>
      <c r="C581" t="s">
        <v>101</v>
      </c>
      <c r="D581">
        <v>1</v>
      </c>
      <c r="E581">
        <v>30353001</v>
      </c>
      <c r="H581">
        <v>1</v>
      </c>
      <c r="I581">
        <v>2</v>
      </c>
      <c r="J581">
        <f>[1]effect!$G$408*(1+备注!$D$18*2)</f>
        <v>52</v>
      </c>
    </row>
    <row r="582" spans="1:10" x14ac:dyDescent="0.2">
      <c r="A582">
        <v>577</v>
      </c>
      <c r="B582" t="s">
        <v>801</v>
      </c>
      <c r="C582" t="s">
        <v>101</v>
      </c>
      <c r="D582">
        <v>1</v>
      </c>
      <c r="E582">
        <v>30353001</v>
      </c>
      <c r="H582">
        <v>3</v>
      </c>
      <c r="I582">
        <v>2</v>
      </c>
      <c r="J582">
        <v>100</v>
      </c>
    </row>
    <row r="583" spans="1:10" x14ac:dyDescent="0.2">
      <c r="A583">
        <v>578</v>
      </c>
      <c r="B583" t="s">
        <v>802</v>
      </c>
      <c r="C583" t="s">
        <v>66</v>
      </c>
      <c r="D583">
        <v>0</v>
      </c>
      <c r="E583">
        <v>0</v>
      </c>
      <c r="H583">
        <v>30354001</v>
      </c>
      <c r="I583" t="s">
        <v>850</v>
      </c>
    </row>
    <row r="584" spans="1:10" x14ac:dyDescent="0.2">
      <c r="A584">
        <v>579</v>
      </c>
      <c r="B584" t="s">
        <v>803</v>
      </c>
      <c r="C584" t="s">
        <v>101</v>
      </c>
      <c r="D584">
        <v>1</v>
      </c>
      <c r="E584">
        <v>30354001</v>
      </c>
      <c r="H584">
        <v>1</v>
      </c>
      <c r="I584">
        <v>2</v>
      </c>
      <c r="J584">
        <f>[1]effect!$G$409*(1+备注!$D$18)</f>
        <v>37.5</v>
      </c>
    </row>
    <row r="585" spans="1:10" x14ac:dyDescent="0.2">
      <c r="A585">
        <v>580</v>
      </c>
      <c r="B585" t="s">
        <v>804</v>
      </c>
      <c r="C585" t="s">
        <v>101</v>
      </c>
      <c r="D585">
        <v>1</v>
      </c>
      <c r="E585">
        <v>30354001</v>
      </c>
      <c r="H585">
        <v>1</v>
      </c>
      <c r="I585">
        <v>2</v>
      </c>
      <c r="J585">
        <f>[1]effect!$G$409*(1+备注!$D$18*2)</f>
        <v>60</v>
      </c>
    </row>
    <row r="586" spans="1:10" x14ac:dyDescent="0.2">
      <c r="A586">
        <v>581</v>
      </c>
      <c r="B586" t="s">
        <v>804</v>
      </c>
      <c r="C586" t="s">
        <v>101</v>
      </c>
      <c r="D586">
        <v>1</v>
      </c>
      <c r="E586">
        <v>30354001</v>
      </c>
      <c r="H586">
        <v>3</v>
      </c>
      <c r="I586">
        <v>2</v>
      </c>
      <c r="J586">
        <v>100</v>
      </c>
    </row>
    <row r="587" spans="1:10" x14ac:dyDescent="0.2">
      <c r="A587">
        <v>582</v>
      </c>
      <c r="B587" t="s">
        <v>805</v>
      </c>
      <c r="C587" t="s">
        <v>66</v>
      </c>
      <c r="D587">
        <v>0</v>
      </c>
      <c r="E587">
        <v>0</v>
      </c>
      <c r="H587">
        <v>30355001</v>
      </c>
      <c r="I587" t="s">
        <v>850</v>
      </c>
    </row>
    <row r="588" spans="1:10" x14ac:dyDescent="0.2">
      <c r="A588">
        <v>583</v>
      </c>
      <c r="B588" t="s">
        <v>806</v>
      </c>
      <c r="C588" t="s">
        <v>101</v>
      </c>
      <c r="D588">
        <v>1</v>
      </c>
      <c r="E588">
        <v>30355001</v>
      </c>
      <c r="H588">
        <v>1</v>
      </c>
      <c r="I588">
        <v>2</v>
      </c>
      <c r="J588">
        <f>[1]effect!$G$410*(1+备注!$D$18)</f>
        <v>90</v>
      </c>
    </row>
    <row r="589" spans="1:10" x14ac:dyDescent="0.2">
      <c r="A589">
        <v>584</v>
      </c>
      <c r="B589" t="s">
        <v>807</v>
      </c>
      <c r="C589" t="s">
        <v>101</v>
      </c>
      <c r="D589">
        <v>1</v>
      </c>
      <c r="E589">
        <v>30355001</v>
      </c>
      <c r="H589">
        <v>1</v>
      </c>
      <c r="I589">
        <v>2</v>
      </c>
      <c r="J589">
        <f>[1]effect!$G$410*(1+备注!$D$18*2)</f>
        <v>144</v>
      </c>
    </row>
    <row r="590" spans="1:10" x14ac:dyDescent="0.2">
      <c r="A590">
        <v>585</v>
      </c>
      <c r="B590" t="s">
        <v>807</v>
      </c>
      <c r="C590" t="s">
        <v>101</v>
      </c>
      <c r="D590">
        <v>1</v>
      </c>
      <c r="E590">
        <v>30355001</v>
      </c>
      <c r="H590">
        <v>3</v>
      </c>
      <c r="I590">
        <v>2</v>
      </c>
      <c r="J590">
        <v>100</v>
      </c>
    </row>
    <row r="591" spans="1:10" x14ac:dyDescent="0.2">
      <c r="A591">
        <v>586</v>
      </c>
      <c r="B591" t="s">
        <v>808</v>
      </c>
      <c r="C591" t="s">
        <v>66</v>
      </c>
      <c r="D591">
        <v>0</v>
      </c>
      <c r="E591">
        <v>0</v>
      </c>
      <c r="H591">
        <v>30356001</v>
      </c>
      <c r="I591" t="s">
        <v>850</v>
      </c>
    </row>
    <row r="592" spans="1:10" x14ac:dyDescent="0.2">
      <c r="A592">
        <v>587</v>
      </c>
      <c r="B592" t="s">
        <v>809</v>
      </c>
      <c r="C592" t="s">
        <v>101</v>
      </c>
      <c r="D592">
        <v>1</v>
      </c>
      <c r="E592">
        <v>30356001</v>
      </c>
      <c r="H592">
        <v>1</v>
      </c>
      <c r="I592">
        <v>2</v>
      </c>
      <c r="J592">
        <f>[1]effect!$G$411*(1+备注!$D$18)</f>
        <v>82.5</v>
      </c>
    </row>
    <row r="593" spans="1:10" x14ac:dyDescent="0.2">
      <c r="A593">
        <v>588</v>
      </c>
      <c r="B593" t="s">
        <v>810</v>
      </c>
      <c r="C593" t="s">
        <v>101</v>
      </c>
      <c r="D593">
        <v>1</v>
      </c>
      <c r="E593">
        <v>30356001</v>
      </c>
      <c r="H593">
        <v>1</v>
      </c>
      <c r="I593">
        <v>2</v>
      </c>
      <c r="J593">
        <f>[1]effect!$G$411*(1+备注!$D$18*2)</f>
        <v>132</v>
      </c>
    </row>
    <row r="594" spans="1:10" x14ac:dyDescent="0.2">
      <c r="A594">
        <v>589</v>
      </c>
      <c r="B594" t="s">
        <v>810</v>
      </c>
      <c r="C594" t="s">
        <v>101</v>
      </c>
      <c r="D594">
        <v>1</v>
      </c>
      <c r="E594">
        <v>30356001</v>
      </c>
      <c r="H594">
        <v>3</v>
      </c>
      <c r="I594">
        <v>2</v>
      </c>
      <c r="J594">
        <v>100</v>
      </c>
    </row>
    <row r="595" spans="1:10" x14ac:dyDescent="0.2">
      <c r="A595">
        <v>590</v>
      </c>
      <c r="B595" t="s">
        <v>811</v>
      </c>
      <c r="C595" t="s">
        <v>66</v>
      </c>
      <c r="D595">
        <v>0</v>
      </c>
      <c r="E595">
        <v>0</v>
      </c>
      <c r="H595">
        <v>30357001</v>
      </c>
      <c r="I595" t="s">
        <v>850</v>
      </c>
    </row>
    <row r="596" spans="1:10" x14ac:dyDescent="0.2">
      <c r="A596">
        <v>591</v>
      </c>
      <c r="B596" t="s">
        <v>812</v>
      </c>
      <c r="C596" t="s">
        <v>101</v>
      </c>
      <c r="D596">
        <v>1</v>
      </c>
      <c r="E596">
        <v>30357001</v>
      </c>
      <c r="H596">
        <v>1</v>
      </c>
      <c r="I596">
        <v>2</v>
      </c>
      <c r="J596">
        <f>[1]effect!$G$412*(1+备注!$D$18)</f>
        <v>105</v>
      </c>
    </row>
    <row r="597" spans="1:10" x14ac:dyDescent="0.2">
      <c r="A597">
        <v>592</v>
      </c>
      <c r="B597" t="s">
        <v>813</v>
      </c>
      <c r="C597" t="s">
        <v>101</v>
      </c>
      <c r="D597">
        <v>1</v>
      </c>
      <c r="E597">
        <v>30357001</v>
      </c>
      <c r="H597">
        <v>1</v>
      </c>
      <c r="I597">
        <v>2</v>
      </c>
      <c r="J597">
        <f>[1]effect!$G$412*(1+备注!$D$18*2)</f>
        <v>168</v>
      </c>
    </row>
    <row r="598" spans="1:10" x14ac:dyDescent="0.2">
      <c r="A598">
        <v>593</v>
      </c>
      <c r="B598" t="s">
        <v>813</v>
      </c>
      <c r="C598" t="s">
        <v>101</v>
      </c>
      <c r="D598">
        <v>1</v>
      </c>
      <c r="E598">
        <v>30357001</v>
      </c>
      <c r="H598">
        <v>3</v>
      </c>
      <c r="I598">
        <v>2</v>
      </c>
      <c r="J598">
        <v>100</v>
      </c>
    </row>
    <row r="599" spans="1:10" x14ac:dyDescent="0.2">
      <c r="A599">
        <v>594</v>
      </c>
      <c r="B599" t="s">
        <v>813</v>
      </c>
      <c r="C599" t="s">
        <v>101</v>
      </c>
      <c r="D599">
        <v>1</v>
      </c>
      <c r="E599">
        <v>30357001</v>
      </c>
      <c r="H599">
        <v>5</v>
      </c>
      <c r="I599">
        <v>2</v>
      </c>
      <c r="J599">
        <f>J598</f>
        <v>100</v>
      </c>
    </row>
    <row r="600" spans="1:10" x14ac:dyDescent="0.2">
      <c r="A600">
        <v>595</v>
      </c>
      <c r="B600" t="s">
        <v>813</v>
      </c>
      <c r="C600" t="s">
        <v>101</v>
      </c>
      <c r="D600">
        <v>1</v>
      </c>
      <c r="E600">
        <v>30357001</v>
      </c>
      <c r="H600">
        <v>7</v>
      </c>
      <c r="I600">
        <v>2</v>
      </c>
      <c r="J600">
        <f>J598</f>
        <v>100</v>
      </c>
    </row>
    <row r="601" spans="1:10" x14ac:dyDescent="0.2">
      <c r="A601">
        <v>596</v>
      </c>
      <c r="B601" t="s">
        <v>814</v>
      </c>
      <c r="C601" t="s">
        <v>66</v>
      </c>
      <c r="D601">
        <v>0</v>
      </c>
      <c r="E601">
        <v>0</v>
      </c>
      <c r="H601">
        <v>30358001</v>
      </c>
      <c r="I601" t="s">
        <v>850</v>
      </c>
    </row>
    <row r="602" spans="1:10" x14ac:dyDescent="0.2">
      <c r="A602">
        <v>597</v>
      </c>
      <c r="B602" t="s">
        <v>815</v>
      </c>
      <c r="C602" t="s">
        <v>101</v>
      </c>
      <c r="D602">
        <v>1</v>
      </c>
      <c r="E602">
        <v>30358001</v>
      </c>
      <c r="H602">
        <v>1</v>
      </c>
      <c r="I602">
        <v>2</v>
      </c>
      <c r="J602">
        <f>[1]effect!$G$413*(1+备注!$D$18)</f>
        <v>15</v>
      </c>
    </row>
    <row r="603" spans="1:10" x14ac:dyDescent="0.2">
      <c r="A603">
        <v>598</v>
      </c>
      <c r="B603" t="s">
        <v>816</v>
      </c>
      <c r="C603" t="s">
        <v>101</v>
      </c>
      <c r="D603">
        <v>1</v>
      </c>
      <c r="E603">
        <v>30358001</v>
      </c>
      <c r="H603">
        <v>1</v>
      </c>
      <c r="I603">
        <v>2</v>
      </c>
      <c r="J603">
        <f>[1]effect!$G$413*(1+备注!$D$18*2)</f>
        <v>24</v>
      </c>
    </row>
    <row r="604" spans="1:10" x14ac:dyDescent="0.2">
      <c r="A604">
        <v>599</v>
      </c>
      <c r="B604" t="s">
        <v>816</v>
      </c>
      <c r="C604" t="s">
        <v>101</v>
      </c>
      <c r="D604">
        <v>1</v>
      </c>
      <c r="E604">
        <v>30358001</v>
      </c>
      <c r="H604">
        <v>3</v>
      </c>
      <c r="I604">
        <v>2</v>
      </c>
      <c r="J604">
        <v>100</v>
      </c>
    </row>
    <row r="605" spans="1:10" x14ac:dyDescent="0.2">
      <c r="A605">
        <v>600</v>
      </c>
      <c r="B605" t="s">
        <v>817</v>
      </c>
      <c r="C605" t="s">
        <v>66</v>
      </c>
      <c r="D605">
        <v>0</v>
      </c>
      <c r="E605">
        <v>0</v>
      </c>
      <c r="H605">
        <v>30359001</v>
      </c>
      <c r="I605" t="s">
        <v>850</v>
      </c>
    </row>
    <row r="606" spans="1:10" x14ac:dyDescent="0.2">
      <c r="A606">
        <v>601</v>
      </c>
      <c r="B606" t="s">
        <v>818</v>
      </c>
      <c r="C606" t="s">
        <v>101</v>
      </c>
      <c r="D606">
        <v>1</v>
      </c>
      <c r="E606">
        <v>30359001</v>
      </c>
      <c r="H606">
        <v>1</v>
      </c>
      <c r="I606">
        <v>2</v>
      </c>
      <c r="J606">
        <f>[1]effect!$G$414*(1+备注!$D$18)</f>
        <v>0</v>
      </c>
    </row>
    <row r="607" spans="1:10" x14ac:dyDescent="0.2">
      <c r="A607">
        <v>602</v>
      </c>
      <c r="B607" t="s">
        <v>819</v>
      </c>
      <c r="C607" t="s">
        <v>101</v>
      </c>
      <c r="D607">
        <v>1</v>
      </c>
      <c r="E607">
        <v>30359001</v>
      </c>
      <c r="H607">
        <v>1</v>
      </c>
      <c r="I607">
        <v>2</v>
      </c>
      <c r="J607">
        <f>[1]effect!$G$414*(1+备注!$D$18*2)</f>
        <v>0</v>
      </c>
    </row>
    <row r="608" spans="1:10" x14ac:dyDescent="0.2">
      <c r="A608">
        <v>603</v>
      </c>
      <c r="B608" t="s">
        <v>819</v>
      </c>
      <c r="C608" t="s">
        <v>101</v>
      </c>
      <c r="D608">
        <v>1</v>
      </c>
      <c r="E608">
        <v>30359001</v>
      </c>
      <c r="H608">
        <v>2</v>
      </c>
      <c r="I608">
        <v>2</v>
      </c>
      <c r="J608">
        <v>30372001</v>
      </c>
    </row>
    <row r="609" spans="1:10" x14ac:dyDescent="0.2">
      <c r="A609">
        <v>604</v>
      </c>
      <c r="B609" t="s">
        <v>820</v>
      </c>
      <c r="C609" t="s">
        <v>66</v>
      </c>
      <c r="D609">
        <v>0</v>
      </c>
      <c r="E609">
        <v>0</v>
      </c>
      <c r="H609">
        <v>30360001</v>
      </c>
      <c r="I609" t="s">
        <v>850</v>
      </c>
    </row>
    <row r="610" spans="1:10" x14ac:dyDescent="0.2">
      <c r="A610">
        <v>605</v>
      </c>
      <c r="B610" t="s">
        <v>821</v>
      </c>
      <c r="C610" t="s">
        <v>101</v>
      </c>
      <c r="D610">
        <v>1</v>
      </c>
      <c r="E610">
        <v>30360001</v>
      </c>
      <c r="H610">
        <v>1</v>
      </c>
      <c r="I610">
        <v>2</v>
      </c>
      <c r="J610">
        <f>[1]effect!$G$415*(1+备注!$D$18)</f>
        <v>0</v>
      </c>
    </row>
    <row r="611" spans="1:10" x14ac:dyDescent="0.2">
      <c r="A611">
        <v>606</v>
      </c>
      <c r="B611" t="s">
        <v>822</v>
      </c>
      <c r="C611" t="s">
        <v>101</v>
      </c>
      <c r="D611">
        <v>1</v>
      </c>
      <c r="E611">
        <v>30360001</v>
      </c>
      <c r="H611">
        <v>1</v>
      </c>
      <c r="I611">
        <v>2</v>
      </c>
      <c r="J611">
        <f>[1]effect!$G$415*(1+备注!$D$18*2)</f>
        <v>0</v>
      </c>
    </row>
    <row r="612" spans="1:10" x14ac:dyDescent="0.2">
      <c r="A612">
        <v>607</v>
      </c>
      <c r="B612" t="s">
        <v>822</v>
      </c>
      <c r="C612" t="s">
        <v>101</v>
      </c>
      <c r="D612">
        <v>2</v>
      </c>
      <c r="E612">
        <v>30360001</v>
      </c>
      <c r="H612">
        <v>2</v>
      </c>
      <c r="I612">
        <v>2</v>
      </c>
      <c r="J612">
        <v>30373001</v>
      </c>
    </row>
    <row r="613" spans="1:10" x14ac:dyDescent="0.2">
      <c r="A613">
        <v>608</v>
      </c>
      <c r="B613" t="s">
        <v>823</v>
      </c>
      <c r="C613" t="s">
        <v>66</v>
      </c>
      <c r="D613">
        <v>0</v>
      </c>
      <c r="E613">
        <v>0</v>
      </c>
      <c r="H613">
        <v>30361001</v>
      </c>
      <c r="I613" t="s">
        <v>850</v>
      </c>
    </row>
    <row r="614" spans="1:10" x14ac:dyDescent="0.2">
      <c r="A614">
        <v>609</v>
      </c>
      <c r="B614" t="s">
        <v>824</v>
      </c>
      <c r="C614" t="s">
        <v>101</v>
      </c>
      <c r="D614">
        <v>1</v>
      </c>
      <c r="E614">
        <v>30361001</v>
      </c>
      <c r="H614">
        <v>1</v>
      </c>
      <c r="I614">
        <v>2</v>
      </c>
      <c r="J614">
        <f>[1]effect!$G$416*(1+备注!$D$18)</f>
        <v>127.5</v>
      </c>
    </row>
    <row r="615" spans="1:10" x14ac:dyDescent="0.2">
      <c r="A615">
        <v>610</v>
      </c>
      <c r="B615" t="s">
        <v>825</v>
      </c>
      <c r="C615" t="s">
        <v>101</v>
      </c>
      <c r="D615">
        <v>1</v>
      </c>
      <c r="E615">
        <v>30361001</v>
      </c>
      <c r="H615">
        <v>1</v>
      </c>
      <c r="I615">
        <v>2</v>
      </c>
      <c r="J615">
        <f>[1]effect!$G$416*(1+备注!$D$18*2)</f>
        <v>204</v>
      </c>
    </row>
    <row r="616" spans="1:10" x14ac:dyDescent="0.2">
      <c r="A616">
        <v>611</v>
      </c>
      <c r="B616" t="s">
        <v>825</v>
      </c>
      <c r="C616" t="s">
        <v>101</v>
      </c>
      <c r="D616">
        <v>1</v>
      </c>
      <c r="E616">
        <v>30361001</v>
      </c>
      <c r="H616">
        <v>3</v>
      </c>
      <c r="I616">
        <v>2</v>
      </c>
      <c r="J616">
        <v>100</v>
      </c>
    </row>
    <row r="617" spans="1:10" x14ac:dyDescent="0.2">
      <c r="A617">
        <v>612</v>
      </c>
      <c r="B617" t="s">
        <v>826</v>
      </c>
      <c r="C617" t="s">
        <v>66</v>
      </c>
      <c r="D617">
        <v>0</v>
      </c>
      <c r="E617">
        <v>0</v>
      </c>
      <c r="H617">
        <v>30362001</v>
      </c>
      <c r="I617" t="s">
        <v>850</v>
      </c>
    </row>
    <row r="618" spans="1:10" x14ac:dyDescent="0.2">
      <c r="A618">
        <v>613</v>
      </c>
      <c r="B618" t="s">
        <v>827</v>
      </c>
      <c r="C618" t="s">
        <v>101</v>
      </c>
      <c r="D618">
        <v>1</v>
      </c>
      <c r="E618">
        <v>30362001</v>
      </c>
      <c r="H618">
        <v>1</v>
      </c>
      <c r="I618">
        <v>2</v>
      </c>
      <c r="J618">
        <f>[1]effect!$G$417*(1+备注!$D$18)</f>
        <v>272.5</v>
      </c>
    </row>
    <row r="619" spans="1:10" x14ac:dyDescent="0.2">
      <c r="A619">
        <v>614</v>
      </c>
      <c r="B619" t="s">
        <v>828</v>
      </c>
      <c r="C619" t="s">
        <v>101</v>
      </c>
      <c r="D619">
        <v>1</v>
      </c>
      <c r="E619">
        <v>30362001</v>
      </c>
      <c r="H619">
        <v>1</v>
      </c>
      <c r="I619">
        <v>2</v>
      </c>
      <c r="J619">
        <f>[1]effect!$G$417*(1+备注!$D$18*2)</f>
        <v>436</v>
      </c>
    </row>
    <row r="620" spans="1:10" x14ac:dyDescent="0.2">
      <c r="A620">
        <v>615</v>
      </c>
      <c r="B620" t="s">
        <v>828</v>
      </c>
      <c r="C620" t="s">
        <v>101</v>
      </c>
      <c r="D620">
        <v>2</v>
      </c>
      <c r="E620">
        <v>30362001</v>
      </c>
      <c r="H620">
        <v>1</v>
      </c>
      <c r="I620">
        <v>2</v>
      </c>
      <c r="J620">
        <v>100</v>
      </c>
    </row>
    <row r="621" spans="1:10" x14ac:dyDescent="0.2">
      <c r="A621">
        <v>616</v>
      </c>
      <c r="B621" t="s">
        <v>829</v>
      </c>
      <c r="C621" t="s">
        <v>66</v>
      </c>
      <c r="D621">
        <v>0</v>
      </c>
      <c r="E621">
        <v>0</v>
      </c>
      <c r="H621">
        <v>30362001</v>
      </c>
      <c r="I621" t="s">
        <v>850</v>
      </c>
    </row>
    <row r="622" spans="1:10" x14ac:dyDescent="0.2">
      <c r="A622">
        <v>617</v>
      </c>
      <c r="B622" t="s">
        <v>830</v>
      </c>
      <c r="C622" t="s">
        <v>101</v>
      </c>
      <c r="D622">
        <v>1</v>
      </c>
      <c r="E622">
        <v>30362001</v>
      </c>
      <c r="H622">
        <v>1</v>
      </c>
      <c r="I622">
        <v>2</v>
      </c>
      <c r="J622">
        <f>[1]effect!$G$418*(1+备注!$D$18)</f>
        <v>0</v>
      </c>
    </row>
    <row r="623" spans="1:10" x14ac:dyDescent="0.2">
      <c r="A623">
        <v>618</v>
      </c>
      <c r="B623" t="s">
        <v>831</v>
      </c>
      <c r="C623" t="s">
        <v>101</v>
      </c>
      <c r="D623">
        <v>1</v>
      </c>
      <c r="E623">
        <v>30362001</v>
      </c>
      <c r="H623">
        <v>1</v>
      </c>
      <c r="I623">
        <v>2</v>
      </c>
      <c r="J623">
        <f>[1]effect!$G$418*(1+备注!$D$18*2)</f>
        <v>0</v>
      </c>
    </row>
    <row r="624" spans="1:10" x14ac:dyDescent="0.2">
      <c r="A624">
        <v>619</v>
      </c>
      <c r="B624" t="s">
        <v>831</v>
      </c>
      <c r="C624" t="s">
        <v>101</v>
      </c>
      <c r="D624">
        <v>2</v>
      </c>
      <c r="E624">
        <v>30362001</v>
      </c>
      <c r="H624">
        <v>1</v>
      </c>
      <c r="I624">
        <v>2</v>
      </c>
      <c r="J624">
        <v>10000</v>
      </c>
    </row>
    <row r="625" spans="1:10" x14ac:dyDescent="0.2">
      <c r="A625">
        <v>620</v>
      </c>
      <c r="B625" t="s">
        <v>832</v>
      </c>
      <c r="C625" t="s">
        <v>66</v>
      </c>
      <c r="D625">
        <v>0</v>
      </c>
      <c r="E625">
        <v>0</v>
      </c>
      <c r="H625">
        <v>30364001</v>
      </c>
      <c r="I625" t="s">
        <v>850</v>
      </c>
    </row>
    <row r="626" spans="1:10" x14ac:dyDescent="0.2">
      <c r="A626">
        <v>621</v>
      </c>
      <c r="B626" t="s">
        <v>833</v>
      </c>
      <c r="C626" t="s">
        <v>101</v>
      </c>
      <c r="D626">
        <v>1</v>
      </c>
      <c r="E626">
        <v>30364001</v>
      </c>
      <c r="H626">
        <v>1</v>
      </c>
      <c r="I626">
        <v>2</v>
      </c>
      <c r="J626">
        <f>[1]effect!$G$419*(1+备注!$D$18)</f>
        <v>0</v>
      </c>
    </row>
    <row r="627" spans="1:10" x14ac:dyDescent="0.2">
      <c r="A627">
        <v>622</v>
      </c>
      <c r="B627" t="s">
        <v>834</v>
      </c>
      <c r="C627" t="s">
        <v>101</v>
      </c>
      <c r="D627">
        <v>1</v>
      </c>
      <c r="E627">
        <v>30364001</v>
      </c>
      <c r="H627">
        <v>1</v>
      </c>
      <c r="I627">
        <v>2</v>
      </c>
      <c r="J627">
        <f>[1]effect!$G$419*(1+备注!$D$18*3)</f>
        <v>0</v>
      </c>
    </row>
    <row r="628" spans="1:10" x14ac:dyDescent="0.2">
      <c r="A628">
        <v>623</v>
      </c>
      <c r="B628" t="s">
        <v>835</v>
      </c>
      <c r="C628" t="s">
        <v>66</v>
      </c>
      <c r="D628">
        <v>0</v>
      </c>
      <c r="E628">
        <v>0</v>
      </c>
      <c r="H628">
        <v>30365001</v>
      </c>
      <c r="I628" t="s">
        <v>850</v>
      </c>
    </row>
    <row r="629" spans="1:10" x14ac:dyDescent="0.2">
      <c r="A629">
        <v>624</v>
      </c>
      <c r="B629" t="s">
        <v>836</v>
      </c>
      <c r="C629" t="s">
        <v>101</v>
      </c>
      <c r="D629">
        <v>1</v>
      </c>
      <c r="E629">
        <v>30365001</v>
      </c>
      <c r="H629">
        <v>1</v>
      </c>
      <c r="I629">
        <v>2</v>
      </c>
      <c r="J629">
        <f>[1]effect!$G$420*(1+备注!$D$18)</f>
        <v>0</v>
      </c>
    </row>
    <row r="630" spans="1:10" x14ac:dyDescent="0.2">
      <c r="A630">
        <v>625</v>
      </c>
      <c r="B630" t="s">
        <v>837</v>
      </c>
      <c r="C630" t="s">
        <v>101</v>
      </c>
      <c r="D630">
        <v>1</v>
      </c>
      <c r="E630">
        <v>30365001</v>
      </c>
      <c r="H630">
        <v>1</v>
      </c>
      <c r="I630">
        <v>2</v>
      </c>
      <c r="J630">
        <f>[1]effect!$G$420*(1+备注!$D$18*3)</f>
        <v>0</v>
      </c>
    </row>
    <row r="631" spans="1:10" x14ac:dyDescent="0.2">
      <c r="A631">
        <v>626</v>
      </c>
      <c r="B631" t="s">
        <v>838</v>
      </c>
      <c r="C631" t="s">
        <v>66</v>
      </c>
      <c r="D631">
        <v>0</v>
      </c>
      <c r="E631">
        <v>0</v>
      </c>
      <c r="H631">
        <v>30366001</v>
      </c>
      <c r="I631" t="s">
        <v>850</v>
      </c>
    </row>
    <row r="632" spans="1:10" x14ac:dyDescent="0.2">
      <c r="A632">
        <v>627</v>
      </c>
      <c r="B632" t="s">
        <v>839</v>
      </c>
      <c r="C632" t="s">
        <v>101</v>
      </c>
      <c r="D632">
        <v>1</v>
      </c>
      <c r="E632">
        <v>30366001</v>
      </c>
      <c r="H632">
        <v>1</v>
      </c>
      <c r="I632">
        <v>2</v>
      </c>
      <c r="J632">
        <f>[1]effect!$G$421*(1+备注!$D$18)</f>
        <v>0</v>
      </c>
    </row>
    <row r="633" spans="1:10" x14ac:dyDescent="0.2">
      <c r="A633">
        <v>628</v>
      </c>
      <c r="B633" t="s">
        <v>840</v>
      </c>
      <c r="C633" t="s">
        <v>101</v>
      </c>
      <c r="D633">
        <v>1</v>
      </c>
      <c r="E633">
        <v>30366001</v>
      </c>
      <c r="H633">
        <v>1</v>
      </c>
      <c r="I633">
        <v>2</v>
      </c>
      <c r="J633">
        <f>[1]effect!$G$421*(1+备注!$D$18*3)</f>
        <v>0</v>
      </c>
    </row>
    <row r="634" spans="1:10" x14ac:dyDescent="0.2">
      <c r="A634">
        <v>629</v>
      </c>
      <c r="B634" t="s">
        <v>841</v>
      </c>
      <c r="C634" t="s">
        <v>66</v>
      </c>
      <c r="D634">
        <v>0</v>
      </c>
      <c r="E634">
        <v>0</v>
      </c>
      <c r="H634">
        <v>30367001</v>
      </c>
      <c r="I634" t="s">
        <v>850</v>
      </c>
    </row>
    <row r="635" spans="1:10" x14ac:dyDescent="0.2">
      <c r="A635">
        <v>630</v>
      </c>
      <c r="B635" t="s">
        <v>842</v>
      </c>
      <c r="C635" t="s">
        <v>101</v>
      </c>
      <c r="D635">
        <v>1</v>
      </c>
      <c r="E635">
        <v>30370001</v>
      </c>
      <c r="H635">
        <v>1</v>
      </c>
      <c r="I635">
        <v>2</v>
      </c>
      <c r="J635">
        <f>[1]effect!$G$425*(1+备注!$D$18)</f>
        <v>0</v>
      </c>
    </row>
    <row r="636" spans="1:10" x14ac:dyDescent="0.2">
      <c r="A636">
        <v>631</v>
      </c>
      <c r="B636" t="s">
        <v>843</v>
      </c>
      <c r="C636" t="s">
        <v>101</v>
      </c>
      <c r="D636">
        <v>1</v>
      </c>
      <c r="E636">
        <v>30370001</v>
      </c>
      <c r="H636">
        <v>1</v>
      </c>
      <c r="I636">
        <v>2</v>
      </c>
      <c r="J636">
        <f>[1]effect!$G$425*(1+备注!$D$18*2)</f>
        <v>0</v>
      </c>
    </row>
    <row r="637" spans="1:10" x14ac:dyDescent="0.2">
      <c r="A637">
        <v>632</v>
      </c>
      <c r="B637" t="s">
        <v>843</v>
      </c>
      <c r="C637" t="s">
        <v>306</v>
      </c>
      <c r="D637">
        <v>0</v>
      </c>
      <c r="E637">
        <v>30370001</v>
      </c>
      <c r="H637" t="e">
        <f>#REF!*2</f>
        <v>#REF!</v>
      </c>
      <c r="I637">
        <v>2</v>
      </c>
    </row>
    <row r="638" spans="1:10" x14ac:dyDescent="0.2">
      <c r="A638">
        <v>633</v>
      </c>
      <c r="B638" t="s">
        <v>844</v>
      </c>
      <c r="C638" t="s">
        <v>66</v>
      </c>
      <c r="D638">
        <v>0</v>
      </c>
      <c r="E638">
        <v>0</v>
      </c>
      <c r="H638">
        <v>30368001</v>
      </c>
      <c r="I638" t="s">
        <v>850</v>
      </c>
    </row>
    <row r="639" spans="1:10" x14ac:dyDescent="0.2">
      <c r="A639">
        <v>634</v>
      </c>
      <c r="B639" t="s">
        <v>845</v>
      </c>
      <c r="C639" t="s">
        <v>101</v>
      </c>
      <c r="D639">
        <v>1</v>
      </c>
      <c r="E639">
        <v>30368001</v>
      </c>
      <c r="H639">
        <v>1</v>
      </c>
      <c r="I639">
        <v>2</v>
      </c>
      <c r="J639">
        <f>[1]effect!$G$423*(1+备注!$D$18)</f>
        <v>2500</v>
      </c>
    </row>
    <row r="640" spans="1:10" x14ac:dyDescent="0.2">
      <c r="A640">
        <v>635</v>
      </c>
      <c r="B640" t="s">
        <v>846</v>
      </c>
      <c r="C640" t="s">
        <v>101</v>
      </c>
      <c r="D640">
        <v>1</v>
      </c>
      <c r="E640">
        <v>30368001</v>
      </c>
      <c r="H640">
        <v>1</v>
      </c>
      <c r="I640">
        <v>2</v>
      </c>
      <c r="J640">
        <f>[1]effect!$G$423*(1+备注!$D$18*2)</f>
        <v>4000</v>
      </c>
    </row>
    <row r="641" spans="1:10" x14ac:dyDescent="0.2">
      <c r="A641">
        <v>636</v>
      </c>
      <c r="B641" t="s">
        <v>846</v>
      </c>
      <c r="C641" t="s">
        <v>101</v>
      </c>
      <c r="D641">
        <v>2</v>
      </c>
      <c r="E641">
        <v>30368001</v>
      </c>
      <c r="H641">
        <v>1</v>
      </c>
      <c r="I641">
        <v>2</v>
      </c>
      <c r="J641">
        <v>100</v>
      </c>
    </row>
    <row r="642" spans="1:10" x14ac:dyDescent="0.2">
      <c r="A642">
        <v>637</v>
      </c>
      <c r="B642" t="s">
        <v>847</v>
      </c>
      <c r="C642" t="s">
        <v>66</v>
      </c>
      <c r="D642">
        <v>0</v>
      </c>
      <c r="E642">
        <v>0</v>
      </c>
      <c r="H642">
        <v>30369001</v>
      </c>
      <c r="I642" t="s">
        <v>850</v>
      </c>
    </row>
    <row r="643" spans="1:10" x14ac:dyDescent="0.2">
      <c r="A643">
        <v>638</v>
      </c>
      <c r="B643" t="s">
        <v>848</v>
      </c>
      <c r="C643" t="s">
        <v>101</v>
      </c>
      <c r="D643">
        <v>1</v>
      </c>
      <c r="E643">
        <v>30369001</v>
      </c>
      <c r="H643">
        <v>1</v>
      </c>
      <c r="I643">
        <v>1</v>
      </c>
      <c r="J643">
        <f>[1]effect!$G$424*(1+备注!$D$18)</f>
        <v>100</v>
      </c>
    </row>
    <row r="644" spans="1:10" x14ac:dyDescent="0.2">
      <c r="A644">
        <v>639</v>
      </c>
      <c r="B644" t="s">
        <v>849</v>
      </c>
      <c r="C644" t="s">
        <v>101</v>
      </c>
      <c r="D644">
        <v>1</v>
      </c>
      <c r="E644">
        <v>30369001</v>
      </c>
      <c r="H644">
        <v>1</v>
      </c>
      <c r="I644">
        <v>1</v>
      </c>
      <c r="J644">
        <f>[1]effect!$G$424*(1+备注!$D$18*2)</f>
        <v>160</v>
      </c>
    </row>
    <row r="645" spans="1:10" x14ac:dyDescent="0.2">
      <c r="A645">
        <v>640</v>
      </c>
      <c r="B645" t="s">
        <v>849</v>
      </c>
      <c r="C645" t="s">
        <v>101</v>
      </c>
      <c r="D645">
        <v>1</v>
      </c>
      <c r="E645">
        <v>30369001</v>
      </c>
      <c r="H645">
        <v>3</v>
      </c>
      <c r="I645">
        <v>1</v>
      </c>
      <c r="J645">
        <v>100</v>
      </c>
    </row>
    <row r="646" spans="1:10" x14ac:dyDescent="0.2">
      <c r="A646">
        <v>641</v>
      </c>
      <c r="B646" t="s">
        <v>1198</v>
      </c>
      <c r="C646" t="s">
        <v>101</v>
      </c>
      <c r="D646">
        <v>1</v>
      </c>
      <c r="E646">
        <v>30398001</v>
      </c>
      <c r="H646">
        <v>1</v>
      </c>
      <c r="I646">
        <v>2</v>
      </c>
      <c r="J646">
        <f>[1]effect!$G$471+(10000-[1]effect!$G$471)/10</f>
        <v>27361900.899999999</v>
      </c>
    </row>
    <row r="647" spans="1:10" x14ac:dyDescent="0.2">
      <c r="A647">
        <v>642</v>
      </c>
      <c r="B647" t="s">
        <v>1199</v>
      </c>
      <c r="C647" t="s">
        <v>101</v>
      </c>
      <c r="D647">
        <v>1</v>
      </c>
      <c r="E647">
        <v>30398001</v>
      </c>
      <c r="H647">
        <v>1</v>
      </c>
      <c r="I647">
        <v>2</v>
      </c>
      <c r="J647">
        <f>[1]effect!$G$471+(10000-[1]effect!$G$471)/10*2</f>
        <v>24322800.800000001</v>
      </c>
    </row>
    <row r="648" spans="1:10" x14ac:dyDescent="0.2">
      <c r="A648">
        <v>643</v>
      </c>
      <c r="B648" t="s">
        <v>1200</v>
      </c>
      <c r="C648" t="s">
        <v>101</v>
      </c>
      <c r="D648">
        <v>1</v>
      </c>
      <c r="E648">
        <v>30398001</v>
      </c>
      <c r="H648">
        <v>1</v>
      </c>
      <c r="I648">
        <v>2</v>
      </c>
      <c r="J648">
        <f>[1]effect!$G$471+(10000-[1]effect!$G$471)/10*3</f>
        <v>21283700.699999999</v>
      </c>
    </row>
    <row r="649" spans="1:10" x14ac:dyDescent="0.2">
      <c r="A649">
        <v>644</v>
      </c>
      <c r="B649" t="s">
        <v>1201</v>
      </c>
      <c r="C649" t="s">
        <v>101</v>
      </c>
      <c r="D649">
        <v>1</v>
      </c>
      <c r="E649">
        <v>30398001</v>
      </c>
      <c r="H649">
        <v>1</v>
      </c>
      <c r="I649">
        <v>2</v>
      </c>
      <c r="J649">
        <f>[1]effect!$G$471+(10000-[1]effect!$G$471)/10*4</f>
        <v>18244600.600000001</v>
      </c>
    </row>
    <row r="650" spans="1:10" x14ac:dyDescent="0.2">
      <c r="A650">
        <v>645</v>
      </c>
      <c r="B650" t="s">
        <v>1202</v>
      </c>
      <c r="C650" t="s">
        <v>101</v>
      </c>
      <c r="D650">
        <v>1</v>
      </c>
      <c r="E650">
        <v>30398001</v>
      </c>
      <c r="H650">
        <v>1</v>
      </c>
      <c r="I650">
        <v>2</v>
      </c>
      <c r="J650">
        <f>[1]effect!$G$471+(10000-[1]effect!$G$471)/10*5</f>
        <v>15205500.5</v>
      </c>
    </row>
    <row r="651" spans="1:10" x14ac:dyDescent="0.2">
      <c r="A651">
        <v>646</v>
      </c>
      <c r="B651" t="s">
        <v>1203</v>
      </c>
      <c r="C651" t="s">
        <v>101</v>
      </c>
      <c r="D651">
        <v>1</v>
      </c>
      <c r="E651">
        <v>30398001</v>
      </c>
      <c r="H651">
        <v>1</v>
      </c>
      <c r="I651">
        <v>2</v>
      </c>
      <c r="J651">
        <f>[1]effect!$G$471+(10000-[1]effect!$G$471)/10*6</f>
        <v>12166400.399999999</v>
      </c>
    </row>
    <row r="652" spans="1:10" x14ac:dyDescent="0.2">
      <c r="A652">
        <v>647</v>
      </c>
      <c r="B652" t="s">
        <v>1204</v>
      </c>
      <c r="C652" t="s">
        <v>101</v>
      </c>
      <c r="D652">
        <v>1</v>
      </c>
      <c r="E652">
        <v>30398001</v>
      </c>
      <c r="H652">
        <v>1</v>
      </c>
      <c r="I652">
        <v>2</v>
      </c>
      <c r="J652">
        <f>[1]effect!$G$471+(10000-[1]effect!$G$471)/10*7</f>
        <v>9127300.3000000007</v>
      </c>
    </row>
    <row r="653" spans="1:10" x14ac:dyDescent="0.2">
      <c r="A653">
        <v>648</v>
      </c>
      <c r="B653" t="s">
        <v>1205</v>
      </c>
      <c r="C653" t="s">
        <v>101</v>
      </c>
      <c r="D653">
        <v>1</v>
      </c>
      <c r="E653">
        <v>30398001</v>
      </c>
      <c r="H653">
        <v>1</v>
      </c>
      <c r="I653">
        <v>2</v>
      </c>
      <c r="J653">
        <f>[1]effect!$G$471+(10000-[1]effect!$G$471)/10*8</f>
        <v>6088200.1999999993</v>
      </c>
    </row>
    <row r="654" spans="1:10" x14ac:dyDescent="0.2">
      <c r="A654">
        <v>649</v>
      </c>
      <c r="B654" t="s">
        <v>1206</v>
      </c>
      <c r="C654" t="s">
        <v>101</v>
      </c>
      <c r="D654">
        <v>1</v>
      </c>
      <c r="E654">
        <v>30398001</v>
      </c>
      <c r="H654">
        <v>1</v>
      </c>
      <c r="I654">
        <v>2</v>
      </c>
      <c r="J654">
        <f>[1]effect!$G$471+(10000-[1]effect!$G$471)/10*9</f>
        <v>3049100.0999999978</v>
      </c>
    </row>
    <row r="655" spans="1:10" x14ac:dyDescent="0.2">
      <c r="A655">
        <v>650</v>
      </c>
      <c r="B655" t="s">
        <v>1207</v>
      </c>
      <c r="C655" t="s">
        <v>101</v>
      </c>
      <c r="D655">
        <v>1</v>
      </c>
      <c r="E655">
        <v>30398001</v>
      </c>
      <c r="H655">
        <v>1</v>
      </c>
      <c r="I655">
        <v>2</v>
      </c>
      <c r="J655">
        <f>[1]effect!$G$471+(10000-[1]effect!$G$471)/10*10</f>
        <v>10000</v>
      </c>
    </row>
    <row r="656" spans="1:10" x14ac:dyDescent="0.2">
      <c r="A656">
        <v>651</v>
      </c>
      <c r="B656" t="s">
        <v>1208</v>
      </c>
      <c r="C656" t="s">
        <v>101</v>
      </c>
      <c r="D656">
        <v>1</v>
      </c>
      <c r="E656">
        <v>30401001</v>
      </c>
      <c r="H656">
        <v>1</v>
      </c>
      <c r="I656">
        <v>2</v>
      </c>
      <c r="J656">
        <f>[1]effect!$G$474+[1]effect!$G$474/5</f>
        <v>0</v>
      </c>
    </row>
    <row r="657" spans="1:10" x14ac:dyDescent="0.2">
      <c r="A657">
        <v>652</v>
      </c>
      <c r="B657" t="s">
        <v>1209</v>
      </c>
      <c r="C657" t="s">
        <v>101</v>
      </c>
      <c r="D657">
        <v>1</v>
      </c>
      <c r="E657">
        <v>30401001</v>
      </c>
      <c r="H657">
        <v>1</v>
      </c>
      <c r="I657">
        <v>2</v>
      </c>
      <c r="J657">
        <f>[1]effect!$G$474+[1]effect!$G$474/5*2</f>
        <v>0</v>
      </c>
    </row>
    <row r="658" spans="1:10" x14ac:dyDescent="0.2">
      <c r="A658">
        <v>653</v>
      </c>
      <c r="B658" t="s">
        <v>1210</v>
      </c>
      <c r="C658" t="s">
        <v>101</v>
      </c>
      <c r="D658">
        <v>1</v>
      </c>
      <c r="E658">
        <v>30401001</v>
      </c>
      <c r="H658">
        <v>1</v>
      </c>
      <c r="I658">
        <v>2</v>
      </c>
      <c r="J658">
        <f>[1]effect!$G$474+[1]effect!$G$474/5*3</f>
        <v>0</v>
      </c>
    </row>
    <row r="659" spans="1:10" x14ac:dyDescent="0.2">
      <c r="A659">
        <v>654</v>
      </c>
      <c r="B659" t="s">
        <v>1211</v>
      </c>
      <c r="C659" t="s">
        <v>101</v>
      </c>
      <c r="D659">
        <v>1</v>
      </c>
      <c r="E659">
        <v>30401001</v>
      </c>
      <c r="H659">
        <v>1</v>
      </c>
      <c r="I659">
        <v>2</v>
      </c>
      <c r="J659">
        <f>[1]effect!$G$474+[1]effect!$G$474/5*4</f>
        <v>0</v>
      </c>
    </row>
    <row r="660" spans="1:10" x14ac:dyDescent="0.2">
      <c r="A660">
        <v>655</v>
      </c>
      <c r="B660" t="s">
        <v>1212</v>
      </c>
      <c r="C660" t="s">
        <v>101</v>
      </c>
      <c r="D660">
        <v>1</v>
      </c>
      <c r="E660">
        <v>30401001</v>
      </c>
      <c r="H660">
        <v>1</v>
      </c>
      <c r="I660">
        <v>2</v>
      </c>
      <c r="J660">
        <f>[1]effect!$G$474+[1]effect!$G$474/5*5</f>
        <v>0</v>
      </c>
    </row>
    <row r="661" spans="1:10" x14ac:dyDescent="0.2">
      <c r="A661">
        <v>656</v>
      </c>
      <c r="B661" t="s">
        <v>1213</v>
      </c>
      <c r="C661" t="s">
        <v>101</v>
      </c>
      <c r="D661">
        <v>1</v>
      </c>
      <c r="E661">
        <v>30401001</v>
      </c>
      <c r="H661">
        <v>1</v>
      </c>
      <c r="I661">
        <v>2</v>
      </c>
      <c r="J661">
        <f>[1]effect!$G$474+[1]effect!$G$474/5*6</f>
        <v>0</v>
      </c>
    </row>
    <row r="662" spans="1:10" x14ac:dyDescent="0.2">
      <c r="A662">
        <v>657</v>
      </c>
      <c r="B662" t="s">
        <v>1214</v>
      </c>
      <c r="C662" t="s">
        <v>101</v>
      </c>
      <c r="D662">
        <v>1</v>
      </c>
      <c r="E662">
        <v>30401001</v>
      </c>
      <c r="H662">
        <v>1</v>
      </c>
      <c r="I662">
        <v>2</v>
      </c>
      <c r="J662">
        <f>[1]effect!$G$474+[1]effect!$G$474/5*7</f>
        <v>0</v>
      </c>
    </row>
    <row r="663" spans="1:10" x14ac:dyDescent="0.2">
      <c r="A663">
        <v>658</v>
      </c>
      <c r="B663" t="s">
        <v>1215</v>
      </c>
      <c r="C663" t="s">
        <v>101</v>
      </c>
      <c r="D663">
        <v>1</v>
      </c>
      <c r="E663">
        <v>30401001</v>
      </c>
      <c r="H663">
        <v>1</v>
      </c>
      <c r="I663">
        <v>2</v>
      </c>
      <c r="J663">
        <f>[1]effect!$G$474+[1]effect!$G$474/5*8</f>
        <v>0</v>
      </c>
    </row>
    <row r="664" spans="1:10" x14ac:dyDescent="0.2">
      <c r="A664">
        <v>659</v>
      </c>
      <c r="B664" t="s">
        <v>1216</v>
      </c>
      <c r="C664" t="s">
        <v>101</v>
      </c>
      <c r="D664">
        <v>1</v>
      </c>
      <c r="E664">
        <v>30401001</v>
      </c>
      <c r="H664">
        <v>1</v>
      </c>
      <c r="I664">
        <v>2</v>
      </c>
      <c r="J664">
        <f>[1]effect!$G$474+[1]effect!$G$474/5*9</f>
        <v>0</v>
      </c>
    </row>
    <row r="665" spans="1:10" x14ac:dyDescent="0.2">
      <c r="A665">
        <v>660</v>
      </c>
      <c r="B665" t="s">
        <v>1217</v>
      </c>
      <c r="C665" t="s">
        <v>101</v>
      </c>
      <c r="D665">
        <v>1</v>
      </c>
      <c r="E665">
        <v>30401001</v>
      </c>
      <c r="H665">
        <v>1</v>
      </c>
      <c r="I665">
        <v>2</v>
      </c>
      <c r="J665">
        <f>[1]effect!$G$474+[1]effect!$G$474/5*10</f>
        <v>0</v>
      </c>
    </row>
    <row r="666" spans="1:10" x14ac:dyDescent="0.2">
      <c r="A666">
        <v>661</v>
      </c>
      <c r="B666" t="s">
        <v>1218</v>
      </c>
      <c r="C666" t="s">
        <v>306</v>
      </c>
      <c r="D666">
        <v>0</v>
      </c>
      <c r="E666">
        <v>30401001</v>
      </c>
      <c r="H666" t="e">
        <f>#REF!+#REF!/5</f>
        <v>#REF!</v>
      </c>
      <c r="I666">
        <v>2</v>
      </c>
    </row>
    <row r="667" spans="1:10" x14ac:dyDescent="0.2">
      <c r="A667">
        <v>662</v>
      </c>
      <c r="B667" t="s">
        <v>1219</v>
      </c>
      <c r="C667" t="s">
        <v>306</v>
      </c>
      <c r="D667">
        <v>0</v>
      </c>
      <c r="E667">
        <v>30401001</v>
      </c>
      <c r="H667" t="e">
        <f>#REF!+#REF!/5*2</f>
        <v>#REF!</v>
      </c>
      <c r="I667">
        <v>2</v>
      </c>
    </row>
    <row r="668" spans="1:10" x14ac:dyDescent="0.2">
      <c r="A668">
        <v>663</v>
      </c>
      <c r="B668" t="s">
        <v>1220</v>
      </c>
      <c r="C668" t="s">
        <v>306</v>
      </c>
      <c r="D668">
        <v>0</v>
      </c>
      <c r="E668">
        <v>30401001</v>
      </c>
      <c r="H668" t="e">
        <f>#REF!+#REF!/5*3</f>
        <v>#REF!</v>
      </c>
      <c r="I668">
        <v>2</v>
      </c>
    </row>
    <row r="669" spans="1:10" x14ac:dyDescent="0.2">
      <c r="A669">
        <v>664</v>
      </c>
      <c r="B669" t="s">
        <v>1221</v>
      </c>
      <c r="C669" t="s">
        <v>306</v>
      </c>
      <c r="D669">
        <v>0</v>
      </c>
      <c r="E669">
        <v>30401001</v>
      </c>
      <c r="H669" t="e">
        <f>#REF!+#REF!/5*4</f>
        <v>#REF!</v>
      </c>
      <c r="I669">
        <v>2</v>
      </c>
    </row>
    <row r="670" spans="1:10" x14ac:dyDescent="0.2">
      <c r="A670">
        <v>665</v>
      </c>
      <c r="B670" t="s">
        <v>1222</v>
      </c>
      <c r="C670" t="s">
        <v>306</v>
      </c>
      <c r="D670">
        <v>0</v>
      </c>
      <c r="E670">
        <v>30401001</v>
      </c>
      <c r="H670" t="e">
        <f>#REF!+#REF!/5*5</f>
        <v>#REF!</v>
      </c>
      <c r="I670">
        <v>2</v>
      </c>
    </row>
    <row r="671" spans="1:10" x14ac:dyDescent="0.2">
      <c r="A671">
        <v>666</v>
      </c>
      <c r="B671" t="s">
        <v>1223</v>
      </c>
      <c r="C671" t="s">
        <v>306</v>
      </c>
      <c r="D671">
        <v>0</v>
      </c>
      <c r="E671">
        <v>30401001</v>
      </c>
      <c r="H671" t="e">
        <f>#REF!+#REF!/5*6</f>
        <v>#REF!</v>
      </c>
      <c r="I671">
        <v>2</v>
      </c>
    </row>
    <row r="672" spans="1:10" x14ac:dyDescent="0.2">
      <c r="A672">
        <v>667</v>
      </c>
      <c r="B672" t="s">
        <v>1224</v>
      </c>
      <c r="C672" t="s">
        <v>306</v>
      </c>
      <c r="D672">
        <v>0</v>
      </c>
      <c r="E672">
        <v>30401001</v>
      </c>
      <c r="H672" t="e">
        <f>#REF!+#REF!/5*7</f>
        <v>#REF!</v>
      </c>
      <c r="I672">
        <v>2</v>
      </c>
    </row>
    <row r="673" spans="1:10" x14ac:dyDescent="0.2">
      <c r="A673">
        <v>668</v>
      </c>
      <c r="B673" t="s">
        <v>1225</v>
      </c>
      <c r="C673" t="s">
        <v>306</v>
      </c>
      <c r="D673">
        <v>0</v>
      </c>
      <c r="E673">
        <v>30401001</v>
      </c>
      <c r="H673" t="e">
        <f>#REF!+#REF!/5*8</f>
        <v>#REF!</v>
      </c>
      <c r="I673">
        <v>2</v>
      </c>
    </row>
    <row r="674" spans="1:10" x14ac:dyDescent="0.2">
      <c r="A674">
        <v>669</v>
      </c>
      <c r="B674" t="s">
        <v>1226</v>
      </c>
      <c r="C674" t="s">
        <v>306</v>
      </c>
      <c r="D674">
        <v>0</v>
      </c>
      <c r="E674">
        <v>30401001</v>
      </c>
      <c r="H674" t="e">
        <f>#REF!+#REF!/5*9</f>
        <v>#REF!</v>
      </c>
      <c r="I674">
        <v>2</v>
      </c>
    </row>
    <row r="675" spans="1:10" x14ac:dyDescent="0.2">
      <c r="A675">
        <v>670</v>
      </c>
      <c r="B675" t="s">
        <v>1227</v>
      </c>
      <c r="C675" t="s">
        <v>306</v>
      </c>
      <c r="D675">
        <v>0</v>
      </c>
      <c r="E675">
        <v>30401001</v>
      </c>
      <c r="H675" t="e">
        <f>#REF!+#REF!/5*10</f>
        <v>#REF!</v>
      </c>
      <c r="I675">
        <v>2</v>
      </c>
    </row>
    <row r="676" spans="1:10" x14ac:dyDescent="0.2">
      <c r="A676">
        <v>671</v>
      </c>
      <c r="B676" t="s">
        <v>1228</v>
      </c>
      <c r="C676" t="s">
        <v>101</v>
      </c>
      <c r="D676">
        <v>1</v>
      </c>
      <c r="E676">
        <v>30398001</v>
      </c>
      <c r="H676" t="s">
        <v>1318</v>
      </c>
      <c r="I676">
        <v>2</v>
      </c>
      <c r="J676">
        <f>[1]effect!$F$471+(10000-[1]effect!$F$471)/10</f>
        <v>2800</v>
      </c>
    </row>
    <row r="677" spans="1:10" x14ac:dyDescent="0.2">
      <c r="A677">
        <v>672</v>
      </c>
      <c r="B677" t="s">
        <v>1229</v>
      </c>
      <c r="C677" t="s">
        <v>101</v>
      </c>
      <c r="D677">
        <v>1</v>
      </c>
      <c r="E677">
        <v>30398001</v>
      </c>
      <c r="H677" t="s">
        <v>1318</v>
      </c>
      <c r="I677">
        <v>2</v>
      </c>
      <c r="J677">
        <f>[1]effect!$F$471+(10000-[1]effect!$F$471)/10*2</f>
        <v>3600</v>
      </c>
    </row>
    <row r="678" spans="1:10" x14ac:dyDescent="0.2">
      <c r="A678">
        <v>673</v>
      </c>
      <c r="B678" t="s">
        <v>1230</v>
      </c>
      <c r="C678" t="s">
        <v>101</v>
      </c>
      <c r="D678">
        <v>1</v>
      </c>
      <c r="E678">
        <v>30398001</v>
      </c>
      <c r="H678" t="s">
        <v>268</v>
      </c>
      <c r="I678">
        <v>2</v>
      </c>
      <c r="J678">
        <f>[1]effect!$F$471+(10000-[1]effect!$F$471)/10*3</f>
        <v>4400</v>
      </c>
    </row>
    <row r="679" spans="1:10" x14ac:dyDescent="0.2">
      <c r="A679">
        <v>674</v>
      </c>
      <c r="B679" t="s">
        <v>1231</v>
      </c>
      <c r="C679" t="s">
        <v>101</v>
      </c>
      <c r="D679">
        <v>1</v>
      </c>
      <c r="E679">
        <v>30398001</v>
      </c>
      <c r="H679" t="s">
        <v>268</v>
      </c>
      <c r="I679">
        <v>2</v>
      </c>
      <c r="J679">
        <f>[1]effect!$F$471+(10000-[1]effect!$F$471)/10*4</f>
        <v>5200</v>
      </c>
    </row>
    <row r="680" spans="1:10" x14ac:dyDescent="0.2">
      <c r="A680">
        <v>675</v>
      </c>
      <c r="B680" t="s">
        <v>1232</v>
      </c>
      <c r="C680" t="s">
        <v>101</v>
      </c>
      <c r="D680">
        <v>1</v>
      </c>
      <c r="E680">
        <v>30398001</v>
      </c>
      <c r="H680" t="s">
        <v>268</v>
      </c>
      <c r="I680">
        <v>2</v>
      </c>
      <c r="J680">
        <f>[1]effect!$F$471+(10000-[1]effect!$F$471)/10*5</f>
        <v>6000</v>
      </c>
    </row>
    <row r="681" spans="1:10" x14ac:dyDescent="0.2">
      <c r="A681">
        <v>676</v>
      </c>
      <c r="B681" t="s">
        <v>1233</v>
      </c>
      <c r="C681" t="s">
        <v>101</v>
      </c>
      <c r="D681">
        <v>1</v>
      </c>
      <c r="E681">
        <v>30398001</v>
      </c>
      <c r="H681" t="s">
        <v>268</v>
      </c>
      <c r="I681">
        <v>2</v>
      </c>
      <c r="J681">
        <f>[1]effect!$F$471+(10000-[1]effect!$F$471)/10*6</f>
        <v>6800</v>
      </c>
    </row>
    <row r="682" spans="1:10" x14ac:dyDescent="0.2">
      <c r="A682">
        <v>677</v>
      </c>
      <c r="B682" t="s">
        <v>1234</v>
      </c>
      <c r="C682" t="s">
        <v>101</v>
      </c>
      <c r="D682">
        <v>1</v>
      </c>
      <c r="E682">
        <v>30398001</v>
      </c>
      <c r="H682" t="s">
        <v>268</v>
      </c>
      <c r="I682">
        <v>2</v>
      </c>
      <c r="J682">
        <f>[1]effect!$F$471+(10000-[1]effect!$F$471)/10*7</f>
        <v>7600</v>
      </c>
    </row>
    <row r="683" spans="1:10" x14ac:dyDescent="0.2">
      <c r="A683">
        <v>678</v>
      </c>
      <c r="B683" t="s">
        <v>1235</v>
      </c>
      <c r="C683" t="s">
        <v>101</v>
      </c>
      <c r="D683">
        <v>1</v>
      </c>
      <c r="E683">
        <v>30398001</v>
      </c>
      <c r="H683" t="s">
        <v>268</v>
      </c>
      <c r="I683">
        <v>2</v>
      </c>
      <c r="J683">
        <f>[1]effect!$F$471+(10000-[1]effect!$F$471)/10*8</f>
        <v>8400</v>
      </c>
    </row>
    <row r="684" spans="1:10" x14ac:dyDescent="0.2">
      <c r="A684">
        <v>679</v>
      </c>
      <c r="B684" t="s">
        <v>1236</v>
      </c>
      <c r="C684" t="s">
        <v>101</v>
      </c>
      <c r="D684">
        <v>1</v>
      </c>
      <c r="E684">
        <v>30398001</v>
      </c>
      <c r="H684" t="s">
        <v>268</v>
      </c>
      <c r="I684">
        <v>2</v>
      </c>
      <c r="J684">
        <f>[1]effect!$F$471+(10000-[1]effect!$F$471)/10*9</f>
        <v>9200</v>
      </c>
    </row>
    <row r="685" spans="1:10" x14ac:dyDescent="0.2">
      <c r="A685">
        <v>680</v>
      </c>
      <c r="B685" t="s">
        <v>1237</v>
      </c>
      <c r="C685" t="s">
        <v>101</v>
      </c>
      <c r="D685">
        <v>1</v>
      </c>
      <c r="E685">
        <v>30398001</v>
      </c>
      <c r="H685" t="s">
        <v>268</v>
      </c>
      <c r="I685">
        <v>2</v>
      </c>
      <c r="J685">
        <f>[1]effect!$F$471+(10000-[1]effect!$F$471)/10*10</f>
        <v>10000</v>
      </c>
    </row>
    <row r="686" spans="1:10" x14ac:dyDescent="0.2">
      <c r="A686">
        <v>681</v>
      </c>
      <c r="B686" t="s">
        <v>1238</v>
      </c>
      <c r="C686" t="s">
        <v>101</v>
      </c>
      <c r="D686">
        <v>1</v>
      </c>
      <c r="E686">
        <v>30399001</v>
      </c>
      <c r="H686">
        <v>1</v>
      </c>
      <c r="I686">
        <v>2</v>
      </c>
      <c r="J686">
        <f>[1]effect!$G$472+(10000-[1]effect!$G$472)/10</f>
        <v>27362800.899999999</v>
      </c>
    </row>
    <row r="687" spans="1:10" x14ac:dyDescent="0.2">
      <c r="A687">
        <v>682</v>
      </c>
      <c r="B687" t="s">
        <v>1239</v>
      </c>
      <c r="C687" t="s">
        <v>101</v>
      </c>
      <c r="D687">
        <v>1</v>
      </c>
      <c r="E687">
        <v>30399001</v>
      </c>
      <c r="H687">
        <v>1</v>
      </c>
      <c r="I687">
        <v>2</v>
      </c>
      <c r="J687">
        <f>[1]effect!$G$472+(10000-[1]effect!$G$472)/10*2</f>
        <v>24323600.800000001</v>
      </c>
    </row>
    <row r="688" spans="1:10" x14ac:dyDescent="0.2">
      <c r="A688">
        <v>683</v>
      </c>
      <c r="B688" t="s">
        <v>1240</v>
      </c>
      <c r="C688" t="s">
        <v>101</v>
      </c>
      <c r="D688">
        <v>1</v>
      </c>
      <c r="E688">
        <v>30399001</v>
      </c>
      <c r="H688">
        <v>1</v>
      </c>
      <c r="I688">
        <v>2</v>
      </c>
      <c r="J688">
        <f>[1]effect!$G$472+(10000-[1]effect!$G$472)/10*3</f>
        <v>21284400.699999999</v>
      </c>
    </row>
    <row r="689" spans="1:10" x14ac:dyDescent="0.2">
      <c r="A689">
        <v>684</v>
      </c>
      <c r="B689" t="s">
        <v>1241</v>
      </c>
      <c r="C689" t="s">
        <v>101</v>
      </c>
      <c r="D689">
        <v>1</v>
      </c>
      <c r="E689">
        <v>30399001</v>
      </c>
      <c r="H689">
        <v>1</v>
      </c>
      <c r="I689">
        <v>2</v>
      </c>
      <c r="J689">
        <f>[1]effect!$G$472+(10000-[1]effect!$G$472)/10*4</f>
        <v>18245200.600000001</v>
      </c>
    </row>
    <row r="690" spans="1:10" x14ac:dyDescent="0.2">
      <c r="A690">
        <v>685</v>
      </c>
      <c r="B690" t="s">
        <v>1242</v>
      </c>
      <c r="C690" t="s">
        <v>101</v>
      </c>
      <c r="D690">
        <v>1</v>
      </c>
      <c r="E690">
        <v>30399001</v>
      </c>
      <c r="H690">
        <v>1</v>
      </c>
      <c r="I690">
        <v>2</v>
      </c>
      <c r="J690">
        <f>[1]effect!$G$472+(10000-[1]effect!$G$472)/10*5</f>
        <v>15206000.5</v>
      </c>
    </row>
    <row r="691" spans="1:10" x14ac:dyDescent="0.2">
      <c r="A691">
        <v>686</v>
      </c>
      <c r="B691" t="s">
        <v>1243</v>
      </c>
      <c r="C691" t="s">
        <v>101</v>
      </c>
      <c r="D691">
        <v>1</v>
      </c>
      <c r="E691">
        <v>30399001</v>
      </c>
      <c r="H691">
        <v>1</v>
      </c>
      <c r="I691">
        <v>2</v>
      </c>
      <c r="J691">
        <f>[1]effect!$G$472+(10000-[1]effect!$G$472)/10*6</f>
        <v>12166800.399999999</v>
      </c>
    </row>
    <row r="692" spans="1:10" x14ac:dyDescent="0.2">
      <c r="A692">
        <v>687</v>
      </c>
      <c r="B692" t="s">
        <v>1244</v>
      </c>
      <c r="C692" t="s">
        <v>101</v>
      </c>
      <c r="D692">
        <v>1</v>
      </c>
      <c r="E692">
        <v>30399001</v>
      </c>
      <c r="H692">
        <v>1</v>
      </c>
      <c r="I692">
        <v>2</v>
      </c>
      <c r="J692">
        <f>[1]effect!$G$472+(10000-[1]effect!$G$472)/10*7</f>
        <v>9127600.3000000007</v>
      </c>
    </row>
    <row r="693" spans="1:10" x14ac:dyDescent="0.2">
      <c r="A693">
        <v>688</v>
      </c>
      <c r="B693" t="s">
        <v>1245</v>
      </c>
      <c r="C693" t="s">
        <v>101</v>
      </c>
      <c r="D693">
        <v>1</v>
      </c>
      <c r="E693">
        <v>30399001</v>
      </c>
      <c r="H693">
        <v>1</v>
      </c>
      <c r="I693">
        <v>2</v>
      </c>
      <c r="J693">
        <f>[1]effect!$G$472+(10000-[1]effect!$G$472)/10*8</f>
        <v>6088400.1999999993</v>
      </c>
    </row>
    <row r="694" spans="1:10" x14ac:dyDescent="0.2">
      <c r="A694">
        <v>689</v>
      </c>
      <c r="B694" t="s">
        <v>1246</v>
      </c>
      <c r="C694" t="s">
        <v>101</v>
      </c>
      <c r="D694">
        <v>1</v>
      </c>
      <c r="E694">
        <v>30399001</v>
      </c>
      <c r="H694">
        <v>1</v>
      </c>
      <c r="I694">
        <v>2</v>
      </c>
      <c r="J694">
        <f>[1]effect!$G$472+(10000-[1]effect!$G$472)/10*9</f>
        <v>3049200.0999999978</v>
      </c>
    </row>
    <row r="695" spans="1:10" x14ac:dyDescent="0.2">
      <c r="A695">
        <v>690</v>
      </c>
      <c r="B695" t="s">
        <v>1247</v>
      </c>
      <c r="C695" t="s">
        <v>101</v>
      </c>
      <c r="D695">
        <v>1</v>
      </c>
      <c r="E695">
        <v>30399001</v>
      </c>
      <c r="H695">
        <v>1</v>
      </c>
      <c r="I695">
        <v>2</v>
      </c>
      <c r="J695">
        <f>[1]effect!$G$472+(10000-[1]effect!$G$472)/10*10</f>
        <v>10000</v>
      </c>
    </row>
    <row r="696" spans="1:10" x14ac:dyDescent="0.2">
      <c r="A696">
        <v>691</v>
      </c>
      <c r="B696" t="s">
        <v>1248</v>
      </c>
      <c r="C696" t="s">
        <v>101</v>
      </c>
      <c r="D696">
        <v>1</v>
      </c>
      <c r="E696">
        <v>30402001</v>
      </c>
      <c r="H696">
        <v>1</v>
      </c>
      <c r="I696">
        <v>2</v>
      </c>
      <c r="J696">
        <f>[1]effect!$G$475+[1]effect!$G$475/5</f>
        <v>0</v>
      </c>
    </row>
    <row r="697" spans="1:10" x14ac:dyDescent="0.2">
      <c r="A697">
        <v>692</v>
      </c>
      <c r="B697" t="s">
        <v>1249</v>
      </c>
      <c r="C697" t="s">
        <v>101</v>
      </c>
      <c r="D697">
        <v>1</v>
      </c>
      <c r="E697">
        <v>30402001</v>
      </c>
      <c r="H697">
        <v>1</v>
      </c>
      <c r="I697">
        <v>2</v>
      </c>
      <c r="J697">
        <f>[1]effect!$G$475+[1]effect!$G$475/5*2</f>
        <v>0</v>
      </c>
    </row>
    <row r="698" spans="1:10" x14ac:dyDescent="0.2">
      <c r="A698">
        <v>693</v>
      </c>
      <c r="B698" t="s">
        <v>1250</v>
      </c>
      <c r="C698" t="s">
        <v>101</v>
      </c>
      <c r="D698">
        <v>1</v>
      </c>
      <c r="E698">
        <v>30402001</v>
      </c>
      <c r="H698">
        <v>1</v>
      </c>
      <c r="I698">
        <v>2</v>
      </c>
      <c r="J698">
        <f>[1]effect!$G$475+[1]effect!$G$475/5*3</f>
        <v>0</v>
      </c>
    </row>
    <row r="699" spans="1:10" x14ac:dyDescent="0.2">
      <c r="A699">
        <v>694</v>
      </c>
      <c r="B699" t="s">
        <v>1251</v>
      </c>
      <c r="C699" t="s">
        <v>101</v>
      </c>
      <c r="D699">
        <v>1</v>
      </c>
      <c r="E699">
        <v>30402001</v>
      </c>
      <c r="H699">
        <v>1</v>
      </c>
      <c r="I699">
        <v>2</v>
      </c>
      <c r="J699">
        <f>[1]effect!$G$475+[1]effect!$G$475/5*4</f>
        <v>0</v>
      </c>
    </row>
    <row r="700" spans="1:10" x14ac:dyDescent="0.2">
      <c r="A700">
        <v>695</v>
      </c>
      <c r="B700" t="s">
        <v>1252</v>
      </c>
      <c r="C700" t="s">
        <v>101</v>
      </c>
      <c r="D700">
        <v>1</v>
      </c>
      <c r="E700">
        <v>30402001</v>
      </c>
      <c r="H700">
        <v>1</v>
      </c>
      <c r="I700">
        <v>2</v>
      </c>
      <c r="J700">
        <f>[1]effect!$G$475+[1]effect!$G$475/5*5</f>
        <v>0</v>
      </c>
    </row>
    <row r="701" spans="1:10" x14ac:dyDescent="0.2">
      <c r="A701">
        <v>696</v>
      </c>
      <c r="B701" t="s">
        <v>1253</v>
      </c>
      <c r="C701" t="s">
        <v>101</v>
      </c>
      <c r="D701">
        <v>1</v>
      </c>
      <c r="E701">
        <v>30402001</v>
      </c>
      <c r="H701">
        <v>1</v>
      </c>
      <c r="I701">
        <v>2</v>
      </c>
      <c r="J701">
        <f>[1]effect!$G$475+[1]effect!$G$475/5*6</f>
        <v>0</v>
      </c>
    </row>
    <row r="702" spans="1:10" x14ac:dyDescent="0.2">
      <c r="A702">
        <v>697</v>
      </c>
      <c r="B702" t="s">
        <v>1254</v>
      </c>
      <c r="C702" t="s">
        <v>101</v>
      </c>
      <c r="D702">
        <v>1</v>
      </c>
      <c r="E702">
        <v>30402001</v>
      </c>
      <c r="H702">
        <v>1</v>
      </c>
      <c r="I702">
        <v>2</v>
      </c>
      <c r="J702">
        <f>[1]effect!$G$475+[1]effect!$G$475/5*7</f>
        <v>0</v>
      </c>
    </row>
    <row r="703" spans="1:10" x14ac:dyDescent="0.2">
      <c r="A703">
        <v>698</v>
      </c>
      <c r="B703" t="s">
        <v>1255</v>
      </c>
      <c r="C703" t="s">
        <v>101</v>
      </c>
      <c r="D703">
        <v>1</v>
      </c>
      <c r="E703">
        <v>30402001</v>
      </c>
      <c r="H703">
        <v>1</v>
      </c>
      <c r="I703">
        <v>2</v>
      </c>
      <c r="J703">
        <f>[1]effect!$G$475+[1]effect!$G$475/5*8</f>
        <v>0</v>
      </c>
    </row>
    <row r="704" spans="1:10" x14ac:dyDescent="0.2">
      <c r="A704">
        <v>699</v>
      </c>
      <c r="B704" t="s">
        <v>1256</v>
      </c>
      <c r="C704" t="s">
        <v>101</v>
      </c>
      <c r="D704">
        <v>1</v>
      </c>
      <c r="E704">
        <v>30402001</v>
      </c>
      <c r="H704">
        <v>1</v>
      </c>
      <c r="I704">
        <v>2</v>
      </c>
      <c r="J704">
        <f>[1]effect!$G$475+[1]effect!$G$475/5*9</f>
        <v>0</v>
      </c>
    </row>
    <row r="705" spans="1:10" x14ac:dyDescent="0.2">
      <c r="A705">
        <v>700</v>
      </c>
      <c r="B705" t="s">
        <v>1257</v>
      </c>
      <c r="C705" t="s">
        <v>101</v>
      </c>
      <c r="D705">
        <v>1</v>
      </c>
      <c r="E705">
        <v>30402001</v>
      </c>
      <c r="H705">
        <v>1</v>
      </c>
      <c r="I705">
        <v>2</v>
      </c>
      <c r="J705">
        <f>[1]effect!$G$475+[1]effect!$G$475/5*10</f>
        <v>0</v>
      </c>
    </row>
    <row r="706" spans="1:10" x14ac:dyDescent="0.2">
      <c r="A706">
        <v>701</v>
      </c>
      <c r="B706" t="s">
        <v>1258</v>
      </c>
      <c r="C706" t="s">
        <v>306</v>
      </c>
      <c r="D706">
        <v>0</v>
      </c>
      <c r="E706">
        <v>30402001</v>
      </c>
      <c r="H706" t="e">
        <f>#REF!+#REF!/5</f>
        <v>#REF!</v>
      </c>
      <c r="I706">
        <v>2</v>
      </c>
    </row>
    <row r="707" spans="1:10" x14ac:dyDescent="0.2">
      <c r="A707">
        <v>702</v>
      </c>
      <c r="B707" t="s">
        <v>1259</v>
      </c>
      <c r="C707" t="s">
        <v>306</v>
      </c>
      <c r="D707">
        <v>0</v>
      </c>
      <c r="E707">
        <v>30402001</v>
      </c>
      <c r="H707" t="e">
        <f>#REF!+#REF!/5*2</f>
        <v>#REF!</v>
      </c>
      <c r="I707">
        <v>2</v>
      </c>
    </row>
    <row r="708" spans="1:10" x14ac:dyDescent="0.2">
      <c r="A708">
        <v>703</v>
      </c>
      <c r="B708" t="s">
        <v>1260</v>
      </c>
      <c r="C708" t="s">
        <v>306</v>
      </c>
      <c r="D708">
        <v>0</v>
      </c>
      <c r="E708">
        <v>30402001</v>
      </c>
      <c r="H708" t="e">
        <f>#REF!+#REF!/5*3</f>
        <v>#REF!</v>
      </c>
      <c r="I708">
        <v>2</v>
      </c>
    </row>
    <row r="709" spans="1:10" x14ac:dyDescent="0.2">
      <c r="A709">
        <v>704</v>
      </c>
      <c r="B709" t="s">
        <v>1261</v>
      </c>
      <c r="C709" t="s">
        <v>306</v>
      </c>
      <c r="D709">
        <v>0</v>
      </c>
      <c r="E709">
        <v>30402001</v>
      </c>
      <c r="H709" t="e">
        <f>#REF!+#REF!/5*4</f>
        <v>#REF!</v>
      </c>
      <c r="I709">
        <v>2</v>
      </c>
    </row>
    <row r="710" spans="1:10" x14ac:dyDescent="0.2">
      <c r="A710">
        <v>705</v>
      </c>
      <c r="B710" t="s">
        <v>1262</v>
      </c>
      <c r="C710" t="s">
        <v>306</v>
      </c>
      <c r="D710">
        <v>0</v>
      </c>
      <c r="E710">
        <v>30402001</v>
      </c>
      <c r="H710" t="e">
        <f>#REF!+#REF!/5*5</f>
        <v>#REF!</v>
      </c>
      <c r="I710">
        <v>2</v>
      </c>
    </row>
    <row r="711" spans="1:10" x14ac:dyDescent="0.2">
      <c r="A711">
        <v>706</v>
      </c>
      <c r="B711" t="s">
        <v>1263</v>
      </c>
      <c r="C711" t="s">
        <v>306</v>
      </c>
      <c r="D711">
        <v>0</v>
      </c>
      <c r="E711">
        <v>30402001</v>
      </c>
      <c r="H711" t="e">
        <f>#REF!+#REF!/5*6</f>
        <v>#REF!</v>
      </c>
      <c r="I711">
        <v>2</v>
      </c>
    </row>
    <row r="712" spans="1:10" x14ac:dyDescent="0.2">
      <c r="A712">
        <v>707</v>
      </c>
      <c r="B712" t="s">
        <v>1264</v>
      </c>
      <c r="C712" t="s">
        <v>306</v>
      </c>
      <c r="D712">
        <v>0</v>
      </c>
      <c r="E712">
        <v>30402001</v>
      </c>
      <c r="H712" t="e">
        <f>#REF!+#REF!/5*7</f>
        <v>#REF!</v>
      </c>
      <c r="I712">
        <v>2</v>
      </c>
    </row>
    <row r="713" spans="1:10" x14ac:dyDescent="0.2">
      <c r="A713">
        <v>708</v>
      </c>
      <c r="B713" t="s">
        <v>1265</v>
      </c>
      <c r="C713" t="s">
        <v>306</v>
      </c>
      <c r="D713">
        <v>0</v>
      </c>
      <c r="E713">
        <v>30402001</v>
      </c>
      <c r="H713" t="e">
        <f>#REF!+#REF!/5*8</f>
        <v>#REF!</v>
      </c>
      <c r="I713">
        <v>2</v>
      </c>
    </row>
    <row r="714" spans="1:10" x14ac:dyDescent="0.2">
      <c r="A714">
        <v>709</v>
      </c>
      <c r="B714" t="s">
        <v>1266</v>
      </c>
      <c r="C714" t="s">
        <v>306</v>
      </c>
      <c r="D714">
        <v>0</v>
      </c>
      <c r="E714">
        <v>30402001</v>
      </c>
      <c r="H714" t="e">
        <f>#REF!+#REF!/5*9</f>
        <v>#REF!</v>
      </c>
      <c r="I714">
        <v>2</v>
      </c>
    </row>
    <row r="715" spans="1:10" x14ac:dyDescent="0.2">
      <c r="A715">
        <v>710</v>
      </c>
      <c r="B715" t="s">
        <v>1267</v>
      </c>
      <c r="C715" t="s">
        <v>306</v>
      </c>
      <c r="D715">
        <v>0</v>
      </c>
      <c r="E715">
        <v>30402001</v>
      </c>
      <c r="H715" t="e">
        <f>#REF!+#REF!/5*10</f>
        <v>#REF!</v>
      </c>
      <c r="I715">
        <v>2</v>
      </c>
    </row>
    <row r="716" spans="1:10" x14ac:dyDescent="0.2">
      <c r="A716">
        <v>711</v>
      </c>
      <c r="B716" t="s">
        <v>1268</v>
      </c>
      <c r="C716" t="s">
        <v>101</v>
      </c>
      <c r="D716">
        <v>1</v>
      </c>
      <c r="E716">
        <v>30399001</v>
      </c>
      <c r="H716" t="s">
        <v>1318</v>
      </c>
      <c r="I716">
        <v>2</v>
      </c>
      <c r="J716">
        <f>[1]effect!$F$472+(10000-[1]effect!$F$472)/10</f>
        <v>2800</v>
      </c>
    </row>
    <row r="717" spans="1:10" x14ac:dyDescent="0.2">
      <c r="A717">
        <v>712</v>
      </c>
      <c r="B717" t="s">
        <v>1269</v>
      </c>
      <c r="C717" t="s">
        <v>101</v>
      </c>
      <c r="D717">
        <v>1</v>
      </c>
      <c r="E717">
        <v>30399001</v>
      </c>
      <c r="H717" t="s">
        <v>1318</v>
      </c>
      <c r="I717">
        <v>2</v>
      </c>
      <c r="J717">
        <f>[1]effect!$F$472+(10000-[1]effect!$F$472)/10*2</f>
        <v>3600</v>
      </c>
    </row>
    <row r="718" spans="1:10" x14ac:dyDescent="0.2">
      <c r="A718">
        <v>713</v>
      </c>
      <c r="B718" t="s">
        <v>1270</v>
      </c>
      <c r="C718" t="s">
        <v>101</v>
      </c>
      <c r="D718">
        <v>1</v>
      </c>
      <c r="E718">
        <v>30399001</v>
      </c>
      <c r="H718" t="s">
        <v>268</v>
      </c>
      <c r="I718">
        <v>2</v>
      </c>
      <c r="J718">
        <f>[1]effect!$F$472+(10000-[1]effect!$F$472)/10*3</f>
        <v>4400</v>
      </c>
    </row>
    <row r="719" spans="1:10" x14ac:dyDescent="0.2">
      <c r="A719">
        <v>714</v>
      </c>
      <c r="B719" t="s">
        <v>1271</v>
      </c>
      <c r="C719" t="s">
        <v>101</v>
      </c>
      <c r="D719">
        <v>1</v>
      </c>
      <c r="E719">
        <v>30399001</v>
      </c>
      <c r="H719" t="s">
        <v>268</v>
      </c>
      <c r="I719">
        <v>2</v>
      </c>
      <c r="J719">
        <f>[1]effect!$F$472+(10000-[1]effect!$F$472)/10*4</f>
        <v>5200</v>
      </c>
    </row>
    <row r="720" spans="1:10" x14ac:dyDescent="0.2">
      <c r="A720">
        <v>715</v>
      </c>
      <c r="B720" t="s">
        <v>1272</v>
      </c>
      <c r="C720" t="s">
        <v>101</v>
      </c>
      <c r="D720">
        <v>1</v>
      </c>
      <c r="E720">
        <v>30399001</v>
      </c>
      <c r="H720" t="s">
        <v>268</v>
      </c>
      <c r="I720">
        <v>2</v>
      </c>
      <c r="J720">
        <f>[1]effect!$F$472+(10000-[1]effect!$F$472)/10*5</f>
        <v>6000</v>
      </c>
    </row>
    <row r="721" spans="1:10" x14ac:dyDescent="0.2">
      <c r="A721">
        <v>716</v>
      </c>
      <c r="B721" t="s">
        <v>1273</v>
      </c>
      <c r="C721" t="s">
        <v>101</v>
      </c>
      <c r="D721">
        <v>1</v>
      </c>
      <c r="E721">
        <v>30399001</v>
      </c>
      <c r="H721" t="s">
        <v>268</v>
      </c>
      <c r="I721">
        <v>2</v>
      </c>
      <c r="J721">
        <f>[1]effect!$F$472+(10000-[1]effect!$F$472)/10*6</f>
        <v>6800</v>
      </c>
    </row>
    <row r="722" spans="1:10" x14ac:dyDescent="0.2">
      <c r="A722">
        <v>717</v>
      </c>
      <c r="B722" t="s">
        <v>1274</v>
      </c>
      <c r="C722" t="s">
        <v>101</v>
      </c>
      <c r="D722">
        <v>1</v>
      </c>
      <c r="E722">
        <v>30399001</v>
      </c>
      <c r="H722" t="s">
        <v>268</v>
      </c>
      <c r="I722">
        <v>2</v>
      </c>
      <c r="J722">
        <f>[1]effect!$F$472+(10000-[1]effect!$F$472)/10*7</f>
        <v>7600</v>
      </c>
    </row>
    <row r="723" spans="1:10" x14ac:dyDescent="0.2">
      <c r="A723">
        <v>718</v>
      </c>
      <c r="B723" t="s">
        <v>1275</v>
      </c>
      <c r="C723" t="s">
        <v>101</v>
      </c>
      <c r="D723">
        <v>1</v>
      </c>
      <c r="E723">
        <v>30399001</v>
      </c>
      <c r="H723" t="s">
        <v>268</v>
      </c>
      <c r="I723">
        <v>2</v>
      </c>
      <c r="J723">
        <f>[1]effect!$F$472+(10000-[1]effect!$F$472)/10*8</f>
        <v>8400</v>
      </c>
    </row>
    <row r="724" spans="1:10" x14ac:dyDescent="0.2">
      <c r="A724">
        <v>719</v>
      </c>
      <c r="B724" t="s">
        <v>1276</v>
      </c>
      <c r="C724" t="s">
        <v>101</v>
      </c>
      <c r="D724">
        <v>1</v>
      </c>
      <c r="E724">
        <v>30399001</v>
      </c>
      <c r="H724" t="s">
        <v>268</v>
      </c>
      <c r="I724">
        <v>2</v>
      </c>
      <c r="J724">
        <f>[1]effect!$F$472+(10000-[1]effect!$F$472)/10*9</f>
        <v>9200</v>
      </c>
    </row>
    <row r="725" spans="1:10" x14ac:dyDescent="0.2">
      <c r="A725">
        <v>720</v>
      </c>
      <c r="B725" t="s">
        <v>1277</v>
      </c>
      <c r="C725" t="s">
        <v>101</v>
      </c>
      <c r="D725">
        <v>1</v>
      </c>
      <c r="E725">
        <v>30399001</v>
      </c>
      <c r="H725" t="s">
        <v>268</v>
      </c>
      <c r="I725">
        <v>2</v>
      </c>
      <c r="J725">
        <f>[1]effect!$F$472+(10000-[1]effect!$F$472)/10*10</f>
        <v>10000</v>
      </c>
    </row>
    <row r="726" spans="1:10" x14ac:dyDescent="0.2">
      <c r="A726">
        <v>721</v>
      </c>
      <c r="B726" t="s">
        <v>1278</v>
      </c>
      <c r="C726" t="s">
        <v>101</v>
      </c>
      <c r="D726">
        <v>1</v>
      </c>
      <c r="E726">
        <v>30400001</v>
      </c>
      <c r="H726">
        <v>1</v>
      </c>
      <c r="I726">
        <v>2</v>
      </c>
      <c r="J726">
        <f>[1]effect!$G$473+(10000-[1]effect!$G$473)/10</f>
        <v>27363700.899999999</v>
      </c>
    </row>
    <row r="727" spans="1:10" x14ac:dyDescent="0.2">
      <c r="A727">
        <v>722</v>
      </c>
      <c r="B727" t="s">
        <v>1279</v>
      </c>
      <c r="C727" t="s">
        <v>101</v>
      </c>
      <c r="D727">
        <v>1</v>
      </c>
      <c r="E727">
        <v>30400001</v>
      </c>
      <c r="H727">
        <v>1</v>
      </c>
      <c r="I727">
        <v>2</v>
      </c>
      <c r="J727">
        <f>[1]effect!$G$473+(10000-[1]effect!$G$473)/10*2</f>
        <v>24324400.800000001</v>
      </c>
    </row>
    <row r="728" spans="1:10" x14ac:dyDescent="0.2">
      <c r="A728">
        <v>723</v>
      </c>
      <c r="B728" t="s">
        <v>1280</v>
      </c>
      <c r="C728" t="s">
        <v>101</v>
      </c>
      <c r="D728">
        <v>1</v>
      </c>
      <c r="E728">
        <v>30400001</v>
      </c>
      <c r="H728">
        <v>1</v>
      </c>
      <c r="I728">
        <v>2</v>
      </c>
      <c r="J728">
        <f>[1]effect!$G$473+(10000-[1]effect!$G$473)/10*3</f>
        <v>21285100.699999999</v>
      </c>
    </row>
    <row r="729" spans="1:10" x14ac:dyDescent="0.2">
      <c r="A729">
        <v>724</v>
      </c>
      <c r="B729" t="s">
        <v>1281</v>
      </c>
      <c r="C729" t="s">
        <v>101</v>
      </c>
      <c r="D729">
        <v>1</v>
      </c>
      <c r="E729">
        <v>30400001</v>
      </c>
      <c r="H729">
        <v>1</v>
      </c>
      <c r="I729">
        <v>2</v>
      </c>
      <c r="J729">
        <f>[1]effect!$G$473+(10000-[1]effect!$G$473)/10*4</f>
        <v>18245800.600000001</v>
      </c>
    </row>
    <row r="730" spans="1:10" x14ac:dyDescent="0.2">
      <c r="A730">
        <v>725</v>
      </c>
      <c r="B730" t="s">
        <v>1282</v>
      </c>
      <c r="C730" t="s">
        <v>101</v>
      </c>
      <c r="D730">
        <v>1</v>
      </c>
      <c r="E730">
        <v>30400001</v>
      </c>
      <c r="H730">
        <v>1</v>
      </c>
      <c r="I730">
        <v>2</v>
      </c>
      <c r="J730">
        <f>[1]effect!$G$473+(10000-[1]effect!$G$473)/10*5</f>
        <v>15206500.5</v>
      </c>
    </row>
    <row r="731" spans="1:10" x14ac:dyDescent="0.2">
      <c r="A731">
        <v>726</v>
      </c>
      <c r="B731" t="s">
        <v>1283</v>
      </c>
      <c r="C731" t="s">
        <v>101</v>
      </c>
      <c r="D731">
        <v>1</v>
      </c>
      <c r="E731">
        <v>30400001</v>
      </c>
      <c r="H731">
        <v>1</v>
      </c>
      <c r="I731">
        <v>2</v>
      </c>
      <c r="J731">
        <f>[1]effect!$G$473+(10000-[1]effect!$G$473)/10*6</f>
        <v>12167200.399999999</v>
      </c>
    </row>
    <row r="732" spans="1:10" x14ac:dyDescent="0.2">
      <c r="A732">
        <v>727</v>
      </c>
      <c r="B732" t="s">
        <v>1284</v>
      </c>
      <c r="C732" t="s">
        <v>101</v>
      </c>
      <c r="D732">
        <v>1</v>
      </c>
      <c r="E732">
        <v>30400001</v>
      </c>
      <c r="H732">
        <v>1</v>
      </c>
      <c r="I732">
        <v>2</v>
      </c>
      <c r="J732">
        <f>[1]effect!$G$473+(10000-[1]effect!$G$473)/10*7</f>
        <v>9127900.3000000007</v>
      </c>
    </row>
    <row r="733" spans="1:10" x14ac:dyDescent="0.2">
      <c r="A733">
        <v>728</v>
      </c>
      <c r="B733" t="s">
        <v>1285</v>
      </c>
      <c r="C733" t="s">
        <v>101</v>
      </c>
      <c r="D733">
        <v>1</v>
      </c>
      <c r="E733">
        <v>30400001</v>
      </c>
      <c r="H733">
        <v>1</v>
      </c>
      <c r="I733">
        <v>2</v>
      </c>
      <c r="J733">
        <f>[1]effect!$G$473+(10000-[1]effect!$G$473)/10*8</f>
        <v>6088600.1999999993</v>
      </c>
    </row>
    <row r="734" spans="1:10" x14ac:dyDescent="0.2">
      <c r="A734">
        <v>729</v>
      </c>
      <c r="B734" t="s">
        <v>1286</v>
      </c>
      <c r="C734" t="s">
        <v>101</v>
      </c>
      <c r="D734">
        <v>1</v>
      </c>
      <c r="E734">
        <v>30400001</v>
      </c>
      <c r="H734">
        <v>1</v>
      </c>
      <c r="I734">
        <v>2</v>
      </c>
      <c r="J734">
        <f>[1]effect!$G$473+(10000-[1]effect!$G$473)/10*9</f>
        <v>3049300.0999999978</v>
      </c>
    </row>
    <row r="735" spans="1:10" x14ac:dyDescent="0.2">
      <c r="A735">
        <v>730</v>
      </c>
      <c r="B735" t="s">
        <v>1287</v>
      </c>
      <c r="C735" t="s">
        <v>101</v>
      </c>
      <c r="D735">
        <v>1</v>
      </c>
      <c r="E735">
        <v>30400001</v>
      </c>
      <c r="H735">
        <v>1</v>
      </c>
      <c r="I735">
        <v>2</v>
      </c>
      <c r="J735">
        <f>[1]effect!$G$473+(10000-[1]effect!$G$473)/10*10</f>
        <v>10000</v>
      </c>
    </row>
    <row r="736" spans="1:10" x14ac:dyDescent="0.2">
      <c r="A736">
        <v>731</v>
      </c>
      <c r="B736" t="s">
        <v>1288</v>
      </c>
      <c r="C736" t="s">
        <v>101</v>
      </c>
      <c r="D736">
        <v>1</v>
      </c>
      <c r="E736">
        <v>30403001</v>
      </c>
      <c r="H736">
        <v>1</v>
      </c>
      <c r="I736">
        <v>2</v>
      </c>
      <c r="J736">
        <f>[1]effect!$G$476+[1]effect!$G$476/5</f>
        <v>0</v>
      </c>
    </row>
    <row r="737" spans="1:10" x14ac:dyDescent="0.2">
      <c r="A737">
        <v>732</v>
      </c>
      <c r="B737" t="s">
        <v>1289</v>
      </c>
      <c r="C737" t="s">
        <v>101</v>
      </c>
      <c r="D737">
        <v>1</v>
      </c>
      <c r="E737">
        <v>30403001</v>
      </c>
      <c r="H737">
        <v>1</v>
      </c>
      <c r="I737">
        <v>2</v>
      </c>
      <c r="J737">
        <f>[1]effect!$G$476+[1]effect!$G$476/5*2</f>
        <v>0</v>
      </c>
    </row>
    <row r="738" spans="1:10" x14ac:dyDescent="0.2">
      <c r="A738">
        <v>733</v>
      </c>
      <c r="B738" t="s">
        <v>1290</v>
      </c>
      <c r="C738" t="s">
        <v>101</v>
      </c>
      <c r="D738">
        <v>1</v>
      </c>
      <c r="E738">
        <v>30403001</v>
      </c>
      <c r="H738">
        <v>1</v>
      </c>
      <c r="I738">
        <v>2</v>
      </c>
      <c r="J738">
        <f>[1]effect!$G$476+[1]effect!$G$476/5*3</f>
        <v>0</v>
      </c>
    </row>
    <row r="739" spans="1:10" x14ac:dyDescent="0.2">
      <c r="A739">
        <v>734</v>
      </c>
      <c r="B739" t="s">
        <v>1291</v>
      </c>
      <c r="C739" t="s">
        <v>101</v>
      </c>
      <c r="D739">
        <v>1</v>
      </c>
      <c r="E739">
        <v>30403001</v>
      </c>
      <c r="H739">
        <v>1</v>
      </c>
      <c r="I739">
        <v>2</v>
      </c>
      <c r="J739">
        <f>[1]effect!$G$476+[1]effect!$G$476/5*4</f>
        <v>0</v>
      </c>
    </row>
    <row r="740" spans="1:10" x14ac:dyDescent="0.2">
      <c r="A740">
        <v>735</v>
      </c>
      <c r="B740" t="s">
        <v>1292</v>
      </c>
      <c r="C740" t="s">
        <v>101</v>
      </c>
      <c r="D740">
        <v>1</v>
      </c>
      <c r="E740">
        <v>30403001</v>
      </c>
      <c r="H740">
        <v>1</v>
      </c>
      <c r="I740">
        <v>2</v>
      </c>
      <c r="J740">
        <f>[1]effect!$G$476+[1]effect!$G$476/5*5</f>
        <v>0</v>
      </c>
    </row>
    <row r="741" spans="1:10" x14ac:dyDescent="0.2">
      <c r="A741">
        <v>736</v>
      </c>
      <c r="B741" t="s">
        <v>1293</v>
      </c>
      <c r="C741" t="s">
        <v>101</v>
      </c>
      <c r="D741">
        <v>1</v>
      </c>
      <c r="E741">
        <v>30403001</v>
      </c>
      <c r="H741">
        <v>1</v>
      </c>
      <c r="I741">
        <v>2</v>
      </c>
      <c r="J741">
        <f>[1]effect!$G$476+[1]effect!$G$476/5*6</f>
        <v>0</v>
      </c>
    </row>
    <row r="742" spans="1:10" x14ac:dyDescent="0.2">
      <c r="A742">
        <v>737</v>
      </c>
      <c r="B742" t="s">
        <v>1294</v>
      </c>
      <c r="C742" t="s">
        <v>101</v>
      </c>
      <c r="D742">
        <v>1</v>
      </c>
      <c r="E742">
        <v>30403001</v>
      </c>
      <c r="H742">
        <v>1</v>
      </c>
      <c r="I742">
        <v>2</v>
      </c>
      <c r="J742">
        <f>[1]effect!$G$476+[1]effect!$G$476/5*7</f>
        <v>0</v>
      </c>
    </row>
    <row r="743" spans="1:10" x14ac:dyDescent="0.2">
      <c r="A743">
        <v>738</v>
      </c>
      <c r="B743" t="s">
        <v>1295</v>
      </c>
      <c r="C743" t="s">
        <v>101</v>
      </c>
      <c r="D743">
        <v>1</v>
      </c>
      <c r="E743">
        <v>30403001</v>
      </c>
      <c r="H743">
        <v>1</v>
      </c>
      <c r="I743">
        <v>2</v>
      </c>
      <c r="J743">
        <f>[1]effect!$G$476+[1]effect!$G$476/5*8</f>
        <v>0</v>
      </c>
    </row>
    <row r="744" spans="1:10" x14ac:dyDescent="0.2">
      <c r="A744">
        <v>739</v>
      </c>
      <c r="B744" t="s">
        <v>1296</v>
      </c>
      <c r="C744" t="s">
        <v>101</v>
      </c>
      <c r="D744">
        <v>1</v>
      </c>
      <c r="E744">
        <v>30403001</v>
      </c>
      <c r="H744">
        <v>1</v>
      </c>
      <c r="I744">
        <v>2</v>
      </c>
      <c r="J744">
        <f>[1]effect!$G$476+[1]effect!$G$476/5*9</f>
        <v>0</v>
      </c>
    </row>
    <row r="745" spans="1:10" x14ac:dyDescent="0.2">
      <c r="A745">
        <v>740</v>
      </c>
      <c r="B745" t="s">
        <v>1297</v>
      </c>
      <c r="C745" t="s">
        <v>101</v>
      </c>
      <c r="D745">
        <v>1</v>
      </c>
      <c r="E745">
        <v>30403001</v>
      </c>
      <c r="H745">
        <v>1</v>
      </c>
      <c r="I745">
        <v>2</v>
      </c>
      <c r="J745">
        <f>[1]effect!$G$476+[1]effect!$G$476/5*10</f>
        <v>0</v>
      </c>
    </row>
    <row r="746" spans="1:10" x14ac:dyDescent="0.2">
      <c r="A746">
        <v>741</v>
      </c>
      <c r="B746" t="s">
        <v>1298</v>
      </c>
      <c r="C746" t="s">
        <v>306</v>
      </c>
      <c r="D746">
        <v>0</v>
      </c>
      <c r="E746">
        <v>30403001</v>
      </c>
      <c r="H746" t="e">
        <f>#REF!+#REF!/5</f>
        <v>#REF!</v>
      </c>
      <c r="I746">
        <v>2</v>
      </c>
    </row>
    <row r="747" spans="1:10" x14ac:dyDescent="0.2">
      <c r="A747">
        <v>742</v>
      </c>
      <c r="B747" t="s">
        <v>1299</v>
      </c>
      <c r="C747" t="s">
        <v>306</v>
      </c>
      <c r="D747">
        <v>0</v>
      </c>
      <c r="E747">
        <v>30403001</v>
      </c>
      <c r="H747" t="e">
        <f>#REF!+#REF!/5*2</f>
        <v>#REF!</v>
      </c>
      <c r="I747">
        <v>2</v>
      </c>
    </row>
    <row r="748" spans="1:10" x14ac:dyDescent="0.2">
      <c r="A748">
        <v>743</v>
      </c>
      <c r="B748" t="s">
        <v>1300</v>
      </c>
      <c r="C748" t="s">
        <v>306</v>
      </c>
      <c r="D748">
        <v>0</v>
      </c>
      <c r="E748">
        <v>30403001</v>
      </c>
      <c r="H748" t="e">
        <f>#REF!+#REF!/5*3</f>
        <v>#REF!</v>
      </c>
      <c r="I748">
        <v>2</v>
      </c>
    </row>
    <row r="749" spans="1:10" x14ac:dyDescent="0.2">
      <c r="A749">
        <v>744</v>
      </c>
      <c r="B749" t="s">
        <v>1301</v>
      </c>
      <c r="C749" t="s">
        <v>306</v>
      </c>
      <c r="D749">
        <v>0</v>
      </c>
      <c r="E749">
        <v>30403001</v>
      </c>
      <c r="H749" t="e">
        <f>#REF!+#REF!/5*4</f>
        <v>#REF!</v>
      </c>
      <c r="I749">
        <v>2</v>
      </c>
    </row>
    <row r="750" spans="1:10" x14ac:dyDescent="0.2">
      <c r="A750">
        <v>745</v>
      </c>
      <c r="B750" t="s">
        <v>1302</v>
      </c>
      <c r="C750" t="s">
        <v>306</v>
      </c>
      <c r="D750">
        <v>0</v>
      </c>
      <c r="E750">
        <v>30403001</v>
      </c>
      <c r="H750" t="e">
        <f>#REF!+#REF!/5*5</f>
        <v>#REF!</v>
      </c>
      <c r="I750">
        <v>2</v>
      </c>
    </row>
    <row r="751" spans="1:10" x14ac:dyDescent="0.2">
      <c r="A751">
        <v>746</v>
      </c>
      <c r="B751" t="s">
        <v>1303</v>
      </c>
      <c r="C751" t="s">
        <v>306</v>
      </c>
      <c r="D751">
        <v>0</v>
      </c>
      <c r="E751">
        <v>30403001</v>
      </c>
      <c r="H751" t="e">
        <f>#REF!+#REF!/5*6</f>
        <v>#REF!</v>
      </c>
      <c r="I751">
        <v>2</v>
      </c>
    </row>
    <row r="752" spans="1:10" x14ac:dyDescent="0.2">
      <c r="A752">
        <v>747</v>
      </c>
      <c r="B752" t="s">
        <v>1304</v>
      </c>
      <c r="C752" t="s">
        <v>306</v>
      </c>
      <c r="D752">
        <v>0</v>
      </c>
      <c r="E752">
        <v>30403001</v>
      </c>
      <c r="H752" t="e">
        <f>#REF!+#REF!/5*7</f>
        <v>#REF!</v>
      </c>
      <c r="I752">
        <v>2</v>
      </c>
    </row>
    <row r="753" spans="1:10" x14ac:dyDescent="0.2">
      <c r="A753">
        <v>748</v>
      </c>
      <c r="B753" t="s">
        <v>1305</v>
      </c>
      <c r="C753" t="s">
        <v>306</v>
      </c>
      <c r="D753">
        <v>0</v>
      </c>
      <c r="E753">
        <v>30403001</v>
      </c>
      <c r="H753" t="e">
        <f>#REF!+#REF!/5*8</f>
        <v>#REF!</v>
      </c>
      <c r="I753">
        <v>2</v>
      </c>
    </row>
    <row r="754" spans="1:10" x14ac:dyDescent="0.2">
      <c r="A754">
        <v>749</v>
      </c>
      <c r="B754" t="s">
        <v>1306</v>
      </c>
      <c r="C754" t="s">
        <v>306</v>
      </c>
      <c r="D754">
        <v>0</v>
      </c>
      <c r="E754">
        <v>30403001</v>
      </c>
      <c r="H754" t="e">
        <f>#REF!+#REF!/5*9</f>
        <v>#REF!</v>
      </c>
      <c r="I754">
        <v>2</v>
      </c>
    </row>
    <row r="755" spans="1:10" x14ac:dyDescent="0.2">
      <c r="A755">
        <v>750</v>
      </c>
      <c r="B755" t="s">
        <v>1307</v>
      </c>
      <c r="C755" t="s">
        <v>306</v>
      </c>
      <c r="D755">
        <v>0</v>
      </c>
      <c r="E755">
        <v>30403001</v>
      </c>
      <c r="H755" t="e">
        <f>#REF!+#REF!/5*10</f>
        <v>#REF!</v>
      </c>
      <c r="I755">
        <v>2</v>
      </c>
    </row>
    <row r="756" spans="1:10" x14ac:dyDescent="0.2">
      <c r="A756">
        <v>751</v>
      </c>
      <c r="B756" t="s">
        <v>1308</v>
      </c>
      <c r="C756" t="s">
        <v>101</v>
      </c>
      <c r="D756">
        <v>1</v>
      </c>
      <c r="E756">
        <v>30400001</v>
      </c>
      <c r="H756" t="s">
        <v>1318</v>
      </c>
      <c r="I756">
        <v>2</v>
      </c>
      <c r="J756">
        <f>[1]effect!$F$473+(10000-[1]effect!$F$473)/10</f>
        <v>2800</v>
      </c>
    </row>
    <row r="757" spans="1:10" x14ac:dyDescent="0.2">
      <c r="A757">
        <v>752</v>
      </c>
      <c r="B757" t="s">
        <v>1309</v>
      </c>
      <c r="C757" t="s">
        <v>101</v>
      </c>
      <c r="D757">
        <v>1</v>
      </c>
      <c r="E757">
        <v>30400001</v>
      </c>
      <c r="H757" t="s">
        <v>1318</v>
      </c>
      <c r="I757">
        <v>2</v>
      </c>
      <c r="J757">
        <f>[1]effect!$F$473+(10000-[1]effect!$F$473)/10*2</f>
        <v>3600</v>
      </c>
    </row>
    <row r="758" spans="1:10" x14ac:dyDescent="0.2">
      <c r="A758">
        <v>753</v>
      </c>
      <c r="B758" t="s">
        <v>1310</v>
      </c>
      <c r="C758" t="s">
        <v>101</v>
      </c>
      <c r="D758">
        <v>1</v>
      </c>
      <c r="E758">
        <v>30400001</v>
      </c>
      <c r="H758" t="s">
        <v>268</v>
      </c>
      <c r="I758">
        <v>2</v>
      </c>
      <c r="J758">
        <f>[1]effect!$F$473+(10000-[1]effect!$F$473)/10*3</f>
        <v>4400</v>
      </c>
    </row>
    <row r="759" spans="1:10" x14ac:dyDescent="0.2">
      <c r="A759">
        <v>754</v>
      </c>
      <c r="B759" t="s">
        <v>1311</v>
      </c>
      <c r="C759" t="s">
        <v>101</v>
      </c>
      <c r="D759">
        <v>1</v>
      </c>
      <c r="E759">
        <v>30400001</v>
      </c>
      <c r="H759" t="s">
        <v>268</v>
      </c>
      <c r="I759">
        <v>2</v>
      </c>
      <c r="J759">
        <f>[1]effect!$F$473+(10000-[1]effect!$F$473)/10*4</f>
        <v>5200</v>
      </c>
    </row>
    <row r="760" spans="1:10" x14ac:dyDescent="0.2">
      <c r="A760">
        <v>755</v>
      </c>
      <c r="B760" t="s">
        <v>1312</v>
      </c>
      <c r="C760" t="s">
        <v>101</v>
      </c>
      <c r="D760">
        <v>1</v>
      </c>
      <c r="E760">
        <v>30400001</v>
      </c>
      <c r="H760" t="s">
        <v>268</v>
      </c>
      <c r="I760">
        <v>2</v>
      </c>
      <c r="J760">
        <f>[1]effect!$F$473+(10000-[1]effect!$F$473)/10*5</f>
        <v>6000</v>
      </c>
    </row>
    <row r="761" spans="1:10" x14ac:dyDescent="0.2">
      <c r="A761">
        <v>756</v>
      </c>
      <c r="B761" t="s">
        <v>1313</v>
      </c>
      <c r="C761" t="s">
        <v>101</v>
      </c>
      <c r="D761">
        <v>1</v>
      </c>
      <c r="E761">
        <v>30400001</v>
      </c>
      <c r="H761" t="s">
        <v>268</v>
      </c>
      <c r="I761">
        <v>2</v>
      </c>
      <c r="J761">
        <f>[1]effect!$F$473+(10000-[1]effect!$F$473)/10*6</f>
        <v>6800</v>
      </c>
    </row>
    <row r="762" spans="1:10" x14ac:dyDescent="0.2">
      <c r="A762">
        <v>757</v>
      </c>
      <c r="B762" t="s">
        <v>1314</v>
      </c>
      <c r="C762" t="s">
        <v>101</v>
      </c>
      <c r="D762">
        <v>1</v>
      </c>
      <c r="E762">
        <v>30400001</v>
      </c>
      <c r="H762" t="s">
        <v>268</v>
      </c>
      <c r="I762">
        <v>2</v>
      </c>
      <c r="J762">
        <f>[1]effect!$F$473+(10000-[1]effect!$F$473)/10*7</f>
        <v>7600</v>
      </c>
    </row>
    <row r="763" spans="1:10" x14ac:dyDescent="0.2">
      <c r="A763">
        <v>758</v>
      </c>
      <c r="B763" t="s">
        <v>1315</v>
      </c>
      <c r="C763" t="s">
        <v>101</v>
      </c>
      <c r="D763">
        <v>1</v>
      </c>
      <c r="E763">
        <v>30400001</v>
      </c>
      <c r="H763" t="s">
        <v>268</v>
      </c>
      <c r="I763">
        <v>2</v>
      </c>
      <c r="J763">
        <f>[1]effect!$F$473+(10000-[1]effect!$F$473)/10*8</f>
        <v>8400</v>
      </c>
    </row>
    <row r="764" spans="1:10" x14ac:dyDescent="0.2">
      <c r="A764">
        <v>759</v>
      </c>
      <c r="B764" t="s">
        <v>1316</v>
      </c>
      <c r="C764" t="s">
        <v>101</v>
      </c>
      <c r="D764">
        <v>1</v>
      </c>
      <c r="E764">
        <v>30400001</v>
      </c>
      <c r="H764" t="s">
        <v>268</v>
      </c>
      <c r="I764">
        <v>2</v>
      </c>
      <c r="J764">
        <f>[1]effect!$F$473+(10000-[1]effect!$F$473)/10*9</f>
        <v>9200</v>
      </c>
    </row>
    <row r="765" spans="1:10" x14ac:dyDescent="0.2">
      <c r="A765">
        <v>760</v>
      </c>
      <c r="B765" t="s">
        <v>1317</v>
      </c>
      <c r="C765" t="s">
        <v>101</v>
      </c>
      <c r="D765">
        <v>1</v>
      </c>
      <c r="E765">
        <v>30400001</v>
      </c>
      <c r="H765" t="s">
        <v>268</v>
      </c>
      <c r="I765">
        <v>2</v>
      </c>
      <c r="J765">
        <f>[1]effect!$F$473+(10000-[1]effect!$F$473)/10*10</f>
        <v>10000</v>
      </c>
    </row>
    <row r="766" spans="1:10" x14ac:dyDescent="0.2">
      <c r="A766">
        <v>761</v>
      </c>
      <c r="B766" t="s">
        <v>1320</v>
      </c>
      <c r="C766" t="s">
        <v>101</v>
      </c>
      <c r="D766">
        <v>1</v>
      </c>
      <c r="E766">
        <v>30404001</v>
      </c>
      <c r="H766" t="s">
        <v>268</v>
      </c>
      <c r="I766">
        <v>1</v>
      </c>
      <c r="J766">
        <f>备注!D$20*备注!A24</f>
        <v>2000</v>
      </c>
    </row>
    <row r="767" spans="1:10" x14ac:dyDescent="0.2">
      <c r="A767">
        <v>762</v>
      </c>
      <c r="B767" t="s">
        <v>1321</v>
      </c>
      <c r="C767" t="s">
        <v>101</v>
      </c>
      <c r="D767">
        <v>1</v>
      </c>
      <c r="E767">
        <v>30404001</v>
      </c>
      <c r="H767" t="s">
        <v>268</v>
      </c>
      <c r="I767">
        <v>1</v>
      </c>
      <c r="J767">
        <f>备注!D$20*备注!A25</f>
        <v>4000</v>
      </c>
    </row>
    <row r="768" spans="1:10" x14ac:dyDescent="0.2">
      <c r="A768">
        <v>763</v>
      </c>
      <c r="B768" t="s">
        <v>1322</v>
      </c>
      <c r="C768" t="s">
        <v>101</v>
      </c>
      <c r="D768">
        <v>1</v>
      </c>
      <c r="E768">
        <v>30404001</v>
      </c>
      <c r="H768" t="s">
        <v>268</v>
      </c>
      <c r="I768">
        <v>1</v>
      </c>
      <c r="J768">
        <f>备注!D$20*备注!A26</f>
        <v>6000</v>
      </c>
    </row>
    <row r="769" spans="1:10" x14ac:dyDescent="0.2">
      <c r="A769">
        <v>764</v>
      </c>
      <c r="B769" t="s">
        <v>1323</v>
      </c>
      <c r="C769" t="s">
        <v>101</v>
      </c>
      <c r="D769">
        <v>1</v>
      </c>
      <c r="E769">
        <v>30404001</v>
      </c>
      <c r="H769" t="s">
        <v>268</v>
      </c>
      <c r="I769">
        <v>1</v>
      </c>
      <c r="J769">
        <f>备注!D$20*备注!A27</f>
        <v>8000</v>
      </c>
    </row>
    <row r="770" spans="1:10" x14ac:dyDescent="0.2">
      <c r="A770">
        <v>765</v>
      </c>
      <c r="B770" t="s">
        <v>1324</v>
      </c>
      <c r="C770" t="s">
        <v>101</v>
      </c>
      <c r="D770">
        <v>1</v>
      </c>
      <c r="E770">
        <v>30404001</v>
      </c>
      <c r="H770" t="s">
        <v>268</v>
      </c>
      <c r="I770">
        <v>1</v>
      </c>
      <c r="J770">
        <f>备注!D$20*备注!A28</f>
        <v>10000</v>
      </c>
    </row>
    <row r="771" spans="1:10" x14ac:dyDescent="0.2">
      <c r="A771">
        <v>766</v>
      </c>
      <c r="B771" t="s">
        <v>1325</v>
      </c>
      <c r="C771" t="s">
        <v>101</v>
      </c>
      <c r="D771">
        <v>1</v>
      </c>
      <c r="E771">
        <v>30404001</v>
      </c>
      <c r="H771" t="s">
        <v>268</v>
      </c>
      <c r="I771">
        <v>1</v>
      </c>
      <c r="J771">
        <f>备注!D$20*备注!A29</f>
        <v>12000</v>
      </c>
    </row>
    <row r="772" spans="1:10" x14ac:dyDescent="0.2">
      <c r="A772">
        <v>767</v>
      </c>
      <c r="B772" t="s">
        <v>1326</v>
      </c>
      <c r="C772" t="s">
        <v>101</v>
      </c>
      <c r="D772">
        <v>1</v>
      </c>
      <c r="E772">
        <v>30404001</v>
      </c>
      <c r="H772" t="s">
        <v>268</v>
      </c>
      <c r="I772">
        <v>1</v>
      </c>
      <c r="J772">
        <f>备注!D$20*备注!A30</f>
        <v>14000</v>
      </c>
    </row>
    <row r="773" spans="1:10" x14ac:dyDescent="0.2">
      <c r="A773">
        <v>768</v>
      </c>
      <c r="B773" t="s">
        <v>1327</v>
      </c>
      <c r="C773" t="s">
        <v>101</v>
      </c>
      <c r="D773">
        <v>1</v>
      </c>
      <c r="E773">
        <v>30404001</v>
      </c>
      <c r="H773" t="s">
        <v>268</v>
      </c>
      <c r="I773">
        <v>1</v>
      </c>
      <c r="J773">
        <f>备注!D$20*备注!A31</f>
        <v>16000</v>
      </c>
    </row>
    <row r="774" spans="1:10" x14ac:dyDescent="0.2">
      <c r="A774">
        <v>769</v>
      </c>
      <c r="B774" t="s">
        <v>1328</v>
      </c>
      <c r="C774" t="s">
        <v>101</v>
      </c>
      <c r="D774">
        <v>1</v>
      </c>
      <c r="E774">
        <v>30404001</v>
      </c>
      <c r="H774" t="s">
        <v>268</v>
      </c>
      <c r="I774">
        <v>1</v>
      </c>
      <c r="J774">
        <f>备注!D$20*备注!A32</f>
        <v>18000</v>
      </c>
    </row>
    <row r="775" spans="1:10" x14ac:dyDescent="0.2">
      <c r="A775">
        <v>770</v>
      </c>
      <c r="B775" t="s">
        <v>1332</v>
      </c>
      <c r="C775" t="s">
        <v>101</v>
      </c>
      <c r="D775">
        <v>2</v>
      </c>
      <c r="E775">
        <v>30404001</v>
      </c>
      <c r="H775">
        <v>1</v>
      </c>
      <c r="I775" t="s">
        <v>1378</v>
      </c>
      <c r="J775">
        <f>100*备注!A24</f>
        <v>100</v>
      </c>
    </row>
    <row r="776" spans="1:10" x14ac:dyDescent="0.2">
      <c r="A776">
        <v>771</v>
      </c>
      <c r="B776" t="s">
        <v>1333</v>
      </c>
      <c r="C776" t="s">
        <v>101</v>
      </c>
      <c r="D776">
        <v>2</v>
      </c>
      <c r="E776">
        <v>30404001</v>
      </c>
      <c r="H776">
        <v>1</v>
      </c>
      <c r="I776" t="s">
        <v>1378</v>
      </c>
      <c r="J776">
        <f>100*备注!A25</f>
        <v>200</v>
      </c>
    </row>
    <row r="777" spans="1:10" x14ac:dyDescent="0.2">
      <c r="A777">
        <v>772</v>
      </c>
      <c r="B777" t="s">
        <v>1334</v>
      </c>
      <c r="C777" t="s">
        <v>101</v>
      </c>
      <c r="D777">
        <v>2</v>
      </c>
      <c r="E777">
        <v>30404001</v>
      </c>
      <c r="H777">
        <v>1</v>
      </c>
      <c r="I777" t="s">
        <v>268</v>
      </c>
      <c r="J777">
        <f>100*备注!A26</f>
        <v>300</v>
      </c>
    </row>
    <row r="778" spans="1:10" x14ac:dyDescent="0.2">
      <c r="A778">
        <v>773</v>
      </c>
      <c r="B778" t="s">
        <v>1335</v>
      </c>
      <c r="C778" t="s">
        <v>101</v>
      </c>
      <c r="D778">
        <v>3</v>
      </c>
      <c r="E778">
        <v>30404001</v>
      </c>
      <c r="H778">
        <v>1</v>
      </c>
      <c r="I778" t="s">
        <v>268</v>
      </c>
      <c r="J778">
        <f>100*备注!A24</f>
        <v>100</v>
      </c>
    </row>
    <row r="779" spans="1:10" x14ac:dyDescent="0.2">
      <c r="A779">
        <v>774</v>
      </c>
      <c r="B779" t="s">
        <v>1336</v>
      </c>
      <c r="C779" t="s">
        <v>101</v>
      </c>
      <c r="D779">
        <v>3</v>
      </c>
      <c r="E779">
        <v>30404001</v>
      </c>
      <c r="H779">
        <v>1</v>
      </c>
      <c r="I779" t="s">
        <v>268</v>
      </c>
      <c r="J779">
        <f>100*备注!A25</f>
        <v>200</v>
      </c>
    </row>
    <row r="780" spans="1:10" x14ac:dyDescent="0.2">
      <c r="A780">
        <v>775</v>
      </c>
      <c r="B780" t="s">
        <v>1337</v>
      </c>
      <c r="C780" t="s">
        <v>101</v>
      </c>
      <c r="D780">
        <v>3</v>
      </c>
      <c r="E780">
        <v>30404001</v>
      </c>
      <c r="H780">
        <v>1</v>
      </c>
      <c r="I780" t="s">
        <v>268</v>
      </c>
      <c r="J780">
        <f>100*备注!A26</f>
        <v>300</v>
      </c>
    </row>
    <row r="781" spans="1:10" x14ac:dyDescent="0.2">
      <c r="A781">
        <v>776</v>
      </c>
      <c r="B781" t="s">
        <v>1338</v>
      </c>
      <c r="C781" t="s">
        <v>101</v>
      </c>
      <c r="D781">
        <v>4</v>
      </c>
      <c r="E781">
        <v>30404001</v>
      </c>
      <c r="H781">
        <v>1</v>
      </c>
      <c r="I781" t="s">
        <v>268</v>
      </c>
      <c r="J781">
        <f>100*备注!A24</f>
        <v>100</v>
      </c>
    </row>
    <row r="782" spans="1:10" x14ac:dyDescent="0.2">
      <c r="A782">
        <v>777</v>
      </c>
      <c r="B782" t="s">
        <v>1339</v>
      </c>
      <c r="C782" t="s">
        <v>101</v>
      </c>
      <c r="D782">
        <v>4</v>
      </c>
      <c r="E782">
        <v>30404001</v>
      </c>
      <c r="H782">
        <v>1</v>
      </c>
      <c r="I782" t="s">
        <v>268</v>
      </c>
      <c r="J782">
        <f>100*备注!A25</f>
        <v>200</v>
      </c>
    </row>
    <row r="783" spans="1:10" x14ac:dyDescent="0.2">
      <c r="A783">
        <v>778</v>
      </c>
      <c r="B783" t="s">
        <v>1340</v>
      </c>
      <c r="C783" t="s">
        <v>101</v>
      </c>
      <c r="D783">
        <v>4</v>
      </c>
      <c r="E783">
        <v>30404001</v>
      </c>
      <c r="H783">
        <v>1</v>
      </c>
      <c r="I783" t="s">
        <v>268</v>
      </c>
      <c r="J783">
        <f>100*备注!A26</f>
        <v>300</v>
      </c>
    </row>
    <row r="784" spans="1:10" x14ac:dyDescent="0.2">
      <c r="A784">
        <v>779</v>
      </c>
      <c r="B784" t="s">
        <v>1341</v>
      </c>
      <c r="C784" t="s">
        <v>101</v>
      </c>
      <c r="D784">
        <v>2</v>
      </c>
      <c r="E784">
        <v>30404001</v>
      </c>
      <c r="H784">
        <v>3</v>
      </c>
      <c r="I784" t="s">
        <v>268</v>
      </c>
      <c r="J784">
        <f>100*备注!A24</f>
        <v>100</v>
      </c>
    </row>
    <row r="785" spans="1:10" x14ac:dyDescent="0.2">
      <c r="A785">
        <v>780</v>
      </c>
      <c r="B785" t="s">
        <v>1342</v>
      </c>
      <c r="C785" t="s">
        <v>101</v>
      </c>
      <c r="D785">
        <v>2</v>
      </c>
      <c r="E785">
        <v>30404001</v>
      </c>
      <c r="H785">
        <v>3</v>
      </c>
      <c r="I785" t="s">
        <v>268</v>
      </c>
      <c r="J785">
        <f>100*备注!A25</f>
        <v>200</v>
      </c>
    </row>
    <row r="786" spans="1:10" x14ac:dyDescent="0.2">
      <c r="A786">
        <v>781</v>
      </c>
      <c r="B786" t="s">
        <v>1343</v>
      </c>
      <c r="C786" t="s">
        <v>101</v>
      </c>
      <c r="D786">
        <v>2</v>
      </c>
      <c r="E786">
        <v>30404001</v>
      </c>
      <c r="H786">
        <v>3</v>
      </c>
      <c r="I786" t="s">
        <v>268</v>
      </c>
      <c r="J786">
        <f>100*备注!A26</f>
        <v>300</v>
      </c>
    </row>
    <row r="787" spans="1:10" x14ac:dyDescent="0.2">
      <c r="A787">
        <v>782</v>
      </c>
      <c r="B787" t="s">
        <v>1344</v>
      </c>
      <c r="C787" t="s">
        <v>101</v>
      </c>
      <c r="D787">
        <v>3</v>
      </c>
      <c r="E787">
        <v>30404001</v>
      </c>
      <c r="H787">
        <v>3</v>
      </c>
      <c r="I787" t="s">
        <v>268</v>
      </c>
      <c r="J787">
        <f>100*备注!A24</f>
        <v>100</v>
      </c>
    </row>
    <row r="788" spans="1:10" x14ac:dyDescent="0.2">
      <c r="A788">
        <v>783</v>
      </c>
      <c r="B788" t="s">
        <v>1345</v>
      </c>
      <c r="C788" t="s">
        <v>101</v>
      </c>
      <c r="D788">
        <v>3</v>
      </c>
      <c r="E788">
        <v>30404001</v>
      </c>
      <c r="H788">
        <v>3</v>
      </c>
      <c r="I788" t="s">
        <v>268</v>
      </c>
      <c r="J788">
        <f>100*备注!A25</f>
        <v>200</v>
      </c>
    </row>
    <row r="789" spans="1:10" x14ac:dyDescent="0.2">
      <c r="A789">
        <v>784</v>
      </c>
      <c r="B789" t="s">
        <v>1346</v>
      </c>
      <c r="C789" t="s">
        <v>101</v>
      </c>
      <c r="D789">
        <v>3</v>
      </c>
      <c r="E789">
        <v>30404001</v>
      </c>
      <c r="H789">
        <v>3</v>
      </c>
      <c r="I789" t="s">
        <v>268</v>
      </c>
      <c r="J789">
        <f>100*备注!A26</f>
        <v>300</v>
      </c>
    </row>
    <row r="790" spans="1:10" x14ac:dyDescent="0.2">
      <c r="A790">
        <v>785</v>
      </c>
      <c r="B790" t="s">
        <v>1347</v>
      </c>
      <c r="C790" t="s">
        <v>101</v>
      </c>
      <c r="D790">
        <v>4</v>
      </c>
      <c r="E790">
        <v>30404001</v>
      </c>
      <c r="H790">
        <v>3</v>
      </c>
      <c r="I790" t="s">
        <v>268</v>
      </c>
      <c r="J790">
        <f>100*备注!A24</f>
        <v>100</v>
      </c>
    </row>
    <row r="791" spans="1:10" x14ac:dyDescent="0.2">
      <c r="A791">
        <v>786</v>
      </c>
      <c r="B791" t="s">
        <v>1348</v>
      </c>
      <c r="C791" t="s">
        <v>101</v>
      </c>
      <c r="D791">
        <v>4</v>
      </c>
      <c r="E791">
        <v>30404001</v>
      </c>
      <c r="H791">
        <v>3</v>
      </c>
      <c r="I791" t="s">
        <v>268</v>
      </c>
      <c r="J791">
        <f>100*备注!A25</f>
        <v>200</v>
      </c>
    </row>
    <row r="792" spans="1:10" x14ac:dyDescent="0.2">
      <c r="A792">
        <v>787</v>
      </c>
      <c r="B792" t="s">
        <v>1349</v>
      </c>
      <c r="C792" t="s">
        <v>101</v>
      </c>
      <c r="D792">
        <v>4</v>
      </c>
      <c r="E792">
        <v>30404001</v>
      </c>
      <c r="H792">
        <v>3</v>
      </c>
      <c r="I792" t="s">
        <v>268</v>
      </c>
      <c r="J792">
        <f>100*备注!A26</f>
        <v>300</v>
      </c>
    </row>
    <row r="793" spans="1:10" x14ac:dyDescent="0.2">
      <c r="A793">
        <v>788</v>
      </c>
      <c r="B793" t="s">
        <v>1353</v>
      </c>
      <c r="C793" t="s">
        <v>101</v>
      </c>
      <c r="D793">
        <v>5</v>
      </c>
      <c r="E793">
        <v>30404001</v>
      </c>
      <c r="H793">
        <v>1</v>
      </c>
      <c r="I793" t="s">
        <v>268</v>
      </c>
      <c r="J793">
        <f>100*备注!A24</f>
        <v>100</v>
      </c>
    </row>
    <row r="794" spans="1:10" x14ac:dyDescent="0.2">
      <c r="A794">
        <v>789</v>
      </c>
      <c r="B794" t="s">
        <v>1354</v>
      </c>
      <c r="C794" t="s">
        <v>101</v>
      </c>
      <c r="D794">
        <v>5</v>
      </c>
      <c r="E794">
        <v>30404001</v>
      </c>
      <c r="H794">
        <v>1</v>
      </c>
      <c r="I794" t="s">
        <v>268</v>
      </c>
      <c r="J794">
        <f>100*备注!A25</f>
        <v>200</v>
      </c>
    </row>
    <row r="795" spans="1:10" x14ac:dyDescent="0.2">
      <c r="A795">
        <v>790</v>
      </c>
      <c r="B795" t="s">
        <v>1355</v>
      </c>
      <c r="C795" t="s">
        <v>101</v>
      </c>
      <c r="D795">
        <v>5</v>
      </c>
      <c r="E795">
        <v>30404001</v>
      </c>
      <c r="H795">
        <v>1</v>
      </c>
      <c r="I795" t="s">
        <v>268</v>
      </c>
      <c r="J795">
        <f>100*备注!A26</f>
        <v>300</v>
      </c>
    </row>
    <row r="796" spans="1:10" x14ac:dyDescent="0.2">
      <c r="A796">
        <v>791</v>
      </c>
      <c r="B796" t="s">
        <v>1356</v>
      </c>
      <c r="C796" t="s">
        <v>101</v>
      </c>
      <c r="D796">
        <v>5</v>
      </c>
      <c r="E796">
        <v>30404001</v>
      </c>
      <c r="H796">
        <v>1</v>
      </c>
      <c r="I796" t="s">
        <v>268</v>
      </c>
      <c r="J796">
        <f>100*备注!A27</f>
        <v>400</v>
      </c>
    </row>
    <row r="797" spans="1:10" x14ac:dyDescent="0.2">
      <c r="A797">
        <v>792</v>
      </c>
      <c r="B797" t="s">
        <v>1357</v>
      </c>
      <c r="C797" t="s">
        <v>101</v>
      </c>
      <c r="D797">
        <v>5</v>
      </c>
      <c r="E797">
        <v>30404001</v>
      </c>
      <c r="H797">
        <v>1</v>
      </c>
      <c r="I797" t="s">
        <v>268</v>
      </c>
      <c r="J797">
        <f>100*备注!A28</f>
        <v>500</v>
      </c>
    </row>
    <row r="798" spans="1:10" x14ac:dyDescent="0.2">
      <c r="A798">
        <v>793</v>
      </c>
      <c r="B798" t="s">
        <v>1358</v>
      </c>
      <c r="C798" t="s">
        <v>101</v>
      </c>
      <c r="D798">
        <v>5</v>
      </c>
      <c r="E798">
        <v>30404001</v>
      </c>
      <c r="H798">
        <v>1</v>
      </c>
      <c r="I798" t="s">
        <v>268</v>
      </c>
      <c r="J798">
        <f>100*备注!A29</f>
        <v>600</v>
      </c>
    </row>
    <row r="799" spans="1:10" x14ac:dyDescent="0.2">
      <c r="A799">
        <v>794</v>
      </c>
      <c r="B799" s="5" t="s">
        <v>1350</v>
      </c>
      <c r="C799" t="s">
        <v>101</v>
      </c>
      <c r="D799">
        <v>6</v>
      </c>
      <c r="E799">
        <v>30404001</v>
      </c>
      <c r="H799">
        <v>1</v>
      </c>
      <c r="I799" t="s">
        <v>268</v>
      </c>
      <c r="J799">
        <f>-100*备注!A24</f>
        <v>-100</v>
      </c>
    </row>
    <row r="800" spans="1:10" x14ac:dyDescent="0.2">
      <c r="A800">
        <v>795</v>
      </c>
      <c r="B800" s="5" t="s">
        <v>1350</v>
      </c>
      <c r="C800" t="s">
        <v>101</v>
      </c>
      <c r="D800">
        <v>6</v>
      </c>
      <c r="E800">
        <v>30404001</v>
      </c>
      <c r="H800">
        <v>3</v>
      </c>
      <c r="I800" t="s">
        <v>268</v>
      </c>
      <c r="J800">
        <v>100</v>
      </c>
    </row>
    <row r="801" spans="1:10" x14ac:dyDescent="0.2">
      <c r="A801">
        <v>796</v>
      </c>
      <c r="B801" s="5" t="s">
        <v>1351</v>
      </c>
      <c r="C801" t="s">
        <v>101</v>
      </c>
      <c r="D801">
        <v>6</v>
      </c>
      <c r="E801">
        <v>30404001</v>
      </c>
      <c r="H801">
        <v>1</v>
      </c>
      <c r="I801" t="s">
        <v>268</v>
      </c>
      <c r="J801" t="e">
        <f>J$799*(1+备注!#REF!*备注!A24)</f>
        <v>#REF!</v>
      </c>
    </row>
    <row r="802" spans="1:10" x14ac:dyDescent="0.2">
      <c r="A802">
        <v>797</v>
      </c>
      <c r="B802" s="6" t="s">
        <v>1351</v>
      </c>
      <c r="C802" t="s">
        <v>101</v>
      </c>
      <c r="D802">
        <v>6</v>
      </c>
      <c r="E802">
        <v>30404001</v>
      </c>
      <c r="H802">
        <v>3</v>
      </c>
      <c r="I802" t="s">
        <v>268</v>
      </c>
      <c r="J802" t="e">
        <f>J$800*(1+备注!#REF!*备注!A24)</f>
        <v>#REF!</v>
      </c>
    </row>
    <row r="803" spans="1:10" x14ac:dyDescent="0.2">
      <c r="A803">
        <v>798</v>
      </c>
      <c r="B803" s="4" t="s">
        <v>1352</v>
      </c>
      <c r="C803" t="s">
        <v>101</v>
      </c>
      <c r="D803">
        <v>6</v>
      </c>
      <c r="E803">
        <v>30404001</v>
      </c>
      <c r="H803">
        <v>1</v>
      </c>
      <c r="I803" t="s">
        <v>268</v>
      </c>
      <c r="J803" t="e">
        <f>J$799*(1+备注!#REF!*备注!A25)</f>
        <v>#REF!</v>
      </c>
    </row>
    <row r="804" spans="1:10" x14ac:dyDescent="0.2">
      <c r="A804">
        <v>799</v>
      </c>
      <c r="B804" s="6" t="s">
        <v>1359</v>
      </c>
      <c r="C804" t="s">
        <v>101</v>
      </c>
      <c r="D804">
        <v>6</v>
      </c>
      <c r="E804">
        <v>30404001</v>
      </c>
      <c r="H804">
        <v>3</v>
      </c>
      <c r="I804" t="s">
        <v>268</v>
      </c>
      <c r="J804" t="e">
        <f>J$800*(1+备注!#REF!*备注!A25)</f>
        <v>#REF!</v>
      </c>
    </row>
    <row r="805" spans="1:10" x14ac:dyDescent="0.2">
      <c r="A805">
        <v>800</v>
      </c>
      <c r="B805" t="s">
        <v>1363</v>
      </c>
      <c r="C805" t="s">
        <v>101</v>
      </c>
      <c r="D805">
        <v>5</v>
      </c>
      <c r="E805">
        <v>30404001</v>
      </c>
      <c r="H805">
        <v>3</v>
      </c>
      <c r="I805" t="s">
        <v>1378</v>
      </c>
      <c r="J805">
        <f>100*备注!A24</f>
        <v>100</v>
      </c>
    </row>
    <row r="806" spans="1:10" x14ac:dyDescent="0.2">
      <c r="A806">
        <v>801</v>
      </c>
      <c r="B806" t="s">
        <v>1364</v>
      </c>
      <c r="C806" t="s">
        <v>101</v>
      </c>
      <c r="D806">
        <v>5</v>
      </c>
      <c r="E806">
        <v>30404001</v>
      </c>
      <c r="H806">
        <v>3</v>
      </c>
      <c r="I806" t="s">
        <v>1378</v>
      </c>
      <c r="J806">
        <f>100*备注!A25</f>
        <v>200</v>
      </c>
    </row>
    <row r="807" spans="1:10" x14ac:dyDescent="0.2">
      <c r="A807">
        <v>802</v>
      </c>
      <c r="B807" t="s">
        <v>1365</v>
      </c>
      <c r="C807" t="s">
        <v>101</v>
      </c>
      <c r="D807">
        <v>5</v>
      </c>
      <c r="E807">
        <v>30404001</v>
      </c>
      <c r="H807">
        <v>3</v>
      </c>
      <c r="I807" t="s">
        <v>268</v>
      </c>
      <c r="J807">
        <f>100*备注!A26</f>
        <v>300</v>
      </c>
    </row>
    <row r="808" spans="1:10" x14ac:dyDescent="0.2">
      <c r="A808">
        <v>803</v>
      </c>
      <c r="B808" t="s">
        <v>1366</v>
      </c>
      <c r="C808" t="s">
        <v>101</v>
      </c>
      <c r="D808">
        <v>5</v>
      </c>
      <c r="E808">
        <v>30404001</v>
      </c>
      <c r="H808">
        <v>3</v>
      </c>
      <c r="I808" t="s">
        <v>268</v>
      </c>
      <c r="J808">
        <f>100*备注!A27</f>
        <v>400</v>
      </c>
    </row>
    <row r="809" spans="1:10" x14ac:dyDescent="0.2">
      <c r="A809">
        <v>804</v>
      </c>
      <c r="B809" t="s">
        <v>1367</v>
      </c>
      <c r="C809" t="s">
        <v>101</v>
      </c>
      <c r="D809">
        <v>5</v>
      </c>
      <c r="E809">
        <v>30404001</v>
      </c>
      <c r="H809">
        <v>3</v>
      </c>
      <c r="I809" t="s">
        <v>268</v>
      </c>
      <c r="J809">
        <f>100*备注!A28</f>
        <v>500</v>
      </c>
    </row>
    <row r="810" spans="1:10" x14ac:dyDescent="0.2">
      <c r="A810">
        <v>805</v>
      </c>
      <c r="B810" t="s">
        <v>1368</v>
      </c>
      <c r="C810" t="s">
        <v>101</v>
      </c>
      <c r="D810">
        <v>1</v>
      </c>
      <c r="E810">
        <v>30404001</v>
      </c>
      <c r="H810">
        <v>3</v>
      </c>
      <c r="I810" t="s">
        <v>268</v>
      </c>
      <c r="J810">
        <f>100*备注!A24</f>
        <v>100</v>
      </c>
    </row>
    <row r="811" spans="1:10" x14ac:dyDescent="0.2">
      <c r="A811">
        <v>806</v>
      </c>
      <c r="B811" t="s">
        <v>1369</v>
      </c>
      <c r="C811" t="s">
        <v>101</v>
      </c>
      <c r="D811">
        <v>1</v>
      </c>
      <c r="E811">
        <v>30404001</v>
      </c>
      <c r="H811">
        <v>3</v>
      </c>
      <c r="I811" t="s">
        <v>268</v>
      </c>
      <c r="J811">
        <f>100*备注!A25</f>
        <v>200</v>
      </c>
    </row>
    <row r="812" spans="1:10" x14ac:dyDescent="0.2">
      <c r="A812">
        <v>807</v>
      </c>
      <c r="B812" t="s">
        <v>1370</v>
      </c>
      <c r="C812" t="s">
        <v>101</v>
      </c>
      <c r="D812">
        <v>1</v>
      </c>
      <c r="E812">
        <v>30404001</v>
      </c>
      <c r="H812">
        <v>3</v>
      </c>
      <c r="I812" t="s">
        <v>268</v>
      </c>
      <c r="J812">
        <f>100*备注!A26</f>
        <v>300</v>
      </c>
    </row>
    <row r="813" spans="1:10" x14ac:dyDescent="0.2">
      <c r="A813">
        <v>808</v>
      </c>
      <c r="B813" t="s">
        <v>1371</v>
      </c>
      <c r="C813" t="s">
        <v>101</v>
      </c>
      <c r="D813">
        <v>1</v>
      </c>
      <c r="E813">
        <v>30404001</v>
      </c>
      <c r="H813">
        <v>3</v>
      </c>
      <c r="I813" t="s">
        <v>268</v>
      </c>
      <c r="J813">
        <f>100*备注!A27</f>
        <v>400</v>
      </c>
    </row>
    <row r="814" spans="1:10" x14ac:dyDescent="0.2">
      <c r="A814">
        <v>809</v>
      </c>
      <c r="B814" t="s">
        <v>1372</v>
      </c>
      <c r="C814" t="s">
        <v>101</v>
      </c>
      <c r="D814">
        <v>1</v>
      </c>
      <c r="E814">
        <v>30404001</v>
      </c>
      <c r="H814">
        <v>3</v>
      </c>
      <c r="I814" t="s">
        <v>268</v>
      </c>
      <c r="J814">
        <f>100*备注!A28</f>
        <v>500</v>
      </c>
    </row>
    <row r="815" spans="1:10" x14ac:dyDescent="0.2">
      <c r="A815">
        <v>810</v>
      </c>
      <c r="B815" t="s">
        <v>1373</v>
      </c>
      <c r="C815" t="s">
        <v>101</v>
      </c>
      <c r="D815">
        <v>1</v>
      </c>
      <c r="E815">
        <v>30404001</v>
      </c>
      <c r="H815">
        <v>1</v>
      </c>
      <c r="I815" t="s">
        <v>268</v>
      </c>
      <c r="J815">
        <f>100*备注!A24</f>
        <v>100</v>
      </c>
    </row>
    <row r="816" spans="1:10" x14ac:dyDescent="0.2">
      <c r="A816">
        <v>811</v>
      </c>
      <c r="B816" t="s">
        <v>1374</v>
      </c>
      <c r="C816" t="s">
        <v>101</v>
      </c>
      <c r="D816">
        <v>1</v>
      </c>
      <c r="E816">
        <v>30404001</v>
      </c>
      <c r="H816">
        <v>1</v>
      </c>
      <c r="I816" t="s">
        <v>268</v>
      </c>
      <c r="J816">
        <f>100*备注!A25</f>
        <v>200</v>
      </c>
    </row>
    <row r="817" spans="1:10" x14ac:dyDescent="0.2">
      <c r="A817">
        <v>812</v>
      </c>
      <c r="B817" t="s">
        <v>1375</v>
      </c>
      <c r="C817" t="s">
        <v>101</v>
      </c>
      <c r="D817">
        <v>1</v>
      </c>
      <c r="E817">
        <v>30404001</v>
      </c>
      <c r="H817">
        <v>1</v>
      </c>
      <c r="I817" t="s">
        <v>268</v>
      </c>
      <c r="J817">
        <f>100*备注!A26</f>
        <v>300</v>
      </c>
    </row>
    <row r="818" spans="1:10" x14ac:dyDescent="0.2">
      <c r="A818">
        <v>813</v>
      </c>
      <c r="B818" t="s">
        <v>1376</v>
      </c>
      <c r="C818" t="s">
        <v>101</v>
      </c>
      <c r="D818">
        <v>1</v>
      </c>
      <c r="E818">
        <v>30404001</v>
      </c>
      <c r="H818">
        <v>1</v>
      </c>
      <c r="I818" t="s">
        <v>268</v>
      </c>
      <c r="J818">
        <f>100*备注!A27</f>
        <v>400</v>
      </c>
    </row>
    <row r="819" spans="1:10" x14ac:dyDescent="0.2">
      <c r="A819">
        <v>814</v>
      </c>
      <c r="B819" t="s">
        <v>1377</v>
      </c>
      <c r="C819" t="s">
        <v>101</v>
      </c>
      <c r="D819">
        <v>1</v>
      </c>
      <c r="E819">
        <v>30404001</v>
      </c>
      <c r="H819">
        <v>1</v>
      </c>
      <c r="I819" t="s">
        <v>268</v>
      </c>
      <c r="J819">
        <f>100*备注!A28</f>
        <v>500</v>
      </c>
    </row>
    <row r="820" spans="1:10" x14ac:dyDescent="0.2">
      <c r="A820">
        <v>815</v>
      </c>
      <c r="B820" t="s">
        <v>1381</v>
      </c>
      <c r="C820" t="s">
        <v>306</v>
      </c>
      <c r="D820">
        <v>0</v>
      </c>
      <c r="E820">
        <v>30404001</v>
      </c>
      <c r="H820">
        <f>备注!D$20*备注!A24</f>
        <v>2000</v>
      </c>
      <c r="I820">
        <v>1</v>
      </c>
    </row>
    <row r="821" spans="1:10" x14ac:dyDescent="0.2">
      <c r="A821">
        <v>816</v>
      </c>
      <c r="B821" t="s">
        <v>1382</v>
      </c>
      <c r="C821" t="s">
        <v>306</v>
      </c>
      <c r="D821">
        <v>0</v>
      </c>
      <c r="E821">
        <v>30404001</v>
      </c>
      <c r="H821">
        <f>备注!D$20*备注!A25</f>
        <v>4000</v>
      </c>
      <c r="I821">
        <v>1</v>
      </c>
    </row>
    <row r="822" spans="1:10" x14ac:dyDescent="0.2">
      <c r="A822">
        <v>817</v>
      </c>
      <c r="B822" t="s">
        <v>1383</v>
      </c>
      <c r="C822" t="s">
        <v>306</v>
      </c>
      <c r="D822">
        <v>0</v>
      </c>
      <c r="E822">
        <v>30404001</v>
      </c>
      <c r="H822">
        <f>备注!D$20*备注!A26</f>
        <v>6000</v>
      </c>
      <c r="I822">
        <v>1</v>
      </c>
    </row>
    <row r="823" spans="1:10" x14ac:dyDescent="0.2">
      <c r="A823">
        <v>818</v>
      </c>
      <c r="B823" t="s">
        <v>1385</v>
      </c>
      <c r="C823" t="s">
        <v>1389</v>
      </c>
      <c r="D823">
        <v>0</v>
      </c>
      <c r="E823">
        <v>0</v>
      </c>
      <c r="H823" s="3">
        <v>0</v>
      </c>
      <c r="I823" t="s">
        <v>1378</v>
      </c>
      <c r="J823">
        <v>1</v>
      </c>
    </row>
    <row r="824" spans="1:10" x14ac:dyDescent="0.2">
      <c r="A824">
        <v>819</v>
      </c>
      <c r="B824" t="s">
        <v>1384</v>
      </c>
      <c r="C824" t="s">
        <v>1388</v>
      </c>
      <c r="D824">
        <v>0</v>
      </c>
      <c r="E824">
        <v>0</v>
      </c>
      <c r="H824" s="3">
        <v>0</v>
      </c>
      <c r="I824">
        <v>2</v>
      </c>
      <c r="J824">
        <v>10000</v>
      </c>
    </row>
    <row r="825" spans="1:10" x14ac:dyDescent="0.2">
      <c r="A825">
        <v>820</v>
      </c>
      <c r="B825" t="s">
        <v>1387</v>
      </c>
      <c r="C825" t="s">
        <v>101</v>
      </c>
      <c r="D825">
        <v>1</v>
      </c>
      <c r="E825">
        <v>30404001</v>
      </c>
      <c r="H825">
        <v>1</v>
      </c>
      <c r="I825" t="s">
        <v>1378</v>
      </c>
      <c r="J825">
        <v>100</v>
      </c>
    </row>
    <row r="826" spans="1:10" x14ac:dyDescent="0.2">
      <c r="A826">
        <v>821</v>
      </c>
      <c r="B826" t="s">
        <v>1386</v>
      </c>
      <c r="C826" t="s">
        <v>101</v>
      </c>
      <c r="D826">
        <v>1</v>
      </c>
      <c r="E826">
        <v>30404001</v>
      </c>
      <c r="H826">
        <v>5</v>
      </c>
      <c r="I826" t="s">
        <v>1378</v>
      </c>
      <c r="J826">
        <v>-100</v>
      </c>
    </row>
    <row r="827" spans="1:10" x14ac:dyDescent="0.2">
      <c r="A827">
        <v>822</v>
      </c>
      <c r="B827" t="s">
        <v>1393</v>
      </c>
      <c r="C827" t="s">
        <v>101</v>
      </c>
      <c r="D827">
        <v>1</v>
      </c>
      <c r="E827">
        <v>30405001</v>
      </c>
      <c r="H827">
        <v>1</v>
      </c>
      <c r="I827">
        <v>1</v>
      </c>
      <c r="J827">
        <f>备注!D$20*备注!A24</f>
        <v>2000</v>
      </c>
    </row>
    <row r="828" spans="1:10" x14ac:dyDescent="0.2">
      <c r="A828">
        <v>823</v>
      </c>
      <c r="B828" t="s">
        <v>1394</v>
      </c>
      <c r="C828" t="s">
        <v>101</v>
      </c>
      <c r="D828">
        <v>1</v>
      </c>
      <c r="E828">
        <v>30405001</v>
      </c>
      <c r="H828">
        <v>1</v>
      </c>
      <c r="I828">
        <v>1</v>
      </c>
      <c r="J828">
        <f>备注!D$20*备注!A25</f>
        <v>4000</v>
      </c>
    </row>
    <row r="829" spans="1:10" x14ac:dyDescent="0.2">
      <c r="A829">
        <v>824</v>
      </c>
      <c r="B829" t="s">
        <v>1395</v>
      </c>
      <c r="C829" t="s">
        <v>101</v>
      </c>
      <c r="D829">
        <v>1</v>
      </c>
      <c r="E829">
        <v>30405001</v>
      </c>
      <c r="H829">
        <v>1</v>
      </c>
      <c r="I829">
        <v>1</v>
      </c>
      <c r="J829">
        <f>备注!D$20*备注!A26</f>
        <v>6000</v>
      </c>
    </row>
    <row r="830" spans="1:10" x14ac:dyDescent="0.2">
      <c r="A830">
        <v>825</v>
      </c>
      <c r="B830" t="s">
        <v>1396</v>
      </c>
      <c r="C830" t="s">
        <v>101</v>
      </c>
      <c r="D830">
        <v>1</v>
      </c>
      <c r="E830">
        <v>30405001</v>
      </c>
      <c r="H830">
        <v>1</v>
      </c>
      <c r="I830">
        <v>1</v>
      </c>
      <c r="J830">
        <f>备注!D$20*备注!A27</f>
        <v>8000</v>
      </c>
    </row>
    <row r="831" spans="1:10" x14ac:dyDescent="0.2">
      <c r="A831">
        <v>826</v>
      </c>
      <c r="B831" t="s">
        <v>1397</v>
      </c>
      <c r="C831" t="s">
        <v>101</v>
      </c>
      <c r="D831">
        <v>1</v>
      </c>
      <c r="E831">
        <v>30405001</v>
      </c>
      <c r="H831">
        <v>1</v>
      </c>
      <c r="I831">
        <v>1</v>
      </c>
      <c r="J831">
        <f>备注!D$20*备注!A28</f>
        <v>10000</v>
      </c>
    </row>
    <row r="832" spans="1:10" x14ac:dyDescent="0.2">
      <c r="A832">
        <v>827</v>
      </c>
      <c r="B832" t="s">
        <v>1398</v>
      </c>
      <c r="C832" t="s">
        <v>101</v>
      </c>
      <c r="D832">
        <v>1</v>
      </c>
      <c r="E832">
        <v>30405001</v>
      </c>
      <c r="H832">
        <v>1</v>
      </c>
      <c r="I832">
        <v>1</v>
      </c>
      <c r="J832">
        <f>备注!D$20*备注!A29</f>
        <v>12000</v>
      </c>
    </row>
    <row r="833" spans="1:10" x14ac:dyDescent="0.2">
      <c r="A833">
        <v>828</v>
      </c>
      <c r="B833" t="s">
        <v>1399</v>
      </c>
      <c r="C833" t="s">
        <v>101</v>
      </c>
      <c r="D833">
        <v>1</v>
      </c>
      <c r="E833">
        <v>30405001</v>
      </c>
      <c r="H833">
        <v>1</v>
      </c>
      <c r="I833">
        <v>1</v>
      </c>
      <c r="J833">
        <f>备注!D$20*备注!A30</f>
        <v>14000</v>
      </c>
    </row>
    <row r="834" spans="1:10" x14ac:dyDescent="0.2">
      <c r="A834">
        <v>829</v>
      </c>
      <c r="B834" t="s">
        <v>1400</v>
      </c>
      <c r="C834" t="s">
        <v>101</v>
      </c>
      <c r="D834">
        <v>1</v>
      </c>
      <c r="E834">
        <v>30405001</v>
      </c>
      <c r="H834">
        <v>1</v>
      </c>
      <c r="I834">
        <v>1</v>
      </c>
      <c r="J834">
        <f>备注!D$20*备注!A31</f>
        <v>16000</v>
      </c>
    </row>
    <row r="835" spans="1:10" x14ac:dyDescent="0.2">
      <c r="A835">
        <v>830</v>
      </c>
      <c r="B835" t="s">
        <v>1401</v>
      </c>
      <c r="C835" t="s">
        <v>101</v>
      </c>
      <c r="D835">
        <v>1</v>
      </c>
      <c r="E835">
        <v>30405001</v>
      </c>
      <c r="H835">
        <v>1</v>
      </c>
      <c r="I835">
        <v>1</v>
      </c>
      <c r="J835">
        <f>备注!D$20*备注!A32</f>
        <v>18000</v>
      </c>
    </row>
    <row r="836" spans="1:10" x14ac:dyDescent="0.2">
      <c r="A836">
        <v>831</v>
      </c>
      <c r="B836" t="s">
        <v>1402</v>
      </c>
      <c r="C836" t="s">
        <v>101</v>
      </c>
      <c r="D836">
        <v>4</v>
      </c>
      <c r="E836">
        <v>30405001</v>
      </c>
      <c r="H836">
        <v>1</v>
      </c>
      <c r="I836" t="s">
        <v>1378</v>
      </c>
      <c r="J836">
        <f>100*备注!A24</f>
        <v>100</v>
      </c>
    </row>
    <row r="837" spans="1:10" x14ac:dyDescent="0.2">
      <c r="A837">
        <v>832</v>
      </c>
      <c r="B837" t="s">
        <v>1403</v>
      </c>
      <c r="C837" t="s">
        <v>101</v>
      </c>
      <c r="D837">
        <v>4</v>
      </c>
      <c r="E837">
        <v>30405001</v>
      </c>
      <c r="H837">
        <v>1</v>
      </c>
      <c r="I837" t="s">
        <v>1378</v>
      </c>
      <c r="J837">
        <f>100*备注!A25</f>
        <v>200</v>
      </c>
    </row>
    <row r="838" spans="1:10" x14ac:dyDescent="0.2">
      <c r="A838">
        <v>833</v>
      </c>
      <c r="B838" t="s">
        <v>1404</v>
      </c>
      <c r="C838" t="s">
        <v>101</v>
      </c>
      <c r="D838">
        <v>4</v>
      </c>
      <c r="E838">
        <v>30405001</v>
      </c>
      <c r="H838">
        <v>1</v>
      </c>
      <c r="I838" t="s">
        <v>268</v>
      </c>
      <c r="J838">
        <f>100*备注!A26</f>
        <v>300</v>
      </c>
    </row>
    <row r="839" spans="1:10" x14ac:dyDescent="0.2">
      <c r="A839">
        <v>834</v>
      </c>
      <c r="B839" t="s">
        <v>1405</v>
      </c>
      <c r="C839" t="s">
        <v>101</v>
      </c>
      <c r="D839">
        <v>4</v>
      </c>
      <c r="E839">
        <v>30405001</v>
      </c>
      <c r="H839">
        <v>1</v>
      </c>
      <c r="I839" t="s">
        <v>268</v>
      </c>
      <c r="J839">
        <f>100*备注!A27</f>
        <v>400</v>
      </c>
    </row>
    <row r="840" spans="1:10" x14ac:dyDescent="0.2">
      <c r="A840">
        <v>835</v>
      </c>
      <c r="B840" t="s">
        <v>1406</v>
      </c>
      <c r="C840" t="s">
        <v>101</v>
      </c>
      <c r="D840">
        <v>4</v>
      </c>
      <c r="E840">
        <v>30405001</v>
      </c>
      <c r="H840">
        <v>1</v>
      </c>
      <c r="I840" t="s">
        <v>268</v>
      </c>
      <c r="J840">
        <f>100*备注!A28</f>
        <v>500</v>
      </c>
    </row>
    <row r="841" spans="1:10" x14ac:dyDescent="0.2">
      <c r="A841">
        <v>836</v>
      </c>
      <c r="B841" t="s">
        <v>1407</v>
      </c>
      <c r="C841" t="s">
        <v>101</v>
      </c>
      <c r="D841">
        <v>4</v>
      </c>
      <c r="E841">
        <v>30405001</v>
      </c>
      <c r="H841">
        <v>1</v>
      </c>
      <c r="I841" t="s">
        <v>268</v>
      </c>
      <c r="J841">
        <f>100*备注!A29</f>
        <v>600</v>
      </c>
    </row>
    <row r="842" spans="1:10" x14ac:dyDescent="0.2">
      <c r="A842">
        <v>837</v>
      </c>
      <c r="B842" t="s">
        <v>1408</v>
      </c>
      <c r="C842" t="s">
        <v>101</v>
      </c>
      <c r="D842">
        <v>5</v>
      </c>
      <c r="E842">
        <v>30405001</v>
      </c>
      <c r="H842">
        <v>3</v>
      </c>
      <c r="I842">
        <v>2</v>
      </c>
      <c r="J842">
        <v>10000</v>
      </c>
    </row>
    <row r="843" spans="1:10" x14ac:dyDescent="0.2">
      <c r="A843">
        <v>838</v>
      </c>
      <c r="B843" t="s">
        <v>1409</v>
      </c>
      <c r="C843" t="s">
        <v>101</v>
      </c>
      <c r="D843">
        <v>1</v>
      </c>
      <c r="E843">
        <v>30408001</v>
      </c>
      <c r="H843" t="s">
        <v>1378</v>
      </c>
      <c r="I843" t="s">
        <v>1378</v>
      </c>
      <c r="J843">
        <f>[1]effect!$F$493*备注!A25</f>
        <v>2</v>
      </c>
    </row>
    <row r="844" spans="1:10" x14ac:dyDescent="0.2">
      <c r="A844">
        <v>839</v>
      </c>
      <c r="B844" t="s">
        <v>1410</v>
      </c>
      <c r="C844" t="s">
        <v>101</v>
      </c>
      <c r="D844">
        <v>1</v>
      </c>
      <c r="E844">
        <v>30408001</v>
      </c>
      <c r="H844" t="s">
        <v>1378</v>
      </c>
      <c r="I844" t="s">
        <v>1378</v>
      </c>
      <c r="J844">
        <f>[1]effect!$F$493*备注!A26</f>
        <v>3</v>
      </c>
    </row>
    <row r="845" spans="1:10" x14ac:dyDescent="0.2">
      <c r="A845">
        <v>840</v>
      </c>
      <c r="B845" t="s">
        <v>1411</v>
      </c>
      <c r="C845" t="s">
        <v>101</v>
      </c>
      <c r="D845">
        <v>1</v>
      </c>
      <c r="E845">
        <v>30408001</v>
      </c>
      <c r="H845" t="s">
        <v>268</v>
      </c>
      <c r="I845" t="s">
        <v>268</v>
      </c>
      <c r="J845">
        <f>[1]effect!$F$493*备注!A27</f>
        <v>4</v>
      </c>
    </row>
    <row r="846" spans="1:10" x14ac:dyDescent="0.2">
      <c r="A846">
        <v>841</v>
      </c>
      <c r="B846" t="s">
        <v>1412</v>
      </c>
      <c r="C846" t="s">
        <v>101</v>
      </c>
      <c r="D846">
        <v>1</v>
      </c>
      <c r="E846">
        <v>30408001</v>
      </c>
      <c r="H846" t="s">
        <v>268</v>
      </c>
      <c r="I846" t="s">
        <v>268</v>
      </c>
      <c r="J846">
        <f>[1]effect!$F$493*备注!A28</f>
        <v>5</v>
      </c>
    </row>
    <row r="847" spans="1:10" x14ac:dyDescent="0.2">
      <c r="A847">
        <v>842</v>
      </c>
      <c r="B847" t="s">
        <v>1413</v>
      </c>
      <c r="C847" t="s">
        <v>101</v>
      </c>
      <c r="D847">
        <v>1</v>
      </c>
      <c r="E847">
        <v>30408001</v>
      </c>
      <c r="H847" t="s">
        <v>268</v>
      </c>
      <c r="I847" t="s">
        <v>268</v>
      </c>
      <c r="J847">
        <f>[1]effect!$F$493*备注!A29</f>
        <v>6</v>
      </c>
    </row>
    <row r="848" spans="1:10" x14ac:dyDescent="0.2">
      <c r="A848">
        <v>843</v>
      </c>
      <c r="B848" t="s">
        <v>1414</v>
      </c>
      <c r="C848" t="s">
        <v>101</v>
      </c>
      <c r="D848">
        <v>1</v>
      </c>
      <c r="E848">
        <v>30408001</v>
      </c>
      <c r="H848" t="s">
        <v>268</v>
      </c>
      <c r="I848" t="s">
        <v>268</v>
      </c>
      <c r="J848">
        <f>[1]effect!$F$493*备注!A30</f>
        <v>7</v>
      </c>
    </row>
    <row r="849" spans="1:10" x14ac:dyDescent="0.2">
      <c r="A849">
        <v>844</v>
      </c>
      <c r="B849" t="s">
        <v>1415</v>
      </c>
      <c r="C849" t="s">
        <v>101</v>
      </c>
      <c r="D849">
        <v>1</v>
      </c>
      <c r="E849">
        <v>30408001</v>
      </c>
      <c r="H849" t="s">
        <v>268</v>
      </c>
      <c r="I849" t="s">
        <v>268</v>
      </c>
      <c r="J849">
        <f>[1]effect!$F$493*备注!A31</f>
        <v>8</v>
      </c>
    </row>
    <row r="850" spans="1:10" x14ac:dyDescent="0.2">
      <c r="A850">
        <v>845</v>
      </c>
      <c r="B850" t="s">
        <v>1416</v>
      </c>
      <c r="C850" t="s">
        <v>101</v>
      </c>
      <c r="D850">
        <v>1</v>
      </c>
      <c r="E850">
        <v>30408001</v>
      </c>
      <c r="H850" t="s">
        <v>268</v>
      </c>
      <c r="I850" t="s">
        <v>268</v>
      </c>
      <c r="J850">
        <f>[1]effect!$F$493*备注!A32</f>
        <v>9</v>
      </c>
    </row>
    <row r="851" spans="1:10" x14ac:dyDescent="0.2">
      <c r="A851">
        <v>846</v>
      </c>
      <c r="B851" t="s">
        <v>1417</v>
      </c>
      <c r="C851" t="s">
        <v>101</v>
      </c>
      <c r="D851">
        <v>6</v>
      </c>
      <c r="E851">
        <v>30405001</v>
      </c>
      <c r="H851">
        <v>1</v>
      </c>
      <c r="I851" t="s">
        <v>1378</v>
      </c>
      <c r="J851">
        <f>100*备注!A24</f>
        <v>100</v>
      </c>
    </row>
    <row r="852" spans="1:10" x14ac:dyDescent="0.2">
      <c r="A852">
        <v>847</v>
      </c>
      <c r="B852" t="s">
        <v>1418</v>
      </c>
      <c r="C852" t="s">
        <v>101</v>
      </c>
      <c r="D852">
        <v>6</v>
      </c>
      <c r="E852">
        <v>30405001</v>
      </c>
      <c r="H852">
        <v>1</v>
      </c>
      <c r="I852" t="s">
        <v>1378</v>
      </c>
      <c r="J852">
        <f>100*备注!A25</f>
        <v>200</v>
      </c>
    </row>
    <row r="853" spans="1:10" x14ac:dyDescent="0.2">
      <c r="A853">
        <v>848</v>
      </c>
      <c r="B853" t="s">
        <v>1419</v>
      </c>
      <c r="C853" t="s">
        <v>101</v>
      </c>
      <c r="D853">
        <v>6</v>
      </c>
      <c r="E853">
        <v>30405001</v>
      </c>
      <c r="H853">
        <v>1</v>
      </c>
      <c r="I853" t="s">
        <v>268</v>
      </c>
      <c r="J853">
        <f>100*备注!A26</f>
        <v>300</v>
      </c>
    </row>
    <row r="854" spans="1:10" x14ac:dyDescent="0.2">
      <c r="A854">
        <v>849</v>
      </c>
      <c r="B854" t="s">
        <v>1420</v>
      </c>
      <c r="C854" t="s">
        <v>101</v>
      </c>
      <c r="D854">
        <v>6</v>
      </c>
      <c r="E854">
        <v>30405001</v>
      </c>
      <c r="H854">
        <v>3</v>
      </c>
      <c r="I854" t="s">
        <v>268</v>
      </c>
      <c r="J854">
        <f>100*备注!A24</f>
        <v>100</v>
      </c>
    </row>
    <row r="855" spans="1:10" x14ac:dyDescent="0.2">
      <c r="A855">
        <v>850</v>
      </c>
      <c r="B855" t="s">
        <v>1421</v>
      </c>
      <c r="C855" t="s">
        <v>101</v>
      </c>
      <c r="D855">
        <v>6</v>
      </c>
      <c r="E855">
        <v>30405001</v>
      </c>
      <c r="H855">
        <v>3</v>
      </c>
      <c r="I855" t="s">
        <v>268</v>
      </c>
      <c r="J855">
        <f>100*备注!A25</f>
        <v>200</v>
      </c>
    </row>
    <row r="856" spans="1:10" x14ac:dyDescent="0.2">
      <c r="A856">
        <v>851</v>
      </c>
      <c r="B856" t="s">
        <v>1422</v>
      </c>
      <c r="C856" t="s">
        <v>101</v>
      </c>
      <c r="D856">
        <v>6</v>
      </c>
      <c r="E856">
        <v>30405001</v>
      </c>
      <c r="H856">
        <v>3</v>
      </c>
      <c r="I856" t="s">
        <v>268</v>
      </c>
      <c r="J856">
        <f>100*备注!A26</f>
        <v>300</v>
      </c>
    </row>
    <row r="857" spans="1:10" x14ac:dyDescent="0.2">
      <c r="A857">
        <v>852</v>
      </c>
      <c r="B857" t="s">
        <v>1423</v>
      </c>
      <c r="C857" t="s">
        <v>101</v>
      </c>
      <c r="D857">
        <v>6</v>
      </c>
      <c r="E857">
        <v>30405001</v>
      </c>
      <c r="H857">
        <v>5</v>
      </c>
      <c r="I857" t="s">
        <v>268</v>
      </c>
      <c r="J857">
        <f>100*备注!A24</f>
        <v>100</v>
      </c>
    </row>
    <row r="858" spans="1:10" x14ac:dyDescent="0.2">
      <c r="A858">
        <v>853</v>
      </c>
      <c r="B858" t="s">
        <v>1424</v>
      </c>
      <c r="C858" t="s">
        <v>101</v>
      </c>
      <c r="D858">
        <v>6</v>
      </c>
      <c r="E858">
        <v>30405001</v>
      </c>
      <c r="H858">
        <v>5</v>
      </c>
      <c r="I858" t="s">
        <v>268</v>
      </c>
      <c r="J858">
        <f>100*备注!A25</f>
        <v>200</v>
      </c>
    </row>
    <row r="859" spans="1:10" x14ac:dyDescent="0.2">
      <c r="A859">
        <v>854</v>
      </c>
      <c r="B859" t="s">
        <v>1419</v>
      </c>
      <c r="C859" t="s">
        <v>101</v>
      </c>
      <c r="D859">
        <v>6</v>
      </c>
      <c r="E859">
        <v>30405001</v>
      </c>
      <c r="H859">
        <v>5</v>
      </c>
      <c r="I859" t="s">
        <v>268</v>
      </c>
      <c r="J859">
        <f>100*备注!A26</f>
        <v>300</v>
      </c>
    </row>
    <row r="860" spans="1:10" x14ac:dyDescent="0.2">
      <c r="A860">
        <v>855</v>
      </c>
      <c r="B860" t="s">
        <v>1425</v>
      </c>
      <c r="C860" t="s">
        <v>101</v>
      </c>
      <c r="D860">
        <v>4</v>
      </c>
      <c r="E860">
        <v>30405001</v>
      </c>
      <c r="H860">
        <v>1</v>
      </c>
      <c r="I860" t="s">
        <v>1378</v>
      </c>
      <c r="J860">
        <f>100*备注!A24</f>
        <v>100</v>
      </c>
    </row>
    <row r="861" spans="1:10" x14ac:dyDescent="0.2">
      <c r="A861">
        <v>856</v>
      </c>
      <c r="B861" t="s">
        <v>1426</v>
      </c>
      <c r="C861" t="s">
        <v>101</v>
      </c>
      <c r="D861">
        <v>4</v>
      </c>
      <c r="E861">
        <v>30405001</v>
      </c>
      <c r="H861">
        <v>1</v>
      </c>
      <c r="I861" t="s">
        <v>1378</v>
      </c>
      <c r="J861">
        <f>100*备注!A25</f>
        <v>200</v>
      </c>
    </row>
    <row r="862" spans="1:10" x14ac:dyDescent="0.2">
      <c r="A862">
        <v>857</v>
      </c>
      <c r="B862" t="s">
        <v>1427</v>
      </c>
      <c r="C862" t="s">
        <v>101</v>
      </c>
      <c r="D862">
        <v>4</v>
      </c>
      <c r="E862">
        <v>30405001</v>
      </c>
      <c r="H862">
        <v>1</v>
      </c>
      <c r="I862" t="s">
        <v>1378</v>
      </c>
      <c r="J862">
        <f>100*备注!A26</f>
        <v>300</v>
      </c>
    </row>
    <row r="863" spans="1:10" x14ac:dyDescent="0.2">
      <c r="A863">
        <v>858</v>
      </c>
      <c r="B863" t="s">
        <v>1432</v>
      </c>
      <c r="C863" t="s">
        <v>101</v>
      </c>
      <c r="D863">
        <v>7</v>
      </c>
      <c r="E863">
        <v>30405001</v>
      </c>
      <c r="H863">
        <v>1</v>
      </c>
      <c r="I863" t="s">
        <v>1378</v>
      </c>
      <c r="J863">
        <f>-1200*备注!A24</f>
        <v>-1200</v>
      </c>
    </row>
    <row r="864" spans="1:10" x14ac:dyDescent="0.2">
      <c r="A864">
        <v>859</v>
      </c>
      <c r="B864" t="s">
        <v>1433</v>
      </c>
      <c r="C864" t="s">
        <v>101</v>
      </c>
      <c r="D864">
        <v>7</v>
      </c>
      <c r="E864">
        <v>30405001</v>
      </c>
      <c r="H864">
        <v>1</v>
      </c>
      <c r="I864" t="s">
        <v>1428</v>
      </c>
      <c r="J864">
        <f>-1200*备注!A25</f>
        <v>-2400</v>
      </c>
    </row>
    <row r="865" spans="1:10" x14ac:dyDescent="0.2">
      <c r="A865">
        <v>860</v>
      </c>
      <c r="B865" t="s">
        <v>1434</v>
      </c>
      <c r="C865" t="s">
        <v>101</v>
      </c>
      <c r="D865">
        <v>7</v>
      </c>
      <c r="E865">
        <v>30405001</v>
      </c>
      <c r="H865">
        <v>1</v>
      </c>
      <c r="I865" t="s">
        <v>1429</v>
      </c>
      <c r="J865">
        <f>-1200*备注!A26</f>
        <v>-3600</v>
      </c>
    </row>
    <row r="866" spans="1:10" x14ac:dyDescent="0.2">
      <c r="A866">
        <v>861</v>
      </c>
      <c r="B866" t="s">
        <v>1435</v>
      </c>
      <c r="C866" t="s">
        <v>101</v>
      </c>
      <c r="D866">
        <v>7</v>
      </c>
      <c r="E866">
        <v>30405001</v>
      </c>
      <c r="H866">
        <v>1</v>
      </c>
      <c r="I866" t="s">
        <v>1430</v>
      </c>
      <c r="J866">
        <f>-1200*备注!A27</f>
        <v>-4800</v>
      </c>
    </row>
    <row r="867" spans="1:10" x14ac:dyDescent="0.2">
      <c r="A867">
        <v>862</v>
      </c>
      <c r="B867" t="s">
        <v>1436</v>
      </c>
      <c r="C867" t="s">
        <v>101</v>
      </c>
      <c r="D867">
        <v>7</v>
      </c>
      <c r="E867">
        <v>30405001</v>
      </c>
      <c r="H867">
        <v>1</v>
      </c>
      <c r="I867" t="s">
        <v>1431</v>
      </c>
      <c r="J867">
        <f>-1200*备注!A28</f>
        <v>-6000</v>
      </c>
    </row>
    <row r="868" spans="1:10" x14ac:dyDescent="0.2">
      <c r="A868">
        <v>863</v>
      </c>
      <c r="B868" t="s">
        <v>1437</v>
      </c>
      <c r="C868" t="s">
        <v>101</v>
      </c>
      <c r="D868">
        <v>2</v>
      </c>
      <c r="E868">
        <v>30408001</v>
      </c>
      <c r="H868">
        <v>1</v>
      </c>
      <c r="I868" t="s">
        <v>1378</v>
      </c>
      <c r="J868">
        <f>100*备注!A24</f>
        <v>100</v>
      </c>
    </row>
    <row r="869" spans="1:10" x14ac:dyDescent="0.2">
      <c r="A869">
        <v>864</v>
      </c>
      <c r="B869" t="s">
        <v>1438</v>
      </c>
      <c r="C869" t="s">
        <v>101</v>
      </c>
      <c r="D869">
        <v>2</v>
      </c>
      <c r="E869">
        <v>30408001</v>
      </c>
      <c r="H869">
        <v>1</v>
      </c>
      <c r="I869" t="s">
        <v>1428</v>
      </c>
      <c r="J869">
        <f>100*备注!A25</f>
        <v>200</v>
      </c>
    </row>
    <row r="870" spans="1:10" x14ac:dyDescent="0.2">
      <c r="A870">
        <v>865</v>
      </c>
      <c r="B870" t="s">
        <v>1439</v>
      </c>
      <c r="C870" t="s">
        <v>101</v>
      </c>
      <c r="D870">
        <v>2</v>
      </c>
      <c r="E870">
        <v>30408001</v>
      </c>
      <c r="H870">
        <v>1</v>
      </c>
      <c r="I870" t="s">
        <v>1429</v>
      </c>
      <c r="J870">
        <f>100*备注!A26</f>
        <v>300</v>
      </c>
    </row>
    <row r="871" spans="1:10" x14ac:dyDescent="0.2">
      <c r="A871">
        <v>866</v>
      </c>
      <c r="B871" t="s">
        <v>1440</v>
      </c>
      <c r="C871" t="s">
        <v>101</v>
      </c>
      <c r="D871">
        <v>2</v>
      </c>
      <c r="E871">
        <v>30408001</v>
      </c>
      <c r="H871">
        <v>1</v>
      </c>
      <c r="I871" t="s">
        <v>1430</v>
      </c>
      <c r="J871">
        <f>100*备注!A27</f>
        <v>400</v>
      </c>
    </row>
    <row r="872" spans="1:10" x14ac:dyDescent="0.2">
      <c r="A872">
        <v>867</v>
      </c>
      <c r="B872" t="s">
        <v>1441</v>
      </c>
      <c r="C872" t="s">
        <v>101</v>
      </c>
      <c r="D872">
        <v>2</v>
      </c>
      <c r="E872">
        <v>30408001</v>
      </c>
      <c r="H872">
        <v>1</v>
      </c>
      <c r="I872" t="s">
        <v>1431</v>
      </c>
      <c r="J872">
        <f>100*备注!A28</f>
        <v>500</v>
      </c>
    </row>
    <row r="873" spans="1:10" x14ac:dyDescent="0.2">
      <c r="A873">
        <v>868</v>
      </c>
      <c r="B873" t="s">
        <v>1442</v>
      </c>
      <c r="C873" t="s">
        <v>101</v>
      </c>
      <c r="D873">
        <v>6</v>
      </c>
      <c r="E873">
        <v>30405001</v>
      </c>
      <c r="H873">
        <v>7</v>
      </c>
      <c r="I873" t="s">
        <v>1378</v>
      </c>
      <c r="J873">
        <f>100*备注!A24</f>
        <v>100</v>
      </c>
    </row>
    <row r="874" spans="1:10" x14ac:dyDescent="0.2">
      <c r="A874">
        <v>869</v>
      </c>
      <c r="B874" t="s">
        <v>1443</v>
      </c>
      <c r="C874" t="s">
        <v>101</v>
      </c>
      <c r="D874">
        <v>6</v>
      </c>
      <c r="E874">
        <v>30405001</v>
      </c>
      <c r="H874">
        <v>7</v>
      </c>
      <c r="I874" t="s">
        <v>1378</v>
      </c>
      <c r="J874">
        <f>100*备注!A25</f>
        <v>200</v>
      </c>
    </row>
    <row r="875" spans="1:10" x14ac:dyDescent="0.2">
      <c r="A875">
        <v>870</v>
      </c>
      <c r="B875" t="s">
        <v>1444</v>
      </c>
      <c r="C875" t="s">
        <v>101</v>
      </c>
      <c r="D875">
        <v>6</v>
      </c>
      <c r="E875">
        <v>30405001</v>
      </c>
      <c r="H875">
        <v>7</v>
      </c>
      <c r="I875" t="s">
        <v>268</v>
      </c>
      <c r="J875">
        <f>100*备注!A26</f>
        <v>300</v>
      </c>
    </row>
    <row r="876" spans="1:10" x14ac:dyDescent="0.2">
      <c r="A876">
        <v>871</v>
      </c>
      <c r="B876" t="s">
        <v>1445</v>
      </c>
      <c r="C876" t="s">
        <v>101</v>
      </c>
      <c r="D876">
        <v>6</v>
      </c>
      <c r="E876">
        <v>30405001</v>
      </c>
      <c r="H876">
        <v>7</v>
      </c>
      <c r="I876" t="s">
        <v>268</v>
      </c>
      <c r="J876">
        <f>100*备注!A27</f>
        <v>400</v>
      </c>
    </row>
    <row r="877" spans="1:10" x14ac:dyDescent="0.2">
      <c r="A877">
        <v>872</v>
      </c>
      <c r="B877" t="s">
        <v>1446</v>
      </c>
      <c r="C877" t="s">
        <v>101</v>
      </c>
      <c r="D877">
        <v>6</v>
      </c>
      <c r="E877">
        <v>30405001</v>
      </c>
      <c r="H877">
        <v>7</v>
      </c>
      <c r="I877" t="s">
        <v>268</v>
      </c>
      <c r="J877">
        <f>100*备注!A28</f>
        <v>500</v>
      </c>
    </row>
    <row r="878" spans="1:10" x14ac:dyDescent="0.2">
      <c r="A878">
        <v>873</v>
      </c>
      <c r="B878" t="s">
        <v>1447</v>
      </c>
      <c r="C878" t="s">
        <v>306</v>
      </c>
      <c r="D878">
        <v>0</v>
      </c>
      <c r="E878">
        <v>30405001</v>
      </c>
      <c r="H878">
        <f>备注!D$20*备注!A24</f>
        <v>2000</v>
      </c>
      <c r="I878">
        <v>1</v>
      </c>
    </row>
    <row r="879" spans="1:10" x14ac:dyDescent="0.2">
      <c r="A879">
        <v>874</v>
      </c>
      <c r="B879" t="s">
        <v>1448</v>
      </c>
      <c r="C879" t="s">
        <v>306</v>
      </c>
      <c r="D879">
        <v>0</v>
      </c>
      <c r="E879">
        <v>30405001</v>
      </c>
      <c r="H879">
        <f>备注!D$20*备注!A25</f>
        <v>4000</v>
      </c>
      <c r="I879">
        <v>1</v>
      </c>
    </row>
    <row r="880" spans="1:10" x14ac:dyDescent="0.2">
      <c r="A880">
        <v>875</v>
      </c>
      <c r="B880" t="s">
        <v>1449</v>
      </c>
      <c r="C880" t="s">
        <v>306</v>
      </c>
      <c r="D880">
        <v>0</v>
      </c>
      <c r="E880">
        <v>30405001</v>
      </c>
      <c r="H880">
        <f>备注!D$20*备注!A26</f>
        <v>6000</v>
      </c>
      <c r="I880">
        <v>1</v>
      </c>
    </row>
    <row r="881" spans="1:10" x14ac:dyDescent="0.2">
      <c r="A881">
        <v>876</v>
      </c>
      <c r="B881" t="s">
        <v>1385</v>
      </c>
      <c r="C881" t="s">
        <v>1389</v>
      </c>
      <c r="D881">
        <v>0</v>
      </c>
      <c r="E881">
        <v>0</v>
      </c>
      <c r="H881">
        <v>0</v>
      </c>
      <c r="I881" t="s">
        <v>1378</v>
      </c>
      <c r="J881">
        <v>1</v>
      </c>
    </row>
    <row r="882" spans="1:10" x14ac:dyDescent="0.2">
      <c r="A882">
        <v>877</v>
      </c>
      <c r="B882" t="s">
        <v>1384</v>
      </c>
      <c r="C882" t="s">
        <v>1388</v>
      </c>
      <c r="D882">
        <v>0</v>
      </c>
      <c r="E882">
        <v>0</v>
      </c>
      <c r="H882">
        <v>0</v>
      </c>
      <c r="I882">
        <v>2</v>
      </c>
      <c r="J882">
        <v>10000</v>
      </c>
    </row>
    <row r="883" spans="1:10" x14ac:dyDescent="0.2">
      <c r="A883">
        <v>878</v>
      </c>
      <c r="B883" t="s">
        <v>1493</v>
      </c>
      <c r="C883" t="s">
        <v>101</v>
      </c>
      <c r="D883">
        <v>2</v>
      </c>
      <c r="E883">
        <v>30405001</v>
      </c>
      <c r="H883">
        <v>1</v>
      </c>
      <c r="I883" t="s">
        <v>1494</v>
      </c>
      <c r="J883">
        <v>100</v>
      </c>
    </row>
    <row r="884" spans="1:10" x14ac:dyDescent="0.2">
      <c r="A884">
        <v>879</v>
      </c>
      <c r="B884" t="s">
        <v>1493</v>
      </c>
      <c r="C884" t="s">
        <v>101</v>
      </c>
      <c r="D884">
        <v>2</v>
      </c>
      <c r="E884">
        <v>30405001</v>
      </c>
      <c r="H884">
        <v>3</v>
      </c>
      <c r="I884" t="s">
        <v>1494</v>
      </c>
      <c r="J884">
        <v>-100</v>
      </c>
    </row>
    <row r="885" spans="1:10" x14ac:dyDescent="0.2">
      <c r="A885">
        <v>880</v>
      </c>
      <c r="B885" t="s">
        <v>1447</v>
      </c>
      <c r="C885" t="s">
        <v>306</v>
      </c>
      <c r="D885">
        <v>0</v>
      </c>
      <c r="E885">
        <v>30408001</v>
      </c>
      <c r="H885">
        <f>备注!D$20*备注!A24</f>
        <v>2000</v>
      </c>
      <c r="I885">
        <v>1</v>
      </c>
    </row>
    <row r="886" spans="1:10" x14ac:dyDescent="0.2">
      <c r="A886">
        <v>881</v>
      </c>
      <c r="B886" t="s">
        <v>1448</v>
      </c>
      <c r="C886" t="s">
        <v>306</v>
      </c>
      <c r="D886">
        <v>0</v>
      </c>
      <c r="E886">
        <v>30408001</v>
      </c>
      <c r="H886">
        <f>备注!D$20*备注!A25</f>
        <v>4000</v>
      </c>
      <c r="I886">
        <v>1</v>
      </c>
    </row>
    <row r="887" spans="1:10" x14ac:dyDescent="0.2">
      <c r="A887">
        <v>882</v>
      </c>
      <c r="B887" t="s">
        <v>1449</v>
      </c>
      <c r="C887" t="s">
        <v>306</v>
      </c>
      <c r="D887">
        <v>0</v>
      </c>
      <c r="E887">
        <v>30408001</v>
      </c>
      <c r="H887">
        <f>备注!D$20*备注!A26</f>
        <v>6000</v>
      </c>
      <c r="I887">
        <v>1</v>
      </c>
    </row>
    <row r="888" spans="1:10" x14ac:dyDescent="0.2">
      <c r="A888">
        <v>883</v>
      </c>
      <c r="B888" t="s">
        <v>1455</v>
      </c>
      <c r="C888" t="s">
        <v>101</v>
      </c>
      <c r="D888">
        <v>1</v>
      </c>
      <c r="E888">
        <v>30406001</v>
      </c>
      <c r="H888" t="s">
        <v>1378</v>
      </c>
      <c r="I888">
        <v>1</v>
      </c>
      <c r="J888">
        <f>备注!D$20*备注!A24</f>
        <v>2000</v>
      </c>
    </row>
    <row r="889" spans="1:10" x14ac:dyDescent="0.2">
      <c r="A889">
        <v>884</v>
      </c>
      <c r="B889" t="s">
        <v>1456</v>
      </c>
      <c r="C889" t="s">
        <v>101</v>
      </c>
      <c r="D889">
        <v>1</v>
      </c>
      <c r="E889">
        <v>30406001</v>
      </c>
      <c r="H889" t="s">
        <v>1378</v>
      </c>
      <c r="I889">
        <v>1</v>
      </c>
      <c r="J889">
        <f>备注!D$20*备注!A25</f>
        <v>4000</v>
      </c>
    </row>
    <row r="890" spans="1:10" x14ac:dyDescent="0.2">
      <c r="A890">
        <v>885</v>
      </c>
      <c r="B890" t="s">
        <v>1457</v>
      </c>
      <c r="C890" t="s">
        <v>101</v>
      </c>
      <c r="D890">
        <v>1</v>
      </c>
      <c r="E890">
        <v>30406001</v>
      </c>
      <c r="H890" t="s">
        <v>268</v>
      </c>
      <c r="I890">
        <v>1</v>
      </c>
      <c r="J890">
        <f>备注!D$20*备注!A26</f>
        <v>6000</v>
      </c>
    </row>
    <row r="891" spans="1:10" x14ac:dyDescent="0.2">
      <c r="A891">
        <v>886</v>
      </c>
      <c r="B891" t="s">
        <v>1458</v>
      </c>
      <c r="C891" t="s">
        <v>101</v>
      </c>
      <c r="D891">
        <v>1</v>
      </c>
      <c r="E891">
        <v>30406001</v>
      </c>
      <c r="H891" t="s">
        <v>268</v>
      </c>
      <c r="I891">
        <v>1</v>
      </c>
      <c r="J891">
        <f>备注!D$20*备注!A27</f>
        <v>8000</v>
      </c>
    </row>
    <row r="892" spans="1:10" x14ac:dyDescent="0.2">
      <c r="A892">
        <v>887</v>
      </c>
      <c r="B892" t="s">
        <v>1459</v>
      </c>
      <c r="C892" t="s">
        <v>101</v>
      </c>
      <c r="D892">
        <v>1</v>
      </c>
      <c r="E892">
        <v>30406001</v>
      </c>
      <c r="H892" t="s">
        <v>268</v>
      </c>
      <c r="I892">
        <v>1</v>
      </c>
      <c r="J892">
        <f>备注!D$20*备注!A28</f>
        <v>10000</v>
      </c>
    </row>
    <row r="893" spans="1:10" x14ac:dyDescent="0.2">
      <c r="A893">
        <v>888</v>
      </c>
      <c r="B893" t="s">
        <v>1460</v>
      </c>
      <c r="C893" t="s">
        <v>101</v>
      </c>
      <c r="D893">
        <v>1</v>
      </c>
      <c r="E893">
        <v>30406001</v>
      </c>
      <c r="H893" t="s">
        <v>268</v>
      </c>
      <c r="I893">
        <v>1</v>
      </c>
      <c r="J893">
        <f>备注!D$20*备注!A29</f>
        <v>12000</v>
      </c>
    </row>
    <row r="894" spans="1:10" x14ac:dyDescent="0.2">
      <c r="A894">
        <v>889</v>
      </c>
      <c r="B894" t="s">
        <v>1461</v>
      </c>
      <c r="C894" t="s">
        <v>101</v>
      </c>
      <c r="D894">
        <v>1</v>
      </c>
      <c r="E894">
        <v>30406001</v>
      </c>
      <c r="H894" t="s">
        <v>268</v>
      </c>
      <c r="I894">
        <v>1</v>
      </c>
      <c r="J894">
        <f>备注!D$20*备注!A30</f>
        <v>14000</v>
      </c>
    </row>
    <row r="895" spans="1:10" x14ac:dyDescent="0.2">
      <c r="A895">
        <v>890</v>
      </c>
      <c r="B895" t="s">
        <v>1462</v>
      </c>
      <c r="C895" t="s">
        <v>101</v>
      </c>
      <c r="D895">
        <v>1</v>
      </c>
      <c r="E895">
        <v>30406001</v>
      </c>
      <c r="H895" t="s">
        <v>268</v>
      </c>
      <c r="I895">
        <v>1</v>
      </c>
      <c r="J895">
        <f>备注!D$20*备注!A31</f>
        <v>16000</v>
      </c>
    </row>
    <row r="896" spans="1:10" x14ac:dyDescent="0.2">
      <c r="A896">
        <v>891</v>
      </c>
      <c r="B896" t="s">
        <v>1463</v>
      </c>
      <c r="C896" t="s">
        <v>101</v>
      </c>
      <c r="D896">
        <v>1</v>
      </c>
      <c r="E896">
        <v>30406001</v>
      </c>
      <c r="H896" t="s">
        <v>268</v>
      </c>
      <c r="I896">
        <v>1</v>
      </c>
      <c r="J896">
        <f>备注!D$20*备注!A32</f>
        <v>18000</v>
      </c>
    </row>
    <row r="897" spans="1:10" x14ac:dyDescent="0.2">
      <c r="A897">
        <v>892</v>
      </c>
      <c r="B897" t="s">
        <v>1464</v>
      </c>
      <c r="C897" t="s">
        <v>101</v>
      </c>
      <c r="D897">
        <v>2</v>
      </c>
      <c r="E897">
        <v>30406001</v>
      </c>
      <c r="H897">
        <v>1</v>
      </c>
      <c r="I897" t="s">
        <v>1378</v>
      </c>
      <c r="J897">
        <f>100*备注!A24</f>
        <v>100</v>
      </c>
    </row>
    <row r="898" spans="1:10" x14ac:dyDescent="0.2">
      <c r="A898">
        <v>893</v>
      </c>
      <c r="B898" t="s">
        <v>1465</v>
      </c>
      <c r="C898" t="s">
        <v>101</v>
      </c>
      <c r="D898">
        <v>2</v>
      </c>
      <c r="E898">
        <v>30406001</v>
      </c>
      <c r="H898">
        <v>1</v>
      </c>
      <c r="I898" t="s">
        <v>1378</v>
      </c>
      <c r="J898">
        <f>100*备注!A25</f>
        <v>200</v>
      </c>
    </row>
    <row r="899" spans="1:10" x14ac:dyDescent="0.2">
      <c r="A899">
        <v>894</v>
      </c>
      <c r="B899" t="s">
        <v>1466</v>
      </c>
      <c r="C899" t="s">
        <v>101</v>
      </c>
      <c r="D899">
        <v>2</v>
      </c>
      <c r="E899">
        <v>30406001</v>
      </c>
      <c r="H899">
        <v>1</v>
      </c>
      <c r="I899" t="s">
        <v>268</v>
      </c>
      <c r="J899">
        <f>100*备注!A26</f>
        <v>300</v>
      </c>
    </row>
    <row r="900" spans="1:10" x14ac:dyDescent="0.2">
      <c r="A900">
        <v>895</v>
      </c>
      <c r="B900" t="s">
        <v>1467</v>
      </c>
      <c r="C900" t="s">
        <v>101</v>
      </c>
      <c r="D900">
        <v>2</v>
      </c>
      <c r="E900">
        <v>30406001</v>
      </c>
      <c r="H900">
        <v>1</v>
      </c>
      <c r="I900" t="s">
        <v>268</v>
      </c>
      <c r="J900">
        <f>100*备注!A27</f>
        <v>400</v>
      </c>
    </row>
    <row r="901" spans="1:10" x14ac:dyDescent="0.2">
      <c r="A901">
        <v>896</v>
      </c>
      <c r="B901" t="s">
        <v>1468</v>
      </c>
      <c r="C901" t="s">
        <v>101</v>
      </c>
      <c r="D901">
        <v>2</v>
      </c>
      <c r="E901">
        <v>30406001</v>
      </c>
      <c r="H901">
        <v>1</v>
      </c>
      <c r="I901" t="s">
        <v>268</v>
      </c>
      <c r="J901">
        <f>100*备注!A28</f>
        <v>500</v>
      </c>
    </row>
    <row r="902" spans="1:10" x14ac:dyDescent="0.2">
      <c r="A902">
        <v>897</v>
      </c>
      <c r="B902" t="s">
        <v>1469</v>
      </c>
      <c r="C902" t="s">
        <v>101</v>
      </c>
      <c r="D902">
        <v>2</v>
      </c>
      <c r="E902">
        <v>30406001</v>
      </c>
      <c r="H902">
        <v>1</v>
      </c>
      <c r="I902" t="s">
        <v>268</v>
      </c>
      <c r="J902">
        <f>100*备注!A29</f>
        <v>600</v>
      </c>
    </row>
    <row r="903" spans="1:10" x14ac:dyDescent="0.2">
      <c r="A903">
        <v>898</v>
      </c>
      <c r="B903" t="s">
        <v>1470</v>
      </c>
      <c r="C903" t="s">
        <v>101</v>
      </c>
      <c r="D903">
        <v>3</v>
      </c>
      <c r="E903">
        <v>30406001</v>
      </c>
      <c r="H903">
        <v>1</v>
      </c>
      <c r="I903" t="s">
        <v>1378</v>
      </c>
      <c r="J903">
        <f>100*备注!A24</f>
        <v>100</v>
      </c>
    </row>
    <row r="904" spans="1:10" x14ac:dyDescent="0.2">
      <c r="A904">
        <v>899</v>
      </c>
      <c r="B904" t="s">
        <v>1471</v>
      </c>
      <c r="C904" t="s">
        <v>101</v>
      </c>
      <c r="D904">
        <v>3</v>
      </c>
      <c r="E904">
        <v>30406001</v>
      </c>
      <c r="H904">
        <v>1</v>
      </c>
      <c r="I904" t="s">
        <v>268</v>
      </c>
      <c r="J904">
        <f>100*备注!A25</f>
        <v>200</v>
      </c>
    </row>
    <row r="905" spans="1:10" x14ac:dyDescent="0.2">
      <c r="A905">
        <v>900</v>
      </c>
      <c r="B905" t="s">
        <v>1472</v>
      </c>
      <c r="C905" t="s">
        <v>101</v>
      </c>
      <c r="D905">
        <v>3</v>
      </c>
      <c r="E905">
        <v>30406001</v>
      </c>
      <c r="H905">
        <v>1</v>
      </c>
      <c r="I905" t="s">
        <v>268</v>
      </c>
      <c r="J905">
        <f>100*备注!A26</f>
        <v>300</v>
      </c>
    </row>
    <row r="906" spans="1:10" x14ac:dyDescent="0.2">
      <c r="A906">
        <v>901</v>
      </c>
      <c r="B906" t="s">
        <v>1473</v>
      </c>
      <c r="C906" t="s">
        <v>101</v>
      </c>
      <c r="D906">
        <v>3</v>
      </c>
      <c r="E906">
        <v>30406001</v>
      </c>
      <c r="H906">
        <v>1</v>
      </c>
      <c r="I906" t="s">
        <v>268</v>
      </c>
      <c r="J906">
        <f>100*备注!A27</f>
        <v>400</v>
      </c>
    </row>
    <row r="907" spans="1:10" x14ac:dyDescent="0.2">
      <c r="A907">
        <v>902</v>
      </c>
      <c r="B907" t="s">
        <v>1474</v>
      </c>
      <c r="C907" t="s">
        <v>101</v>
      </c>
      <c r="D907">
        <v>3</v>
      </c>
      <c r="E907">
        <v>30406001</v>
      </c>
      <c r="H907">
        <v>1</v>
      </c>
      <c r="I907" t="s">
        <v>268</v>
      </c>
      <c r="J907">
        <f>100*备注!A28</f>
        <v>500</v>
      </c>
    </row>
    <row r="908" spans="1:10" x14ac:dyDescent="0.2">
      <c r="A908">
        <v>904</v>
      </c>
      <c r="B908" t="s">
        <v>1475</v>
      </c>
      <c r="C908" t="s">
        <v>101</v>
      </c>
      <c r="D908">
        <v>1</v>
      </c>
      <c r="E908">
        <v>30406001</v>
      </c>
      <c r="H908">
        <v>1</v>
      </c>
      <c r="I908" t="s">
        <v>268</v>
      </c>
      <c r="J908">
        <f>100*备注!A24</f>
        <v>100</v>
      </c>
    </row>
    <row r="909" spans="1:10" x14ac:dyDescent="0.2">
      <c r="A909">
        <v>905</v>
      </c>
      <c r="B909" t="s">
        <v>1476</v>
      </c>
      <c r="C909" t="s">
        <v>101</v>
      </c>
      <c r="D909">
        <v>1</v>
      </c>
      <c r="E909">
        <v>30406001</v>
      </c>
      <c r="H909">
        <v>1</v>
      </c>
      <c r="I909" t="s">
        <v>268</v>
      </c>
      <c r="J909">
        <f>100*备注!A25</f>
        <v>200</v>
      </c>
    </row>
    <row r="910" spans="1:10" x14ac:dyDescent="0.2">
      <c r="A910">
        <v>906</v>
      </c>
      <c r="B910" t="s">
        <v>1477</v>
      </c>
      <c r="C910" t="s">
        <v>101</v>
      </c>
      <c r="D910">
        <v>1</v>
      </c>
      <c r="E910">
        <v>30406001</v>
      </c>
      <c r="H910">
        <v>1</v>
      </c>
      <c r="I910" t="s">
        <v>268</v>
      </c>
      <c r="J910">
        <f>100*备注!A26</f>
        <v>300</v>
      </c>
    </row>
    <row r="911" spans="1:10" x14ac:dyDescent="0.2">
      <c r="A911">
        <v>907</v>
      </c>
      <c r="B911" t="s">
        <v>1478</v>
      </c>
      <c r="C911" t="s">
        <v>101</v>
      </c>
      <c r="D911">
        <v>1</v>
      </c>
      <c r="E911">
        <v>30406001</v>
      </c>
      <c r="H911">
        <v>1</v>
      </c>
      <c r="I911" t="s">
        <v>268</v>
      </c>
      <c r="J911">
        <f>100*备注!A27</f>
        <v>400</v>
      </c>
    </row>
    <row r="912" spans="1:10" x14ac:dyDescent="0.2">
      <c r="A912">
        <v>908</v>
      </c>
      <c r="B912" t="s">
        <v>1479</v>
      </c>
      <c r="C912" t="s">
        <v>101</v>
      </c>
      <c r="D912">
        <v>1</v>
      </c>
      <c r="E912">
        <v>30406001</v>
      </c>
      <c r="H912">
        <v>1</v>
      </c>
      <c r="I912" t="s">
        <v>268</v>
      </c>
      <c r="J912">
        <f>100*备注!A28</f>
        <v>500</v>
      </c>
    </row>
    <row r="913" spans="1:10" x14ac:dyDescent="0.2">
      <c r="A913">
        <v>909</v>
      </c>
      <c r="B913" t="s">
        <v>1480</v>
      </c>
      <c r="C913" t="s">
        <v>101</v>
      </c>
      <c r="D913">
        <v>1</v>
      </c>
      <c r="E913">
        <v>30406001</v>
      </c>
      <c r="H913">
        <v>1</v>
      </c>
      <c r="I913" t="s">
        <v>268</v>
      </c>
      <c r="J913">
        <f>100*备注!A29</f>
        <v>600</v>
      </c>
    </row>
    <row r="914" spans="1:10" x14ac:dyDescent="0.2">
      <c r="A914">
        <v>910</v>
      </c>
      <c r="B914" t="s">
        <v>1481</v>
      </c>
      <c r="C914" t="s">
        <v>101</v>
      </c>
      <c r="D914">
        <v>2</v>
      </c>
      <c r="E914">
        <v>30406001</v>
      </c>
      <c r="H914" t="s">
        <v>1378</v>
      </c>
      <c r="I914" t="s">
        <v>268</v>
      </c>
      <c r="J914">
        <f>100*备注!A24</f>
        <v>100</v>
      </c>
    </row>
    <row r="915" spans="1:10" x14ac:dyDescent="0.2">
      <c r="A915">
        <v>911</v>
      </c>
      <c r="B915" t="s">
        <v>1482</v>
      </c>
      <c r="C915" t="s">
        <v>101</v>
      </c>
      <c r="D915">
        <v>2</v>
      </c>
      <c r="E915">
        <v>30406001</v>
      </c>
      <c r="H915" t="s">
        <v>1378</v>
      </c>
      <c r="I915" t="s">
        <v>268</v>
      </c>
      <c r="J915">
        <f>100*备注!A25</f>
        <v>200</v>
      </c>
    </row>
    <row r="916" spans="1:10" x14ac:dyDescent="0.2">
      <c r="A916">
        <v>912</v>
      </c>
      <c r="B916" t="s">
        <v>1483</v>
      </c>
      <c r="C916" t="s">
        <v>101</v>
      </c>
      <c r="D916">
        <v>2</v>
      </c>
      <c r="E916">
        <v>30406001</v>
      </c>
      <c r="H916" t="s">
        <v>268</v>
      </c>
      <c r="I916" t="s">
        <v>268</v>
      </c>
      <c r="J916">
        <f>100*备注!A26</f>
        <v>300</v>
      </c>
    </row>
    <row r="917" spans="1:10" x14ac:dyDescent="0.2">
      <c r="A917">
        <v>913</v>
      </c>
      <c r="B917" t="s">
        <v>1484</v>
      </c>
      <c r="C917" t="s">
        <v>101</v>
      </c>
      <c r="D917">
        <v>2</v>
      </c>
      <c r="E917">
        <v>30406001</v>
      </c>
      <c r="H917" t="s">
        <v>268</v>
      </c>
      <c r="I917" t="s">
        <v>268</v>
      </c>
      <c r="J917">
        <f>100*备注!A27</f>
        <v>400</v>
      </c>
    </row>
    <row r="918" spans="1:10" x14ac:dyDescent="0.2">
      <c r="A918">
        <v>914</v>
      </c>
      <c r="B918" t="s">
        <v>1485</v>
      </c>
      <c r="C918" t="s">
        <v>101</v>
      </c>
      <c r="D918">
        <v>2</v>
      </c>
      <c r="E918">
        <v>30406001</v>
      </c>
      <c r="H918" t="s">
        <v>268</v>
      </c>
      <c r="I918" t="s">
        <v>268</v>
      </c>
      <c r="J918">
        <f>100*备注!A28</f>
        <v>500</v>
      </c>
    </row>
    <row r="919" spans="1:10" x14ac:dyDescent="0.2">
      <c r="A919">
        <v>915</v>
      </c>
      <c r="B919" t="s">
        <v>1486</v>
      </c>
      <c r="C919" t="s">
        <v>101</v>
      </c>
      <c r="D919">
        <v>2</v>
      </c>
      <c r="E919">
        <v>30406001</v>
      </c>
      <c r="H919" t="s">
        <v>268</v>
      </c>
      <c r="I919" t="s">
        <v>268</v>
      </c>
      <c r="J919">
        <f>100*备注!A29</f>
        <v>600</v>
      </c>
    </row>
    <row r="920" spans="1:10" x14ac:dyDescent="0.2">
      <c r="A920">
        <v>916</v>
      </c>
      <c r="B920" t="s">
        <v>1487</v>
      </c>
      <c r="C920" t="s">
        <v>101</v>
      </c>
      <c r="D920">
        <v>3</v>
      </c>
      <c r="E920">
        <v>30406001</v>
      </c>
      <c r="H920">
        <v>3</v>
      </c>
      <c r="I920" t="s">
        <v>268</v>
      </c>
      <c r="J920">
        <f>100*备注!A24</f>
        <v>100</v>
      </c>
    </row>
    <row r="921" spans="1:10" x14ac:dyDescent="0.2">
      <c r="A921">
        <v>917</v>
      </c>
      <c r="B921" t="s">
        <v>1488</v>
      </c>
      <c r="C921" t="s">
        <v>101</v>
      </c>
      <c r="D921">
        <v>3</v>
      </c>
      <c r="E921">
        <v>30406001</v>
      </c>
      <c r="H921">
        <v>3</v>
      </c>
      <c r="I921" t="s">
        <v>268</v>
      </c>
      <c r="J921">
        <f>100*备注!A25</f>
        <v>200</v>
      </c>
    </row>
    <row r="922" spans="1:10" x14ac:dyDescent="0.2">
      <c r="A922">
        <v>918</v>
      </c>
      <c r="B922" t="s">
        <v>1489</v>
      </c>
      <c r="C922" t="s">
        <v>101</v>
      </c>
      <c r="D922">
        <v>3</v>
      </c>
      <c r="E922">
        <v>30406001</v>
      </c>
      <c r="H922">
        <v>3</v>
      </c>
      <c r="I922" t="s">
        <v>268</v>
      </c>
      <c r="J922">
        <f>100*备注!A26</f>
        <v>300</v>
      </c>
    </row>
    <row r="923" spans="1:10" x14ac:dyDescent="0.2">
      <c r="A923">
        <v>919</v>
      </c>
      <c r="B923" t="s">
        <v>1498</v>
      </c>
      <c r="C923" t="s">
        <v>101</v>
      </c>
      <c r="D923">
        <v>3</v>
      </c>
      <c r="E923">
        <v>30406001</v>
      </c>
      <c r="H923">
        <v>3</v>
      </c>
      <c r="I923" t="s">
        <v>268</v>
      </c>
      <c r="J923">
        <f>100*备注!A27</f>
        <v>400</v>
      </c>
    </row>
    <row r="924" spans="1:10" x14ac:dyDescent="0.2">
      <c r="A924">
        <v>920</v>
      </c>
      <c r="B924" t="s">
        <v>1499</v>
      </c>
      <c r="C924" t="s">
        <v>101</v>
      </c>
      <c r="D924">
        <v>3</v>
      </c>
      <c r="E924">
        <v>30406001</v>
      </c>
      <c r="H924">
        <v>3</v>
      </c>
      <c r="I924" t="s">
        <v>268</v>
      </c>
      <c r="J924">
        <f>100*备注!A28</f>
        <v>500</v>
      </c>
    </row>
    <row r="925" spans="1:10" x14ac:dyDescent="0.2">
      <c r="A925">
        <v>921</v>
      </c>
      <c r="B925" t="s">
        <v>1495</v>
      </c>
      <c r="C925" t="s">
        <v>101</v>
      </c>
      <c r="D925">
        <v>1</v>
      </c>
      <c r="E925">
        <v>30409001</v>
      </c>
      <c r="H925" t="s">
        <v>1494</v>
      </c>
      <c r="I925" t="s">
        <v>268</v>
      </c>
      <c r="J925">
        <f>100*备注!A24</f>
        <v>100</v>
      </c>
    </row>
    <row r="926" spans="1:10" x14ac:dyDescent="0.2">
      <c r="A926">
        <v>922</v>
      </c>
      <c r="B926" t="s">
        <v>1496</v>
      </c>
      <c r="C926" t="s">
        <v>101</v>
      </c>
      <c r="D926">
        <v>1</v>
      </c>
      <c r="E926">
        <v>30409001</v>
      </c>
      <c r="H926" t="s">
        <v>1494</v>
      </c>
      <c r="I926" t="s">
        <v>268</v>
      </c>
      <c r="J926">
        <f>100*备注!A25</f>
        <v>200</v>
      </c>
    </row>
    <row r="927" spans="1:10" x14ac:dyDescent="0.2">
      <c r="A927">
        <v>923</v>
      </c>
      <c r="B927" t="s">
        <v>1497</v>
      </c>
      <c r="C927" t="s">
        <v>101</v>
      </c>
      <c r="D927">
        <v>1</v>
      </c>
      <c r="E927">
        <v>30409001</v>
      </c>
      <c r="H927" t="s">
        <v>268</v>
      </c>
      <c r="I927" t="s">
        <v>268</v>
      </c>
      <c r="J927">
        <f>100*备注!A26</f>
        <v>300</v>
      </c>
    </row>
    <row r="928" spans="1:10" x14ac:dyDescent="0.2">
      <c r="A928">
        <v>924</v>
      </c>
      <c r="B928" t="s">
        <v>1500</v>
      </c>
      <c r="C928" t="s">
        <v>101</v>
      </c>
      <c r="D928">
        <v>1</v>
      </c>
      <c r="E928">
        <v>30410001</v>
      </c>
      <c r="H928" t="s">
        <v>268</v>
      </c>
      <c r="I928" t="s">
        <v>268</v>
      </c>
      <c r="J928">
        <f>100*备注!A24</f>
        <v>100</v>
      </c>
    </row>
    <row r="929" spans="1:10" x14ac:dyDescent="0.2">
      <c r="A929">
        <v>925</v>
      </c>
      <c r="B929" t="s">
        <v>1501</v>
      </c>
      <c r="C929" t="s">
        <v>101</v>
      </c>
      <c r="D929">
        <v>1</v>
      </c>
      <c r="E929">
        <v>30410001</v>
      </c>
      <c r="H929" t="s">
        <v>268</v>
      </c>
      <c r="I929" t="s">
        <v>268</v>
      </c>
      <c r="J929">
        <f>100*备注!A25</f>
        <v>200</v>
      </c>
    </row>
    <row r="930" spans="1:10" x14ac:dyDescent="0.2">
      <c r="A930">
        <v>926</v>
      </c>
      <c r="B930" t="s">
        <v>1502</v>
      </c>
      <c r="C930" t="s">
        <v>101</v>
      </c>
      <c r="D930">
        <v>1</v>
      </c>
      <c r="E930">
        <v>30410001</v>
      </c>
      <c r="H930" t="s">
        <v>268</v>
      </c>
      <c r="I930" t="s">
        <v>268</v>
      </c>
      <c r="J930">
        <f>100*备注!A26</f>
        <v>300</v>
      </c>
    </row>
    <row r="931" spans="1:10" x14ac:dyDescent="0.2">
      <c r="A931">
        <v>927</v>
      </c>
      <c r="B931" t="s">
        <v>1503</v>
      </c>
      <c r="C931" t="s">
        <v>101</v>
      </c>
      <c r="D931">
        <v>3</v>
      </c>
      <c r="E931">
        <v>30406001</v>
      </c>
      <c r="H931">
        <v>5</v>
      </c>
      <c r="I931" t="s">
        <v>268</v>
      </c>
      <c r="J931">
        <f>100*备注!A24</f>
        <v>100</v>
      </c>
    </row>
    <row r="932" spans="1:10" x14ac:dyDescent="0.2">
      <c r="A932">
        <v>928</v>
      </c>
      <c r="B932" t="s">
        <v>1504</v>
      </c>
      <c r="C932" t="s">
        <v>101</v>
      </c>
      <c r="D932">
        <v>3</v>
      </c>
      <c r="E932">
        <v>30406001</v>
      </c>
      <c r="H932">
        <v>5</v>
      </c>
      <c r="I932" t="s">
        <v>268</v>
      </c>
      <c r="J932">
        <f>100*备注!A25</f>
        <v>200</v>
      </c>
    </row>
    <row r="933" spans="1:10" x14ac:dyDescent="0.2">
      <c r="A933">
        <v>929</v>
      </c>
      <c r="B933" t="s">
        <v>1505</v>
      </c>
      <c r="C933" t="s">
        <v>101</v>
      </c>
      <c r="D933">
        <v>3</v>
      </c>
      <c r="E933">
        <v>30406001</v>
      </c>
      <c r="H933">
        <v>5</v>
      </c>
      <c r="I933" t="s">
        <v>268</v>
      </c>
      <c r="J933">
        <f>100*备注!A26</f>
        <v>300</v>
      </c>
    </row>
    <row r="934" spans="1:10" x14ac:dyDescent="0.2">
      <c r="A934">
        <v>930</v>
      </c>
      <c r="B934" t="s">
        <v>1506</v>
      </c>
      <c r="C934" t="s">
        <v>101</v>
      </c>
      <c r="D934">
        <v>1</v>
      </c>
      <c r="E934">
        <v>30411001</v>
      </c>
      <c r="H934" t="s">
        <v>1494</v>
      </c>
      <c r="I934" t="s">
        <v>268</v>
      </c>
      <c r="J934">
        <f>100*备注!A24</f>
        <v>100</v>
      </c>
    </row>
    <row r="935" spans="1:10" x14ac:dyDescent="0.2">
      <c r="A935">
        <v>931</v>
      </c>
      <c r="B935" t="s">
        <v>1507</v>
      </c>
      <c r="C935" t="s">
        <v>101</v>
      </c>
      <c r="D935">
        <v>1</v>
      </c>
      <c r="E935">
        <v>30411001</v>
      </c>
      <c r="H935" t="s">
        <v>1494</v>
      </c>
      <c r="I935" t="s">
        <v>268</v>
      </c>
      <c r="J935">
        <f>100*备注!A25</f>
        <v>200</v>
      </c>
    </row>
    <row r="936" spans="1:10" x14ac:dyDescent="0.2">
      <c r="A936">
        <v>932</v>
      </c>
      <c r="B936" t="s">
        <v>1508</v>
      </c>
      <c r="C936" t="s">
        <v>101</v>
      </c>
      <c r="D936">
        <v>1</v>
      </c>
      <c r="E936">
        <v>30411001</v>
      </c>
      <c r="H936" t="s">
        <v>1494</v>
      </c>
      <c r="I936" t="s">
        <v>268</v>
      </c>
      <c r="J936">
        <f>100*备注!A26</f>
        <v>300</v>
      </c>
    </row>
    <row r="937" spans="1:10" x14ac:dyDescent="0.2">
      <c r="A937">
        <v>933</v>
      </c>
      <c r="B937" t="s">
        <v>1509</v>
      </c>
      <c r="C937" t="s">
        <v>101</v>
      </c>
      <c r="D937">
        <v>1</v>
      </c>
      <c r="E937">
        <v>30411001</v>
      </c>
      <c r="H937" t="s">
        <v>1494</v>
      </c>
      <c r="I937" t="s">
        <v>268</v>
      </c>
      <c r="J937">
        <f>100*备注!A27</f>
        <v>400</v>
      </c>
    </row>
    <row r="938" spans="1:10" x14ac:dyDescent="0.2">
      <c r="A938">
        <v>934</v>
      </c>
      <c r="B938" t="s">
        <v>1510</v>
      </c>
      <c r="C938" t="s">
        <v>101</v>
      </c>
      <c r="D938">
        <v>1</v>
      </c>
      <c r="E938">
        <v>30411001</v>
      </c>
      <c r="H938" t="s">
        <v>1494</v>
      </c>
      <c r="I938" t="s">
        <v>268</v>
      </c>
      <c r="J938">
        <f>100*备注!A28</f>
        <v>500</v>
      </c>
    </row>
    <row r="939" spans="1:10" x14ac:dyDescent="0.2">
      <c r="A939">
        <v>935</v>
      </c>
      <c r="B939" t="s">
        <v>1511</v>
      </c>
      <c r="C939" t="s">
        <v>306</v>
      </c>
      <c r="D939">
        <v>0</v>
      </c>
      <c r="E939">
        <v>30406001</v>
      </c>
      <c r="H939">
        <f>备注!D$20*备注!A24</f>
        <v>2000</v>
      </c>
      <c r="I939">
        <v>1</v>
      </c>
    </row>
    <row r="940" spans="1:10" x14ac:dyDescent="0.2">
      <c r="A940">
        <v>936</v>
      </c>
      <c r="B940" t="s">
        <v>1512</v>
      </c>
      <c r="C940" t="s">
        <v>306</v>
      </c>
      <c r="D940">
        <v>0</v>
      </c>
      <c r="E940">
        <v>30406001</v>
      </c>
      <c r="H940">
        <f>备注!D$20*备注!A25</f>
        <v>4000</v>
      </c>
      <c r="I940">
        <v>1</v>
      </c>
    </row>
    <row r="941" spans="1:10" x14ac:dyDescent="0.2">
      <c r="A941">
        <v>937</v>
      </c>
      <c r="B941" t="s">
        <v>1513</v>
      </c>
      <c r="C941" t="s">
        <v>306</v>
      </c>
      <c r="D941">
        <v>0</v>
      </c>
      <c r="E941">
        <v>30406001</v>
      </c>
      <c r="H941">
        <f>备注!D$20*备注!A26</f>
        <v>6000</v>
      </c>
      <c r="I941">
        <v>1</v>
      </c>
    </row>
    <row r="942" spans="1:10" x14ac:dyDescent="0.2">
      <c r="A942">
        <v>938</v>
      </c>
      <c r="B942" t="s">
        <v>1511</v>
      </c>
      <c r="C942" t="s">
        <v>306</v>
      </c>
      <c r="D942">
        <v>0</v>
      </c>
      <c r="E942">
        <v>30411001</v>
      </c>
      <c r="H942">
        <f>备注!D$20*备注!A24</f>
        <v>2000</v>
      </c>
      <c r="I942">
        <v>1</v>
      </c>
    </row>
    <row r="943" spans="1:10" x14ac:dyDescent="0.2">
      <c r="A943">
        <v>939</v>
      </c>
      <c r="B943" t="s">
        <v>1512</v>
      </c>
      <c r="C943" t="s">
        <v>306</v>
      </c>
      <c r="D943">
        <v>0</v>
      </c>
      <c r="E943">
        <v>30411001</v>
      </c>
      <c r="H943">
        <f>备注!D$20*备注!A25</f>
        <v>4000</v>
      </c>
      <c r="I943">
        <v>1</v>
      </c>
    </row>
    <row r="944" spans="1:10" x14ac:dyDescent="0.2">
      <c r="A944">
        <v>940</v>
      </c>
      <c r="B944" t="s">
        <v>1513</v>
      </c>
      <c r="C944" t="s">
        <v>306</v>
      </c>
      <c r="D944">
        <v>0</v>
      </c>
      <c r="E944">
        <v>30411001</v>
      </c>
      <c r="H944">
        <f>备注!D$20*备注!A26</f>
        <v>6000</v>
      </c>
      <c r="I944">
        <v>1</v>
      </c>
    </row>
    <row r="945" spans="1:10" x14ac:dyDescent="0.2">
      <c r="A945">
        <v>941</v>
      </c>
      <c r="B945" t="s">
        <v>1514</v>
      </c>
      <c r="C945" t="s">
        <v>1389</v>
      </c>
      <c r="D945">
        <v>0</v>
      </c>
      <c r="E945">
        <v>0</v>
      </c>
      <c r="H945" s="3">
        <v>0</v>
      </c>
      <c r="I945" t="s">
        <v>269</v>
      </c>
      <c r="J945">
        <v>1</v>
      </c>
    </row>
    <row r="946" spans="1:10" x14ac:dyDescent="0.2">
      <c r="A946">
        <v>942</v>
      </c>
      <c r="B946" t="s">
        <v>1515</v>
      </c>
      <c r="C946" t="s">
        <v>1388</v>
      </c>
      <c r="D946">
        <v>0</v>
      </c>
      <c r="E946">
        <v>0</v>
      </c>
      <c r="H946" s="3">
        <v>0</v>
      </c>
      <c r="I946">
        <v>2</v>
      </c>
      <c r="J946">
        <v>10000</v>
      </c>
    </row>
    <row r="947" spans="1:10" x14ac:dyDescent="0.2">
      <c r="A947">
        <v>943</v>
      </c>
      <c r="B947" s="4" t="s">
        <v>1450</v>
      </c>
      <c r="C947" s="4" t="s">
        <v>101</v>
      </c>
      <c r="D947">
        <v>7</v>
      </c>
      <c r="E947">
        <v>30406001</v>
      </c>
      <c r="H947">
        <v>1</v>
      </c>
      <c r="I947">
        <v>2</v>
      </c>
      <c r="J947">
        <v>1</v>
      </c>
    </row>
    <row r="948" spans="1:10" x14ac:dyDescent="0.2">
      <c r="A948">
        <v>944</v>
      </c>
      <c r="B948" s="5" t="s">
        <v>1450</v>
      </c>
      <c r="C948" s="5" t="s">
        <v>101</v>
      </c>
      <c r="D948">
        <v>8</v>
      </c>
      <c r="E948">
        <v>30406001</v>
      </c>
      <c r="H948">
        <v>1</v>
      </c>
      <c r="I948">
        <v>2</v>
      </c>
      <c r="J948">
        <v>10000</v>
      </c>
    </row>
  </sheetData>
  <phoneticPr fontId="1" type="noConversion"/>
  <conditionalFormatting sqref="E232">
    <cfRule type="cellIs" dxfId="551" priority="1076" operator="equal">
      <formula>0</formula>
    </cfRule>
    <cfRule type="containsBlanks" dxfId="550" priority="1075">
      <formula>LEN(TRIM(E232))=0</formula>
    </cfRule>
  </conditionalFormatting>
  <conditionalFormatting sqref="E234:E237">
    <cfRule type="cellIs" dxfId="549" priority="1074" operator="equal">
      <formula>0</formula>
    </cfRule>
    <cfRule type="containsBlanks" dxfId="548" priority="1073">
      <formula>LEN(TRIM(E234))=0</formula>
    </cfRule>
  </conditionalFormatting>
  <conditionalFormatting sqref="E239:E241">
    <cfRule type="containsBlanks" dxfId="547" priority="1069">
      <formula>LEN(TRIM(E239))=0</formula>
    </cfRule>
    <cfRule type="cellIs" dxfId="546" priority="1070" operator="equal">
      <formula>0</formula>
    </cfRule>
  </conditionalFormatting>
  <conditionalFormatting sqref="E244:E246">
    <cfRule type="cellIs" dxfId="545" priority="1062" operator="equal">
      <formula>0</formula>
    </cfRule>
    <cfRule type="containsBlanks" dxfId="544" priority="1061">
      <formula>LEN(TRIM(E244))=0</formula>
    </cfRule>
  </conditionalFormatting>
  <conditionalFormatting sqref="E257">
    <cfRule type="cellIs" dxfId="543" priority="1060" operator="equal">
      <formula>0</formula>
    </cfRule>
    <cfRule type="containsBlanks" dxfId="542" priority="1059">
      <formula>LEN(TRIM(E257))=0</formula>
    </cfRule>
  </conditionalFormatting>
  <conditionalFormatting sqref="E272:E273">
    <cfRule type="cellIs" dxfId="541" priority="1054" operator="equal">
      <formula>0</formula>
    </cfRule>
    <cfRule type="containsBlanks" dxfId="540" priority="1053">
      <formula>LEN(TRIM(E272))=0</formula>
    </cfRule>
  </conditionalFormatting>
  <conditionalFormatting sqref="E285:E292">
    <cfRule type="cellIs" dxfId="539" priority="760" operator="equal">
      <formula>0</formula>
    </cfRule>
    <cfRule type="containsBlanks" dxfId="538" priority="759">
      <formula>LEN(TRIM(E285))=0</formula>
    </cfRule>
  </conditionalFormatting>
  <conditionalFormatting sqref="E294:E301">
    <cfRule type="containsBlanks" dxfId="537" priority="761">
      <formula>LEN(TRIM(E294))=0</formula>
    </cfRule>
    <cfRule type="cellIs" dxfId="536" priority="762" operator="equal">
      <formula>0</formula>
    </cfRule>
    <cfRule type="containsBlanks" dxfId="535" priority="763">
      <formula>LEN(TRIM(E294))=0</formula>
    </cfRule>
    <cfRule type="cellIs" dxfId="534" priority="764" operator="equal">
      <formula>0</formula>
    </cfRule>
  </conditionalFormatting>
  <conditionalFormatting sqref="E303:E310">
    <cfRule type="containsBlanks" dxfId="533" priority="765">
      <formula>LEN(TRIM(E303))=0</formula>
    </cfRule>
    <cfRule type="cellIs" dxfId="532" priority="766" operator="equal">
      <formula>0</formula>
    </cfRule>
    <cfRule type="containsBlanks" dxfId="531" priority="767">
      <formula>LEN(TRIM(E303))=0</formula>
    </cfRule>
    <cfRule type="cellIs" dxfId="530" priority="768" operator="equal">
      <formula>0</formula>
    </cfRule>
  </conditionalFormatting>
  <conditionalFormatting sqref="E312:E319">
    <cfRule type="containsBlanks" dxfId="529" priority="769">
      <formula>LEN(TRIM(E312))=0</formula>
    </cfRule>
    <cfRule type="containsBlanks" dxfId="528" priority="771">
      <formula>LEN(TRIM(E312))=0</formula>
    </cfRule>
    <cfRule type="cellIs" dxfId="527" priority="770" operator="equal">
      <formula>0</formula>
    </cfRule>
    <cfRule type="cellIs" dxfId="526" priority="772" operator="equal">
      <formula>0</formula>
    </cfRule>
  </conditionalFormatting>
  <conditionalFormatting sqref="E321:E328">
    <cfRule type="cellIs" dxfId="525" priority="776" operator="equal">
      <formula>0</formula>
    </cfRule>
    <cfRule type="containsBlanks" dxfId="524" priority="775">
      <formula>LEN(TRIM(E321))=0</formula>
    </cfRule>
    <cfRule type="containsBlanks" dxfId="523" priority="773">
      <formula>LEN(TRIM(E321))=0</formula>
    </cfRule>
    <cfRule type="cellIs" dxfId="522" priority="774" operator="equal">
      <formula>0</formula>
    </cfRule>
  </conditionalFormatting>
  <conditionalFormatting sqref="E330:E337">
    <cfRule type="cellIs" dxfId="521" priority="778" operator="equal">
      <formula>0</formula>
    </cfRule>
    <cfRule type="containsBlanks" dxfId="520" priority="777">
      <formula>LEN(TRIM(E330))=0</formula>
    </cfRule>
    <cfRule type="cellIs" dxfId="519" priority="780" operator="equal">
      <formula>0</formula>
    </cfRule>
    <cfRule type="containsBlanks" dxfId="518" priority="779">
      <formula>LEN(TRIM(E330))=0</formula>
    </cfRule>
  </conditionalFormatting>
  <conditionalFormatting sqref="E339:E346">
    <cfRule type="containsBlanks" dxfId="517" priority="783">
      <formula>LEN(TRIM(E339))=0</formula>
    </cfRule>
    <cfRule type="containsBlanks" dxfId="516" priority="781">
      <formula>LEN(TRIM(E339))=0</formula>
    </cfRule>
    <cfRule type="cellIs" dxfId="515" priority="782" operator="equal">
      <formula>0</formula>
    </cfRule>
    <cfRule type="cellIs" dxfId="514" priority="784" operator="equal">
      <formula>0</formula>
    </cfRule>
  </conditionalFormatting>
  <conditionalFormatting sqref="E348:E355">
    <cfRule type="containsBlanks" dxfId="513" priority="785">
      <formula>LEN(TRIM(E348))=0</formula>
    </cfRule>
    <cfRule type="cellIs" dxfId="512" priority="786" operator="equal">
      <formula>0</formula>
    </cfRule>
    <cfRule type="containsBlanks" dxfId="511" priority="787">
      <formula>LEN(TRIM(E348))=0</formula>
    </cfRule>
    <cfRule type="cellIs" dxfId="510" priority="788" operator="equal">
      <formula>0</formula>
    </cfRule>
  </conditionalFormatting>
  <conditionalFormatting sqref="E357:E364">
    <cfRule type="cellIs" dxfId="509" priority="792" operator="equal">
      <formula>0</formula>
    </cfRule>
    <cfRule type="containsBlanks" dxfId="508" priority="791">
      <formula>LEN(TRIM(E357))=0</formula>
    </cfRule>
    <cfRule type="cellIs" dxfId="507" priority="790" operator="equal">
      <formula>0</formula>
    </cfRule>
    <cfRule type="containsBlanks" dxfId="506" priority="789">
      <formula>LEN(TRIM(E357))=0</formula>
    </cfRule>
  </conditionalFormatting>
  <conditionalFormatting sqref="E366:E373">
    <cfRule type="containsBlanks" dxfId="505" priority="795">
      <formula>LEN(TRIM(E366))=0</formula>
    </cfRule>
    <cfRule type="cellIs" dxfId="504" priority="794" operator="equal">
      <formula>0</formula>
    </cfRule>
    <cfRule type="cellIs" dxfId="503" priority="796" operator="equal">
      <formula>0</formula>
    </cfRule>
    <cfRule type="containsBlanks" dxfId="502" priority="793">
      <formula>LEN(TRIM(E366))=0</formula>
    </cfRule>
  </conditionalFormatting>
  <conditionalFormatting sqref="E375:E382">
    <cfRule type="containsBlanks" dxfId="501" priority="797">
      <formula>LEN(TRIM(E375))=0</formula>
    </cfRule>
    <cfRule type="cellIs" dxfId="500" priority="798" operator="equal">
      <formula>0</formula>
    </cfRule>
    <cfRule type="cellIs" dxfId="499" priority="800" operator="equal">
      <formula>0</formula>
    </cfRule>
    <cfRule type="containsBlanks" dxfId="498" priority="799">
      <formula>LEN(TRIM(E375))=0</formula>
    </cfRule>
  </conditionalFormatting>
  <conditionalFormatting sqref="E384:E391">
    <cfRule type="cellIs" dxfId="497" priority="804" operator="equal">
      <formula>0</formula>
    </cfRule>
    <cfRule type="containsBlanks" dxfId="496" priority="801">
      <formula>LEN(TRIM(E384))=0</formula>
    </cfRule>
    <cfRule type="cellIs" dxfId="495" priority="802" operator="equal">
      <formula>0</formula>
    </cfRule>
    <cfRule type="containsBlanks" dxfId="494" priority="803">
      <formula>LEN(TRIM(E384))=0</formula>
    </cfRule>
  </conditionalFormatting>
  <conditionalFormatting sqref="E393:E400">
    <cfRule type="cellIs" dxfId="493" priority="808" operator="equal">
      <formula>0</formula>
    </cfRule>
    <cfRule type="containsBlanks" dxfId="492" priority="807">
      <formula>LEN(TRIM(E393))=0</formula>
    </cfRule>
    <cfRule type="cellIs" dxfId="491" priority="806" operator="equal">
      <formula>0</formula>
    </cfRule>
    <cfRule type="containsBlanks" dxfId="490" priority="805">
      <formula>LEN(TRIM(E393))=0</formula>
    </cfRule>
  </conditionalFormatting>
  <conditionalFormatting sqref="E402:E409">
    <cfRule type="containsBlanks" dxfId="489" priority="811">
      <formula>LEN(TRIM(E402))=0</formula>
    </cfRule>
    <cfRule type="cellIs" dxfId="488" priority="810" operator="equal">
      <formula>0</formula>
    </cfRule>
    <cfRule type="containsBlanks" dxfId="487" priority="809">
      <formula>LEN(TRIM(E402))=0</formula>
    </cfRule>
    <cfRule type="cellIs" dxfId="486" priority="812" operator="equal">
      <formula>0</formula>
    </cfRule>
  </conditionalFormatting>
  <conditionalFormatting sqref="E411:E418">
    <cfRule type="cellIs" dxfId="485" priority="816" operator="equal">
      <formula>0</formula>
    </cfRule>
    <cfRule type="containsBlanks" dxfId="484" priority="815">
      <formula>LEN(TRIM(E411))=0</formula>
    </cfRule>
    <cfRule type="cellIs" dxfId="483" priority="814" operator="equal">
      <formula>0</formula>
    </cfRule>
    <cfRule type="containsBlanks" dxfId="482" priority="813">
      <formula>LEN(TRIM(E411))=0</formula>
    </cfRule>
  </conditionalFormatting>
  <conditionalFormatting sqref="E420:E427">
    <cfRule type="cellIs" dxfId="481" priority="818" operator="equal">
      <formula>0</formula>
    </cfRule>
    <cfRule type="containsBlanks" dxfId="480" priority="817">
      <formula>LEN(TRIM(E420))=0</formula>
    </cfRule>
    <cfRule type="containsBlanks" dxfId="479" priority="819">
      <formula>LEN(TRIM(E420))=0</formula>
    </cfRule>
    <cfRule type="cellIs" dxfId="478" priority="820" operator="equal">
      <formula>0</formula>
    </cfRule>
  </conditionalFormatting>
  <conditionalFormatting sqref="E429:E436">
    <cfRule type="containsBlanks" dxfId="477" priority="821">
      <formula>LEN(TRIM(E429))=0</formula>
    </cfRule>
    <cfRule type="cellIs" dxfId="476" priority="822" operator="equal">
      <formula>0</formula>
    </cfRule>
    <cfRule type="containsBlanks" dxfId="475" priority="823">
      <formula>LEN(TRIM(E429))=0</formula>
    </cfRule>
    <cfRule type="cellIs" dxfId="474" priority="824" operator="equal">
      <formula>0</formula>
    </cfRule>
  </conditionalFormatting>
  <conditionalFormatting sqref="E438:E445">
    <cfRule type="cellIs" dxfId="473" priority="828" operator="equal">
      <formula>0</formula>
    </cfRule>
    <cfRule type="cellIs" dxfId="472" priority="826" operator="equal">
      <formula>0</formula>
    </cfRule>
    <cfRule type="containsBlanks" dxfId="471" priority="825">
      <formula>LEN(TRIM(E438))=0</formula>
    </cfRule>
    <cfRule type="containsBlanks" dxfId="470" priority="827">
      <formula>LEN(TRIM(E438))=0</formula>
    </cfRule>
  </conditionalFormatting>
  <conditionalFormatting sqref="E447:E454">
    <cfRule type="containsBlanks" dxfId="469" priority="829">
      <formula>LEN(TRIM(E447))=0</formula>
    </cfRule>
    <cfRule type="cellIs" dxfId="468" priority="830" operator="equal">
      <formula>0</formula>
    </cfRule>
    <cfRule type="containsBlanks" dxfId="467" priority="831">
      <formula>LEN(TRIM(E447))=0</formula>
    </cfRule>
    <cfRule type="cellIs" dxfId="466" priority="832" operator="equal">
      <formula>0</formula>
    </cfRule>
  </conditionalFormatting>
  <conditionalFormatting sqref="E456:E463">
    <cfRule type="containsBlanks" dxfId="465" priority="833">
      <formula>LEN(TRIM(E456))=0</formula>
    </cfRule>
    <cfRule type="cellIs" dxfId="464" priority="836" operator="equal">
      <formula>0</formula>
    </cfRule>
    <cfRule type="containsBlanks" dxfId="463" priority="835">
      <formula>LEN(TRIM(E456))=0</formula>
    </cfRule>
    <cfRule type="cellIs" dxfId="462" priority="834" operator="equal">
      <formula>0</formula>
    </cfRule>
  </conditionalFormatting>
  <conditionalFormatting sqref="E465:E472">
    <cfRule type="cellIs" dxfId="461" priority="838" operator="equal">
      <formula>0</formula>
    </cfRule>
    <cfRule type="containsBlanks" dxfId="460" priority="839">
      <formula>LEN(TRIM(E465))=0</formula>
    </cfRule>
    <cfRule type="cellIs" dxfId="459" priority="840" operator="equal">
      <formula>0</formula>
    </cfRule>
    <cfRule type="containsBlanks" dxfId="458" priority="837">
      <formula>LEN(TRIM(E465))=0</formula>
    </cfRule>
  </conditionalFormatting>
  <conditionalFormatting sqref="E474:E481">
    <cfRule type="cellIs" dxfId="457" priority="844" operator="equal">
      <formula>0</formula>
    </cfRule>
    <cfRule type="containsBlanks" dxfId="456" priority="843">
      <formula>LEN(TRIM(E474))=0</formula>
    </cfRule>
    <cfRule type="cellIs" dxfId="455" priority="842" operator="equal">
      <formula>0</formula>
    </cfRule>
    <cfRule type="containsBlanks" dxfId="454" priority="841">
      <formula>LEN(TRIM(E474))=0</formula>
    </cfRule>
  </conditionalFormatting>
  <conditionalFormatting sqref="E483 E485 E487 E489">
    <cfRule type="containsBlanks" dxfId="453" priority="851">
      <formula>LEN(TRIM(E483))=0</formula>
    </cfRule>
    <cfRule type="cellIs" dxfId="452" priority="852" operator="equal">
      <formula>0</formula>
    </cfRule>
  </conditionalFormatting>
  <conditionalFormatting sqref="E483:E490">
    <cfRule type="cellIs" dxfId="451" priority="848" operator="equal">
      <formula>0</formula>
    </cfRule>
    <cfRule type="containsBlanks" dxfId="450" priority="847">
      <formula>LEN(TRIM(E483))=0</formula>
    </cfRule>
  </conditionalFormatting>
  <conditionalFormatting sqref="E484 E486 E488 E490">
    <cfRule type="cellIs" dxfId="449" priority="846" operator="equal">
      <formula>0</formula>
    </cfRule>
    <cfRule type="containsBlanks" dxfId="448" priority="845">
      <formula>LEN(TRIM(E484))=0</formula>
    </cfRule>
  </conditionalFormatting>
  <conditionalFormatting sqref="E492 E494 E496 E498">
    <cfRule type="cellIs" dxfId="447" priority="860" operator="equal">
      <formula>0</formula>
    </cfRule>
    <cfRule type="containsBlanks" dxfId="446" priority="859">
      <formula>LEN(TRIM(E492))=0</formula>
    </cfRule>
  </conditionalFormatting>
  <conditionalFormatting sqref="E492:E499">
    <cfRule type="containsBlanks" dxfId="445" priority="855">
      <formula>LEN(TRIM(E492))=0</formula>
    </cfRule>
    <cfRule type="cellIs" dxfId="444" priority="856" operator="equal">
      <formula>0</formula>
    </cfRule>
  </conditionalFormatting>
  <conditionalFormatting sqref="E493 E495 E497 E499">
    <cfRule type="containsBlanks" dxfId="443" priority="853">
      <formula>LEN(TRIM(E493))=0</formula>
    </cfRule>
    <cfRule type="cellIs" dxfId="442" priority="854" operator="equal">
      <formula>0</formula>
    </cfRule>
  </conditionalFormatting>
  <conditionalFormatting sqref="E501:E508">
    <cfRule type="containsBlanks" dxfId="441" priority="861">
      <formula>LEN(TRIM(E501))=0</formula>
    </cfRule>
    <cfRule type="cellIs" dxfId="440" priority="864" operator="equal">
      <formula>0</formula>
    </cfRule>
    <cfRule type="containsBlanks" dxfId="439" priority="863">
      <formula>LEN(TRIM(E501))=0</formula>
    </cfRule>
    <cfRule type="cellIs" dxfId="438" priority="862" operator="equal">
      <formula>0</formula>
    </cfRule>
  </conditionalFormatting>
  <conditionalFormatting sqref="E510:E517">
    <cfRule type="cellIs" dxfId="437" priority="866" operator="equal">
      <formula>0</formula>
    </cfRule>
    <cfRule type="containsBlanks" dxfId="436" priority="865">
      <formula>LEN(TRIM(E510))=0</formula>
    </cfRule>
  </conditionalFormatting>
  <conditionalFormatting sqref="E519:E520">
    <cfRule type="cellIs" dxfId="435" priority="516" operator="equal">
      <formula>0</formula>
    </cfRule>
    <cfRule type="containsBlanks" dxfId="434" priority="515">
      <formula>LEN(TRIM(E519))=0</formula>
    </cfRule>
  </conditionalFormatting>
  <conditionalFormatting sqref="E522:E523">
    <cfRule type="cellIs" dxfId="433" priority="512" operator="equal">
      <formula>0</formula>
    </cfRule>
    <cfRule type="containsBlanks" dxfId="432" priority="511">
      <formula>LEN(TRIM(E522))=0</formula>
    </cfRule>
  </conditionalFormatting>
  <conditionalFormatting sqref="E525:E526">
    <cfRule type="cellIs" dxfId="431" priority="508" operator="equal">
      <formula>0</formula>
    </cfRule>
    <cfRule type="containsBlanks" dxfId="430" priority="507">
      <formula>LEN(TRIM(E525))=0</formula>
    </cfRule>
  </conditionalFormatting>
  <conditionalFormatting sqref="E528:E529">
    <cfRule type="containsBlanks" dxfId="429" priority="503">
      <formula>LEN(TRIM(E528))=0</formula>
    </cfRule>
    <cfRule type="cellIs" dxfId="428" priority="504" operator="equal">
      <formula>0</formula>
    </cfRule>
  </conditionalFormatting>
  <conditionalFormatting sqref="E531:E532">
    <cfRule type="containsBlanks" dxfId="427" priority="499">
      <formula>LEN(TRIM(E531))=0</formula>
    </cfRule>
    <cfRule type="cellIs" dxfId="426" priority="500" operator="equal">
      <formula>0</formula>
    </cfRule>
  </conditionalFormatting>
  <conditionalFormatting sqref="E534:E535">
    <cfRule type="cellIs" dxfId="425" priority="496" operator="equal">
      <formula>0</formula>
    </cfRule>
    <cfRule type="containsBlanks" dxfId="424" priority="495">
      <formula>LEN(TRIM(E534))=0</formula>
    </cfRule>
  </conditionalFormatting>
  <conditionalFormatting sqref="E537:E538">
    <cfRule type="cellIs" dxfId="423" priority="492" operator="equal">
      <formula>0</formula>
    </cfRule>
    <cfRule type="containsBlanks" dxfId="422" priority="491">
      <formula>LEN(TRIM(E537))=0</formula>
    </cfRule>
  </conditionalFormatting>
  <conditionalFormatting sqref="E540:E541">
    <cfRule type="containsBlanks" dxfId="421" priority="487">
      <formula>LEN(TRIM(E540))=0</formula>
    </cfRule>
    <cfRule type="cellIs" dxfId="420" priority="488" operator="equal">
      <formula>0</formula>
    </cfRule>
  </conditionalFormatting>
  <conditionalFormatting sqref="E543:E544">
    <cfRule type="cellIs" dxfId="419" priority="484" operator="equal">
      <formula>0</formula>
    </cfRule>
    <cfRule type="containsBlanks" dxfId="418" priority="483">
      <formula>LEN(TRIM(E543))=0</formula>
    </cfRule>
  </conditionalFormatting>
  <conditionalFormatting sqref="E546:E547">
    <cfRule type="containsBlanks" dxfId="417" priority="479">
      <formula>LEN(TRIM(E546))=0</formula>
    </cfRule>
    <cfRule type="cellIs" dxfId="416" priority="480" operator="equal">
      <formula>0</formula>
    </cfRule>
  </conditionalFormatting>
  <conditionalFormatting sqref="E549:E550">
    <cfRule type="cellIs" dxfId="415" priority="476" operator="equal">
      <formula>0</formula>
    </cfRule>
    <cfRule type="containsBlanks" dxfId="414" priority="475">
      <formula>LEN(TRIM(E549))=0</formula>
    </cfRule>
  </conditionalFormatting>
  <conditionalFormatting sqref="E552:E553">
    <cfRule type="cellIs" dxfId="413" priority="472" operator="equal">
      <formula>0</formula>
    </cfRule>
    <cfRule type="containsBlanks" dxfId="412" priority="471">
      <formula>LEN(TRIM(E552))=0</formula>
    </cfRule>
  </conditionalFormatting>
  <conditionalFormatting sqref="E555:E556">
    <cfRule type="cellIs" dxfId="411" priority="468" operator="equal">
      <formula>0</formula>
    </cfRule>
    <cfRule type="containsBlanks" dxfId="410" priority="467">
      <formula>LEN(TRIM(E555))=0</formula>
    </cfRule>
  </conditionalFormatting>
  <conditionalFormatting sqref="E558:E559">
    <cfRule type="containsBlanks" dxfId="409" priority="463">
      <formula>LEN(TRIM(E558))=0</formula>
    </cfRule>
    <cfRule type="cellIs" dxfId="408" priority="464" operator="equal">
      <formula>0</formula>
    </cfRule>
  </conditionalFormatting>
  <conditionalFormatting sqref="E561:E562">
    <cfRule type="cellIs" dxfId="407" priority="460" operator="equal">
      <formula>0</formula>
    </cfRule>
    <cfRule type="containsBlanks" dxfId="406" priority="459">
      <formula>LEN(TRIM(E561))=0</formula>
    </cfRule>
  </conditionalFormatting>
  <conditionalFormatting sqref="E564:E566">
    <cfRule type="containsBlanks" dxfId="405" priority="347">
      <formula>LEN(TRIM(E564))=0</formula>
    </cfRule>
    <cfRule type="cellIs" dxfId="404" priority="348" operator="equal">
      <formula>0</formula>
    </cfRule>
  </conditionalFormatting>
  <conditionalFormatting sqref="E568:E570">
    <cfRule type="cellIs" dxfId="403" priority="58" operator="equal">
      <formula>0</formula>
    </cfRule>
    <cfRule type="containsBlanks" dxfId="402" priority="57">
      <formula>LEN(TRIM(E568))=0</formula>
    </cfRule>
  </conditionalFormatting>
  <conditionalFormatting sqref="E572:E574">
    <cfRule type="cellIs" dxfId="401" priority="56" operator="equal">
      <formula>0</formula>
    </cfRule>
    <cfRule type="containsBlanks" dxfId="400" priority="55">
      <formula>LEN(TRIM(E572))=0</formula>
    </cfRule>
  </conditionalFormatting>
  <conditionalFormatting sqref="E576:E578">
    <cfRule type="containsBlanks" dxfId="399" priority="51">
      <formula>LEN(TRIM(E576))=0</formula>
    </cfRule>
    <cfRule type="cellIs" dxfId="398" priority="52" operator="equal">
      <formula>0</formula>
    </cfRule>
  </conditionalFormatting>
  <conditionalFormatting sqref="E580:E582">
    <cfRule type="cellIs" dxfId="397" priority="50" operator="equal">
      <formula>0</formula>
    </cfRule>
    <cfRule type="containsBlanks" dxfId="396" priority="49">
      <formula>LEN(TRIM(E580))=0</formula>
    </cfRule>
  </conditionalFormatting>
  <conditionalFormatting sqref="E584:E586">
    <cfRule type="containsBlanks" dxfId="395" priority="47">
      <formula>LEN(TRIM(E584))=0</formula>
    </cfRule>
    <cfRule type="cellIs" dxfId="394" priority="48" operator="equal">
      <formula>0</formula>
    </cfRule>
  </conditionalFormatting>
  <conditionalFormatting sqref="E588:E590">
    <cfRule type="containsBlanks" dxfId="393" priority="45">
      <formula>LEN(TRIM(E588))=0</formula>
    </cfRule>
    <cfRule type="cellIs" dxfId="392" priority="46" operator="equal">
      <formula>0</formula>
    </cfRule>
  </conditionalFormatting>
  <conditionalFormatting sqref="E592:E594">
    <cfRule type="containsBlanks" dxfId="391" priority="43">
      <formula>LEN(TRIM(E592))=0</formula>
    </cfRule>
    <cfRule type="cellIs" dxfId="390" priority="44" operator="equal">
      <formula>0</formula>
    </cfRule>
  </conditionalFormatting>
  <conditionalFormatting sqref="E596:E600">
    <cfRule type="cellIs" dxfId="389" priority="38" operator="equal">
      <formula>0</formula>
    </cfRule>
    <cfRule type="containsBlanks" dxfId="388" priority="37">
      <formula>LEN(TRIM(E596))=0</formula>
    </cfRule>
  </conditionalFormatting>
  <conditionalFormatting sqref="E602:E604">
    <cfRule type="cellIs" dxfId="387" priority="36" operator="equal">
      <formula>0</formula>
    </cfRule>
    <cfRule type="containsBlanks" dxfId="386" priority="35">
      <formula>LEN(TRIM(E602))=0</formula>
    </cfRule>
  </conditionalFormatting>
  <conditionalFormatting sqref="E606:E608">
    <cfRule type="cellIs" dxfId="385" priority="34" operator="equal">
      <formula>0</formula>
    </cfRule>
    <cfRule type="containsBlanks" dxfId="384" priority="33">
      <formula>LEN(TRIM(E606))=0</formula>
    </cfRule>
  </conditionalFormatting>
  <conditionalFormatting sqref="E610:E612">
    <cfRule type="cellIs" dxfId="383" priority="96" operator="equal">
      <formula>0</formula>
    </cfRule>
    <cfRule type="containsBlanks" dxfId="382" priority="95">
      <formula>LEN(TRIM(E610))=0</formula>
    </cfRule>
  </conditionalFormatting>
  <conditionalFormatting sqref="E614:E616">
    <cfRule type="cellIs" dxfId="381" priority="30" operator="equal">
      <formula>0</formula>
    </cfRule>
    <cfRule type="containsBlanks" dxfId="380" priority="29">
      <formula>LEN(TRIM(E614))=0</formula>
    </cfRule>
  </conditionalFormatting>
  <conditionalFormatting sqref="E618:E620">
    <cfRule type="cellIs" dxfId="379" priority="28" operator="equal">
      <formula>0</formula>
    </cfRule>
    <cfRule type="containsBlanks" dxfId="378" priority="27">
      <formula>LEN(TRIM(E618))=0</formula>
    </cfRule>
  </conditionalFormatting>
  <conditionalFormatting sqref="E622:E624">
    <cfRule type="cellIs" dxfId="377" priority="26" operator="equal">
      <formula>0</formula>
    </cfRule>
    <cfRule type="containsBlanks" dxfId="376" priority="25">
      <formula>LEN(TRIM(E622))=0</formula>
    </cfRule>
  </conditionalFormatting>
  <conditionalFormatting sqref="E626:E627">
    <cfRule type="containsBlanks" dxfId="375" priority="77">
      <formula>LEN(TRIM(E626))=0</formula>
    </cfRule>
    <cfRule type="cellIs" dxfId="374" priority="78" operator="equal">
      <formula>0</formula>
    </cfRule>
  </conditionalFormatting>
  <conditionalFormatting sqref="E629:E630">
    <cfRule type="cellIs" dxfId="373" priority="74" operator="equal">
      <formula>0</formula>
    </cfRule>
    <cfRule type="containsBlanks" dxfId="372" priority="73">
      <formula>LEN(TRIM(E629))=0</formula>
    </cfRule>
  </conditionalFormatting>
  <conditionalFormatting sqref="E632:E633">
    <cfRule type="containsBlanks" dxfId="371" priority="69">
      <formula>LEN(TRIM(E632))=0</formula>
    </cfRule>
    <cfRule type="cellIs" dxfId="370" priority="70" operator="equal">
      <formula>0</formula>
    </cfRule>
  </conditionalFormatting>
  <conditionalFormatting sqref="E635:E636">
    <cfRule type="cellIs" dxfId="369" priority="68" operator="equal">
      <formula>0</formula>
    </cfRule>
    <cfRule type="containsBlanks" dxfId="368" priority="67">
      <formula>LEN(TRIM(E635))=0</formula>
    </cfRule>
  </conditionalFormatting>
  <conditionalFormatting sqref="E639:E641">
    <cfRule type="containsBlanks" dxfId="367" priority="23">
      <formula>LEN(TRIM(E639))=0</formula>
    </cfRule>
    <cfRule type="cellIs" dxfId="366" priority="24" operator="equal">
      <formula>0</formula>
    </cfRule>
  </conditionalFormatting>
  <conditionalFormatting sqref="E643:E645">
    <cfRule type="containsBlanks" dxfId="365" priority="21">
      <formula>LEN(TRIM(E643))=0</formula>
    </cfRule>
    <cfRule type="cellIs" dxfId="364" priority="22" operator="equal">
      <formula>0</formula>
    </cfRule>
  </conditionalFormatting>
  <conditionalFormatting sqref="H146">
    <cfRule type="cellIs" dxfId="363" priority="1052" operator="equal">
      <formula>0</formula>
    </cfRule>
    <cfRule type="containsBlanks" dxfId="362" priority="1051">
      <formula>LEN(TRIM(H146))=0</formula>
    </cfRule>
  </conditionalFormatting>
  <conditionalFormatting sqref="H169">
    <cfRule type="containsBlanks" dxfId="361" priority="1047">
      <formula>LEN(TRIM(H169))=0</formula>
    </cfRule>
    <cfRule type="cellIs" dxfId="360" priority="1048" operator="equal">
      <formula>0</formula>
    </cfRule>
  </conditionalFormatting>
  <conditionalFormatting sqref="H176:H177">
    <cfRule type="containsBlanks" dxfId="359" priority="1039">
      <formula>LEN(TRIM(H176))=0</formula>
    </cfRule>
    <cfRule type="cellIs" dxfId="358" priority="1040" operator="equal">
      <formula>0</formula>
    </cfRule>
  </conditionalFormatting>
  <conditionalFormatting sqref="H184">
    <cfRule type="cellIs" dxfId="357" priority="1036" operator="equal">
      <formula>0</formula>
    </cfRule>
    <cfRule type="containsBlanks" dxfId="356" priority="1035">
      <formula>LEN(TRIM(H184))=0</formula>
    </cfRule>
  </conditionalFormatting>
  <conditionalFormatting sqref="H186">
    <cfRule type="containsBlanks" dxfId="355" priority="1085">
      <formula>LEN(TRIM(H186))=0</formula>
    </cfRule>
    <cfRule type="cellIs" dxfId="354" priority="1086" operator="equal">
      <formula>0</formula>
    </cfRule>
  </conditionalFormatting>
  <conditionalFormatting sqref="H197">
    <cfRule type="cellIs" dxfId="353" priority="1030" operator="equal">
      <formula>0</formula>
    </cfRule>
    <cfRule type="containsBlanks" dxfId="352" priority="1029">
      <formula>LEN(TRIM(H197))=0</formula>
    </cfRule>
  </conditionalFormatting>
  <conditionalFormatting sqref="H201">
    <cfRule type="cellIs" dxfId="351" priority="1028" operator="equal">
      <formula>0</formula>
    </cfRule>
    <cfRule type="containsBlanks" dxfId="350" priority="1027">
      <formula>LEN(TRIM(H201))=0</formula>
    </cfRule>
  </conditionalFormatting>
  <conditionalFormatting sqref="H205">
    <cfRule type="containsBlanks" dxfId="349" priority="1025">
      <formula>LEN(TRIM(H205))=0</formula>
    </cfRule>
    <cfRule type="cellIs" dxfId="348" priority="1026" operator="equal">
      <formula>0</formula>
    </cfRule>
  </conditionalFormatting>
  <conditionalFormatting sqref="H209">
    <cfRule type="containsBlanks" dxfId="347" priority="1023">
      <formula>LEN(TRIM(H209))=0</formula>
    </cfRule>
    <cfRule type="cellIs" dxfId="346" priority="1024" operator="equal">
      <formula>0</formula>
    </cfRule>
  </conditionalFormatting>
  <conditionalFormatting sqref="H216">
    <cfRule type="containsBlanks" dxfId="345" priority="1021">
      <formula>LEN(TRIM(H216))=0</formula>
    </cfRule>
    <cfRule type="cellIs" dxfId="344" priority="1022" operator="equal">
      <formula>0</formula>
    </cfRule>
  </conditionalFormatting>
  <conditionalFormatting sqref="H221">
    <cfRule type="containsBlanks" dxfId="343" priority="1017">
      <formula>LEN(TRIM(H221))=0</formula>
    </cfRule>
    <cfRule type="cellIs" dxfId="342" priority="1018" operator="equal">
      <formula>0</formula>
    </cfRule>
  </conditionalFormatting>
  <conditionalFormatting sqref="H230">
    <cfRule type="containsBlanks" dxfId="341" priority="1013">
      <formula>LEN(TRIM(H230))=0</formula>
    </cfRule>
    <cfRule type="cellIs" dxfId="340" priority="1014" operator="equal">
      <formula>0</formula>
    </cfRule>
  </conditionalFormatting>
  <conditionalFormatting sqref="H233">
    <cfRule type="cellIs" dxfId="339" priority="1012" operator="equal">
      <formula>0</formula>
    </cfRule>
    <cfRule type="containsBlanks" dxfId="338" priority="1011">
      <formula>LEN(TRIM(H233))=0</formula>
    </cfRule>
  </conditionalFormatting>
  <conditionalFormatting sqref="H238">
    <cfRule type="containsBlanks" dxfId="337" priority="1007">
      <formula>LEN(TRIM(H238))=0</formula>
    </cfRule>
    <cfRule type="cellIs" dxfId="336" priority="1008" operator="equal">
      <formula>0</formula>
    </cfRule>
  </conditionalFormatting>
  <conditionalFormatting sqref="H242">
    <cfRule type="containsBlanks" dxfId="335" priority="1003">
      <formula>LEN(TRIM(H242))=0</formula>
    </cfRule>
    <cfRule type="cellIs" dxfId="334" priority="1004" operator="equal">
      <formula>0</formula>
    </cfRule>
  </conditionalFormatting>
  <conditionalFormatting sqref="H249">
    <cfRule type="containsBlanks" dxfId="333" priority="999">
      <formula>LEN(TRIM(H249))=0</formula>
    </cfRule>
    <cfRule type="cellIs" dxfId="332" priority="1000" operator="equal">
      <formula>0</formula>
    </cfRule>
  </conditionalFormatting>
  <conditionalFormatting sqref="H253">
    <cfRule type="containsBlanks" dxfId="331" priority="997">
      <formula>LEN(TRIM(H253))=0</formula>
    </cfRule>
    <cfRule type="cellIs" dxfId="330" priority="998" operator="equal">
      <formula>0</formula>
    </cfRule>
  </conditionalFormatting>
  <conditionalFormatting sqref="H262">
    <cfRule type="cellIs" dxfId="329" priority="994" operator="equal">
      <formula>0</formula>
    </cfRule>
    <cfRule type="containsBlanks" dxfId="328" priority="993">
      <formula>LEN(TRIM(H262))=0</formula>
    </cfRule>
  </conditionalFormatting>
  <conditionalFormatting sqref="H265">
    <cfRule type="cellIs" dxfId="327" priority="990" operator="equal">
      <formula>0</formula>
    </cfRule>
    <cfRule type="containsBlanks" dxfId="326" priority="989">
      <formula>LEN(TRIM(H265))=0</formula>
    </cfRule>
  </conditionalFormatting>
  <conditionalFormatting sqref="H270">
    <cfRule type="cellIs" dxfId="325" priority="986" operator="equal">
      <formula>0</formula>
    </cfRule>
    <cfRule type="containsBlanks" dxfId="324" priority="985">
      <formula>LEN(TRIM(H270))=0</formula>
    </cfRule>
  </conditionalFormatting>
  <conditionalFormatting sqref="H274">
    <cfRule type="cellIs" dxfId="323" priority="982" operator="equal">
      <formula>0</formula>
    </cfRule>
    <cfRule type="containsBlanks" dxfId="322" priority="981">
      <formula>LEN(TRIM(H274))=0</formula>
    </cfRule>
  </conditionalFormatting>
  <conditionalFormatting sqref="H293:H508">
    <cfRule type="containsBlanks" dxfId="321" priority="869">
      <formula>LEN(TRIM(H293))=0</formula>
    </cfRule>
    <cfRule type="cellIs" dxfId="320" priority="870" operator="equal">
      <formula>0</formula>
    </cfRule>
  </conditionalFormatting>
  <conditionalFormatting sqref="H621">
    <cfRule type="containsBlanks" dxfId="319" priority="85">
      <formula>LEN(TRIM(H621))=0</formula>
    </cfRule>
    <cfRule type="cellIs" dxfId="318" priority="86" operator="equal">
      <formula>0</formula>
    </cfRule>
  </conditionalFormatting>
  <conditionalFormatting sqref="H925:H938 J934:J938">
    <cfRule type="containsBlanks" dxfId="317" priority="9">
      <formula>LEN(TRIM(H925))=0</formula>
    </cfRule>
    <cfRule type="cellIs" dxfId="316" priority="10" operator="equal">
      <formula>0</formula>
    </cfRule>
  </conditionalFormatting>
  <conditionalFormatting sqref="H941:H944">
    <cfRule type="containsBlanks" dxfId="315" priority="3">
      <formula>LEN(TRIM(H941))=0</formula>
    </cfRule>
    <cfRule type="cellIs" dxfId="314" priority="4" operator="equal">
      <formula>0</formula>
    </cfRule>
  </conditionalFormatting>
  <conditionalFormatting sqref="H145:I145">
    <cfRule type="cellIs" dxfId="313" priority="1094" operator="equal">
      <formula>0</formula>
    </cfRule>
    <cfRule type="containsBlanks" dxfId="312" priority="1093">
      <formula>LEN(TRIM(H145))=0</formula>
    </cfRule>
  </conditionalFormatting>
  <conditionalFormatting sqref="H243:I243">
    <cfRule type="containsBlanks" dxfId="311" priority="1067">
      <formula>LEN(TRIM(H243))=0</formula>
    </cfRule>
    <cfRule type="cellIs" dxfId="310" priority="1068" operator="equal">
      <formula>0</formula>
    </cfRule>
  </conditionalFormatting>
  <conditionalFormatting sqref="H567:I569">
    <cfRule type="cellIs" dxfId="309" priority="342" operator="equal">
      <formula>0</formula>
    </cfRule>
    <cfRule type="containsBlanks" dxfId="308" priority="341">
      <formula>LEN(TRIM(H567))=0</formula>
    </cfRule>
  </conditionalFormatting>
  <conditionalFormatting sqref="H571:I577">
    <cfRule type="containsBlanks" dxfId="307" priority="321">
      <formula>LEN(TRIM(H571))=0</formula>
    </cfRule>
    <cfRule type="cellIs" dxfId="306" priority="322" operator="equal">
      <formula>0</formula>
    </cfRule>
  </conditionalFormatting>
  <conditionalFormatting sqref="H579:I581">
    <cfRule type="containsBlanks" dxfId="305" priority="311">
      <formula>LEN(TRIM(H579))=0</formula>
    </cfRule>
    <cfRule type="cellIs" dxfId="304" priority="312" operator="equal">
      <formula>0</formula>
    </cfRule>
  </conditionalFormatting>
  <conditionalFormatting sqref="H583:I585">
    <cfRule type="containsBlanks" dxfId="303" priority="301">
      <formula>LEN(TRIM(H583))=0</formula>
    </cfRule>
    <cfRule type="cellIs" dxfId="302" priority="302" operator="equal">
      <formula>0</formula>
    </cfRule>
  </conditionalFormatting>
  <conditionalFormatting sqref="H587:I589">
    <cfRule type="cellIs" dxfId="301" priority="292" operator="equal">
      <formula>0</formula>
    </cfRule>
    <cfRule type="containsBlanks" dxfId="300" priority="291">
      <formula>LEN(TRIM(H587))=0</formula>
    </cfRule>
  </conditionalFormatting>
  <conditionalFormatting sqref="H591:I593">
    <cfRule type="containsBlanks" dxfId="299" priority="281">
      <formula>LEN(TRIM(H591))=0</formula>
    </cfRule>
    <cfRule type="cellIs" dxfId="298" priority="282" operator="equal">
      <formula>0</formula>
    </cfRule>
  </conditionalFormatting>
  <conditionalFormatting sqref="H595:I597">
    <cfRule type="cellIs" dxfId="297" priority="272" operator="equal">
      <formula>0</formula>
    </cfRule>
    <cfRule type="containsBlanks" dxfId="296" priority="271">
      <formula>LEN(TRIM(H595))=0</formula>
    </cfRule>
  </conditionalFormatting>
  <conditionalFormatting sqref="H601:I603">
    <cfRule type="containsBlanks" dxfId="295" priority="261">
      <formula>LEN(TRIM(H601))=0</formula>
    </cfRule>
    <cfRule type="cellIs" dxfId="294" priority="262" operator="equal">
      <formula>0</formula>
    </cfRule>
  </conditionalFormatting>
  <conditionalFormatting sqref="H605:I611">
    <cfRule type="containsBlanks" dxfId="293" priority="241">
      <formula>LEN(TRIM(H605))=0</formula>
    </cfRule>
    <cfRule type="cellIs" dxfId="292" priority="242" operator="equal">
      <formula>0</formula>
    </cfRule>
  </conditionalFormatting>
  <conditionalFormatting sqref="H613:I615">
    <cfRule type="containsBlanks" dxfId="291" priority="231">
      <formula>LEN(TRIM(H613))=0</formula>
    </cfRule>
    <cfRule type="cellIs" dxfId="290" priority="232" operator="equal">
      <formula>0</formula>
    </cfRule>
  </conditionalFormatting>
  <conditionalFormatting sqref="H617:I619">
    <cfRule type="cellIs" dxfId="289" priority="222" operator="equal">
      <formula>0</formula>
    </cfRule>
    <cfRule type="containsBlanks" dxfId="288" priority="221">
      <formula>LEN(TRIM(H617))=0</formula>
    </cfRule>
  </conditionalFormatting>
  <conditionalFormatting sqref="H622:I623">
    <cfRule type="cellIs" dxfId="287" priority="212" operator="equal">
      <formula>0</formula>
    </cfRule>
    <cfRule type="containsBlanks" dxfId="286" priority="211">
      <formula>LEN(TRIM(H622))=0</formula>
    </cfRule>
  </conditionalFormatting>
  <conditionalFormatting sqref="H625:I636">
    <cfRule type="containsBlanks" dxfId="285" priority="171">
      <formula>LEN(TRIM(H625))=0</formula>
    </cfRule>
    <cfRule type="cellIs" dxfId="284" priority="172" operator="equal">
      <formula>0</formula>
    </cfRule>
  </conditionalFormatting>
  <conditionalFormatting sqref="H638:I640">
    <cfRule type="containsBlanks" dxfId="283" priority="161">
      <formula>LEN(TRIM(H638))=0</formula>
    </cfRule>
    <cfRule type="cellIs" dxfId="282" priority="162" operator="equal">
      <formula>0</formula>
    </cfRule>
  </conditionalFormatting>
  <conditionalFormatting sqref="H642:I644 I645:I646">
    <cfRule type="cellIs" dxfId="281" priority="152" operator="equal">
      <formula>0</formula>
    </cfRule>
    <cfRule type="containsBlanks" dxfId="280" priority="151">
      <formula>LEN(TRIM(H642))=0</formula>
    </cfRule>
  </conditionalFormatting>
  <conditionalFormatting sqref="H939:I940 I941:I944">
    <cfRule type="cellIs" dxfId="279" priority="6" operator="equal">
      <formula>0</formula>
    </cfRule>
    <cfRule type="containsBlanks" dxfId="278" priority="5">
      <formula>LEN(TRIM(H939))=0</formula>
    </cfRule>
  </conditionalFormatting>
  <conditionalFormatting sqref="H134:J138">
    <cfRule type="cellIs" dxfId="277" priority="1106" operator="equal">
      <formula>0</formula>
    </cfRule>
    <cfRule type="containsBlanks" dxfId="276" priority="1105">
      <formula>LEN(TRIM(H134))=0</formula>
    </cfRule>
  </conditionalFormatting>
  <conditionalFormatting sqref="H144:J144">
    <cfRule type="containsBlanks" dxfId="275" priority="1097">
      <formula>LEN(TRIM(H144))=0</formula>
    </cfRule>
    <cfRule type="cellIs" dxfId="274" priority="1098" operator="equal">
      <formula>0</formula>
    </cfRule>
  </conditionalFormatting>
  <conditionalFormatting sqref="H147:J147">
    <cfRule type="cellIs" dxfId="273" priority="1088" operator="equal">
      <formula>0</formula>
    </cfRule>
    <cfRule type="containsBlanks" dxfId="272" priority="1087">
      <formula>LEN(TRIM(H147))=0</formula>
    </cfRule>
  </conditionalFormatting>
  <conditionalFormatting sqref="H152:J152">
    <cfRule type="containsBlanks" dxfId="271" priority="979">
      <formula>LEN(TRIM(H152))=0</formula>
    </cfRule>
    <cfRule type="cellIs" dxfId="270" priority="980" operator="equal">
      <formula>0</formula>
    </cfRule>
  </conditionalFormatting>
  <conditionalFormatting sqref="H162:J162">
    <cfRule type="cellIs" dxfId="269" priority="1104" operator="equal">
      <formula>0</formula>
    </cfRule>
    <cfRule type="containsBlanks" dxfId="268" priority="1103">
      <formula>LEN(TRIM(H162))=0</formula>
    </cfRule>
  </conditionalFormatting>
  <conditionalFormatting sqref="H165:J165">
    <cfRule type="cellIs" dxfId="267" priority="1100" operator="equal">
      <formula>0</formula>
    </cfRule>
    <cfRule type="containsBlanks" dxfId="266" priority="1099">
      <formula>LEN(TRIM(H165))=0</formula>
    </cfRule>
  </conditionalFormatting>
  <conditionalFormatting sqref="H215:J215">
    <cfRule type="cellIs" dxfId="265" priority="1082" operator="equal">
      <formula>0</formula>
    </cfRule>
    <cfRule type="containsBlanks" dxfId="264" priority="1081">
      <formula>LEN(TRIM(H215))=0</formula>
    </cfRule>
  </conditionalFormatting>
  <conditionalFormatting sqref="H224:J225">
    <cfRule type="cellIs" dxfId="263" priority="1078" operator="equal">
      <formula>0</formula>
    </cfRule>
    <cfRule type="containsBlanks" dxfId="262" priority="1077">
      <formula>LEN(TRIM(H224))=0</formula>
    </cfRule>
  </conditionalFormatting>
  <conditionalFormatting sqref="H273:J273">
    <cfRule type="containsBlanks" dxfId="261" priority="1055">
      <formula>LEN(TRIM(H273))=0</formula>
    </cfRule>
    <cfRule type="cellIs" dxfId="260" priority="1056" operator="equal">
      <formula>0</formula>
    </cfRule>
  </conditionalFormatting>
  <conditionalFormatting sqref="H284:J284 H285:I292">
    <cfRule type="cellIs" dxfId="259" priority="978" operator="equal">
      <formula>0</formula>
    </cfRule>
    <cfRule type="containsBlanks" dxfId="258" priority="977">
      <formula>LEN(TRIM(H284))=0</formula>
    </cfRule>
  </conditionalFormatting>
  <conditionalFormatting sqref="H293:J293 H294:I301">
    <cfRule type="cellIs" dxfId="257" priority="976" operator="equal">
      <formula>0</formula>
    </cfRule>
    <cfRule type="containsBlanks" dxfId="256" priority="975">
      <formula>LEN(TRIM(H293))=0</formula>
    </cfRule>
  </conditionalFormatting>
  <conditionalFormatting sqref="H302:J302 H303:I310">
    <cfRule type="cellIs" dxfId="255" priority="974" operator="equal">
      <formula>0</formula>
    </cfRule>
    <cfRule type="containsBlanks" dxfId="254" priority="973">
      <formula>LEN(TRIM(H302))=0</formula>
    </cfRule>
  </conditionalFormatting>
  <conditionalFormatting sqref="H311:J311 H312:I319">
    <cfRule type="containsBlanks" dxfId="253" priority="971">
      <formula>LEN(TRIM(H311))=0</formula>
    </cfRule>
    <cfRule type="cellIs" dxfId="252" priority="972" operator="equal">
      <formula>0</formula>
    </cfRule>
  </conditionalFormatting>
  <conditionalFormatting sqref="H320:J320 H321:I328">
    <cfRule type="cellIs" dxfId="251" priority="970" operator="equal">
      <formula>0</formula>
    </cfRule>
    <cfRule type="containsBlanks" dxfId="250" priority="969">
      <formula>LEN(TRIM(H320))=0</formula>
    </cfRule>
  </conditionalFormatting>
  <conditionalFormatting sqref="H329:J329 H330:I337">
    <cfRule type="containsBlanks" dxfId="249" priority="967">
      <formula>LEN(TRIM(H329))=0</formula>
    </cfRule>
    <cfRule type="cellIs" dxfId="248" priority="968" operator="equal">
      <formula>0</formula>
    </cfRule>
  </conditionalFormatting>
  <conditionalFormatting sqref="H338:J338 H339:I346">
    <cfRule type="containsBlanks" dxfId="247" priority="965">
      <formula>LEN(TRIM(H338))=0</formula>
    </cfRule>
    <cfRule type="cellIs" dxfId="246" priority="966" operator="equal">
      <formula>0</formula>
    </cfRule>
  </conditionalFormatting>
  <conditionalFormatting sqref="H347:J347 H348:I355">
    <cfRule type="cellIs" dxfId="245" priority="964" operator="equal">
      <formula>0</formula>
    </cfRule>
    <cfRule type="containsBlanks" dxfId="244" priority="963">
      <formula>LEN(TRIM(H347))=0</formula>
    </cfRule>
  </conditionalFormatting>
  <conditionalFormatting sqref="H356:J356 H357:I364">
    <cfRule type="containsBlanks" dxfId="243" priority="961">
      <formula>LEN(TRIM(H356))=0</formula>
    </cfRule>
    <cfRule type="cellIs" dxfId="242" priority="962" operator="equal">
      <formula>0</formula>
    </cfRule>
  </conditionalFormatting>
  <conditionalFormatting sqref="H365:J365 H366:I373">
    <cfRule type="cellIs" dxfId="241" priority="960" operator="equal">
      <formula>0</formula>
    </cfRule>
    <cfRule type="containsBlanks" dxfId="240" priority="959">
      <formula>LEN(TRIM(H365))=0</formula>
    </cfRule>
  </conditionalFormatting>
  <conditionalFormatting sqref="H374:J374 H375:I382">
    <cfRule type="cellIs" dxfId="239" priority="958" operator="equal">
      <formula>0</formula>
    </cfRule>
    <cfRule type="containsBlanks" dxfId="238" priority="957">
      <formula>LEN(TRIM(H374))=0</formula>
    </cfRule>
  </conditionalFormatting>
  <conditionalFormatting sqref="H383:J383 H384:I391">
    <cfRule type="containsBlanks" dxfId="237" priority="955">
      <formula>LEN(TRIM(H383))=0</formula>
    </cfRule>
    <cfRule type="cellIs" dxfId="236" priority="956" operator="equal">
      <formula>0</formula>
    </cfRule>
  </conditionalFormatting>
  <conditionalFormatting sqref="H392:J392 H393:I400">
    <cfRule type="cellIs" dxfId="235" priority="954" operator="equal">
      <formula>0</formula>
    </cfRule>
    <cfRule type="containsBlanks" dxfId="234" priority="953">
      <formula>LEN(TRIM(H392))=0</formula>
    </cfRule>
  </conditionalFormatting>
  <conditionalFormatting sqref="H401:J401 H402:I409">
    <cfRule type="cellIs" dxfId="233" priority="952" operator="equal">
      <formula>0</formula>
    </cfRule>
    <cfRule type="containsBlanks" dxfId="232" priority="951">
      <formula>LEN(TRIM(H401))=0</formula>
    </cfRule>
  </conditionalFormatting>
  <conditionalFormatting sqref="H410:J410 H411:I418">
    <cfRule type="cellIs" dxfId="231" priority="950" operator="equal">
      <formula>0</formula>
    </cfRule>
    <cfRule type="containsBlanks" dxfId="230" priority="949">
      <formula>LEN(TRIM(H410))=0</formula>
    </cfRule>
  </conditionalFormatting>
  <conditionalFormatting sqref="H419:J419 H420:I427">
    <cfRule type="cellIs" dxfId="229" priority="948" operator="equal">
      <formula>0</formula>
    </cfRule>
    <cfRule type="containsBlanks" dxfId="228" priority="947">
      <formula>LEN(TRIM(H419))=0</formula>
    </cfRule>
  </conditionalFormatting>
  <conditionalFormatting sqref="H428:J428 H429:I436">
    <cfRule type="cellIs" dxfId="227" priority="946" operator="equal">
      <formula>0</formula>
    </cfRule>
    <cfRule type="containsBlanks" dxfId="226" priority="945">
      <formula>LEN(TRIM(H428))=0</formula>
    </cfRule>
  </conditionalFormatting>
  <conditionalFormatting sqref="H437:J437 H438:I445">
    <cfRule type="containsBlanks" dxfId="225" priority="943">
      <formula>LEN(TRIM(H437))=0</formula>
    </cfRule>
    <cfRule type="cellIs" dxfId="224" priority="944" operator="equal">
      <formula>0</formula>
    </cfRule>
  </conditionalFormatting>
  <conditionalFormatting sqref="H446:J446 H447:I454">
    <cfRule type="cellIs" dxfId="223" priority="942" operator="equal">
      <formula>0</formula>
    </cfRule>
    <cfRule type="containsBlanks" dxfId="222" priority="941">
      <formula>LEN(TRIM(H446))=0</formula>
    </cfRule>
  </conditionalFormatting>
  <conditionalFormatting sqref="H455:J455 H456:I463">
    <cfRule type="containsBlanks" dxfId="221" priority="939">
      <formula>LEN(TRIM(H455))=0</formula>
    </cfRule>
    <cfRule type="cellIs" dxfId="220" priority="940" operator="equal">
      <formula>0</formula>
    </cfRule>
  </conditionalFormatting>
  <conditionalFormatting sqref="H464:J464 H465:I472">
    <cfRule type="containsBlanks" dxfId="219" priority="937">
      <formula>LEN(TRIM(H464))=0</formula>
    </cfRule>
    <cfRule type="cellIs" dxfId="218" priority="938" operator="equal">
      <formula>0</formula>
    </cfRule>
  </conditionalFormatting>
  <conditionalFormatting sqref="H473:J473 H474:I481">
    <cfRule type="cellIs" dxfId="217" priority="936" operator="equal">
      <formula>0</formula>
    </cfRule>
    <cfRule type="containsBlanks" dxfId="216" priority="935">
      <formula>LEN(TRIM(H473))=0</formula>
    </cfRule>
  </conditionalFormatting>
  <conditionalFormatting sqref="H482:J482 H483:I490">
    <cfRule type="containsBlanks" dxfId="215" priority="933">
      <formula>LEN(TRIM(H482))=0</formula>
    </cfRule>
    <cfRule type="cellIs" dxfId="214" priority="934" operator="equal">
      <formula>0</formula>
    </cfRule>
  </conditionalFormatting>
  <conditionalFormatting sqref="H491:J491 H492:I499">
    <cfRule type="cellIs" dxfId="213" priority="932" operator="equal">
      <formula>0</formula>
    </cfRule>
    <cfRule type="containsBlanks" dxfId="212" priority="931">
      <formula>LEN(TRIM(H491))=0</formula>
    </cfRule>
  </conditionalFormatting>
  <conditionalFormatting sqref="H500:J500 H501:I508">
    <cfRule type="containsBlanks" dxfId="211" priority="929">
      <formula>LEN(TRIM(H500))=0</formula>
    </cfRule>
    <cfRule type="cellIs" dxfId="210" priority="930" operator="equal">
      <formula>0</formula>
    </cfRule>
  </conditionalFormatting>
  <conditionalFormatting sqref="H509:J509 H510:I517">
    <cfRule type="containsBlanks" dxfId="209" priority="927">
      <formula>LEN(TRIM(H509))=0</formula>
    </cfRule>
    <cfRule type="cellIs" dxfId="208" priority="928" operator="equal">
      <formula>0</formula>
    </cfRule>
  </conditionalFormatting>
  <conditionalFormatting sqref="H518:J518 H519:I520">
    <cfRule type="containsBlanks" dxfId="207" priority="641">
      <formula>LEN(TRIM(H518))=0</formula>
    </cfRule>
    <cfRule type="cellIs" dxfId="206" priority="642" operator="equal">
      <formula>0</formula>
    </cfRule>
  </conditionalFormatting>
  <conditionalFormatting sqref="H521:J521 H522:I523">
    <cfRule type="containsBlanks" dxfId="205" priority="637">
      <formula>LEN(TRIM(H521))=0</formula>
    </cfRule>
    <cfRule type="cellIs" dxfId="204" priority="638" operator="equal">
      <formula>0</formula>
    </cfRule>
  </conditionalFormatting>
  <conditionalFormatting sqref="H524:J524 H525:I526">
    <cfRule type="cellIs" dxfId="203" priority="634" operator="equal">
      <formula>0</formula>
    </cfRule>
    <cfRule type="containsBlanks" dxfId="202" priority="633">
      <formula>LEN(TRIM(H524))=0</formula>
    </cfRule>
  </conditionalFormatting>
  <conditionalFormatting sqref="H527:J527 H528:I529">
    <cfRule type="cellIs" dxfId="201" priority="630" operator="equal">
      <formula>0</formula>
    </cfRule>
    <cfRule type="containsBlanks" dxfId="200" priority="629">
      <formula>LEN(TRIM(H527))=0</formula>
    </cfRule>
  </conditionalFormatting>
  <conditionalFormatting sqref="H530:J530 H531:I532">
    <cfRule type="containsBlanks" dxfId="199" priority="625">
      <formula>LEN(TRIM(H530))=0</formula>
    </cfRule>
    <cfRule type="cellIs" dxfId="198" priority="626" operator="equal">
      <formula>0</formula>
    </cfRule>
  </conditionalFormatting>
  <conditionalFormatting sqref="H533:J533 H534:I535">
    <cfRule type="cellIs" dxfId="197" priority="622" operator="equal">
      <formula>0</formula>
    </cfRule>
    <cfRule type="containsBlanks" dxfId="196" priority="621">
      <formula>LEN(TRIM(H533))=0</formula>
    </cfRule>
  </conditionalFormatting>
  <conditionalFormatting sqref="H536:J536 H537:I538">
    <cfRule type="cellIs" dxfId="195" priority="618" operator="equal">
      <formula>0</formula>
    </cfRule>
    <cfRule type="containsBlanks" dxfId="194" priority="617">
      <formula>LEN(TRIM(H536))=0</formula>
    </cfRule>
  </conditionalFormatting>
  <conditionalFormatting sqref="H539:J539 H540:I541">
    <cfRule type="cellIs" dxfId="193" priority="614" operator="equal">
      <formula>0</formula>
    </cfRule>
    <cfRule type="containsBlanks" dxfId="192" priority="613">
      <formula>LEN(TRIM(H539))=0</formula>
    </cfRule>
  </conditionalFormatting>
  <conditionalFormatting sqref="H542:J542 H543:I544">
    <cfRule type="containsBlanks" dxfId="191" priority="609">
      <formula>LEN(TRIM(H542))=0</formula>
    </cfRule>
    <cfRule type="cellIs" dxfId="190" priority="610" operator="equal">
      <formula>0</formula>
    </cfRule>
  </conditionalFormatting>
  <conditionalFormatting sqref="H545:J545 H546:I547">
    <cfRule type="cellIs" dxfId="189" priority="606" operator="equal">
      <formula>0</formula>
    </cfRule>
    <cfRule type="containsBlanks" dxfId="188" priority="605">
      <formula>LEN(TRIM(H545))=0</formula>
    </cfRule>
  </conditionalFormatting>
  <conditionalFormatting sqref="H548:J548 H549:I550">
    <cfRule type="cellIs" dxfId="187" priority="602" operator="equal">
      <formula>0</formula>
    </cfRule>
    <cfRule type="containsBlanks" dxfId="186" priority="601">
      <formula>LEN(TRIM(H548))=0</formula>
    </cfRule>
  </conditionalFormatting>
  <conditionalFormatting sqref="H551:J551 H552:I553">
    <cfRule type="cellIs" dxfId="185" priority="598" operator="equal">
      <formula>0</formula>
    </cfRule>
    <cfRule type="containsBlanks" dxfId="184" priority="597">
      <formula>LEN(TRIM(H551))=0</formula>
    </cfRule>
  </conditionalFormatting>
  <conditionalFormatting sqref="H554:J554 H555:I556">
    <cfRule type="cellIs" dxfId="183" priority="594" operator="equal">
      <formula>0</formula>
    </cfRule>
    <cfRule type="containsBlanks" dxfId="182" priority="593">
      <formula>LEN(TRIM(H554))=0</formula>
    </cfRule>
  </conditionalFormatting>
  <conditionalFormatting sqref="H557:J557 H558:I559">
    <cfRule type="cellIs" dxfId="181" priority="590" operator="equal">
      <formula>0</formula>
    </cfRule>
    <cfRule type="containsBlanks" dxfId="180" priority="589">
      <formula>LEN(TRIM(H557))=0</formula>
    </cfRule>
  </conditionalFormatting>
  <conditionalFormatting sqref="H560:J560 H561:I562">
    <cfRule type="cellIs" dxfId="179" priority="586" operator="equal">
      <formula>0</formula>
    </cfRule>
    <cfRule type="containsBlanks" dxfId="178" priority="585">
      <formula>LEN(TRIM(H560))=0</formula>
    </cfRule>
  </conditionalFormatting>
  <conditionalFormatting sqref="H686:J765 H766:H774">
    <cfRule type="containsBlanks" dxfId="177" priority="17">
      <formula>LEN(TRIM(H686))=0</formula>
    </cfRule>
    <cfRule type="cellIs" dxfId="176" priority="18" operator="equal">
      <formula>0</formula>
    </cfRule>
  </conditionalFormatting>
  <conditionalFormatting sqref="H920:J924">
    <cfRule type="containsBlanks" dxfId="175" priority="11">
      <formula>LEN(TRIM(H920))=0</formula>
    </cfRule>
    <cfRule type="cellIs" dxfId="174" priority="12" operator="equal">
      <formula>0</formula>
    </cfRule>
  </conditionalFormatting>
  <conditionalFormatting sqref="H945:J948">
    <cfRule type="containsBlanks" dxfId="173" priority="1">
      <formula>LEN(TRIM(H945))=0</formula>
    </cfRule>
    <cfRule type="cellIs" dxfId="172" priority="2" operator="equal">
      <formula>0</formula>
    </cfRule>
  </conditionalFormatting>
  <conditionalFormatting sqref="H1:O133 K134:O138 H139:O140 I141:O141 H141:H142 K142:O142 H143:O143 K144:O147 H148:O151 K152:O152 H153:O158 H159 K159:O159 H160:O161 K162:O162 H163:O164 K165:O165 H166:O168 J169:O169 H170:O174 H175:I175 K175:O175 J176:O177 H178:O183 J184:O184 H185:O185 J186:O186 H187:O196 K197:O197 H198:O200 I201:O201 H202:O204 I205:O205 H206:O208 I209:O209 H210:O214 K215:O215 I216:O216 H217:O220 J221:O221 H222:O223 K224:O225 H226:O229 J230:O230 H231:O232 I233:O233 H234:O234 H235:I235 K235:O235 H236:O237 K238:O238 H239:O241 J242:O243 H244:O246 I247:O247 H248:O248 J249:O249 H250:O252 I253:O253 H254:O261 K262:O262 H263:O264 J265:O265 H266:O269 J270:O270 H271:O272 K273:O273 J274:O274 H275:O283 K284:O562 H563:O563 H564:I565 K564:O565 H566:O566 J567:O567 K568:O569 H570:O570 J571:O571 K572:O574 J575:O575 K576:O577 H578:O578 J579:O579 K580:O581 H582:O582 J583:O583 K584:O585 H586:O586 J587:O587 K588:O589 H590:O590 J591:O591 K592:O593 H594:O594 J595:O595 K596:O597 H598:O600 J601:O601 K602:O603 H604:O604 J605:O605 K606:O608 J609:O609 K610:O611 H612:O612 J613:O613 K614:O615 H616:O616 J617:O617 K618:O619 H620:O620 J621:O621 K622:O623 H624:O624 J625:O625 K626:O627 J628:O628 K629:O630 J631:O631 K632:O633 J634:O634 K635:O636 H637:O637 J638:O638 K639:O640 H641:O641 J642:O642 K643:O644 H645:H646 J645:O646 H647:O685 K686:O765 I766:O774 H775:O919 K920:O924 J925:O933 K934:O939 J940:O944 K945:O946 H947:O948 K949:O950 H951:O1048576">
    <cfRule type="cellIs" dxfId="171" priority="1117" operator="equal">
      <formula>0</formula>
    </cfRule>
  </conditionalFormatting>
  <conditionalFormatting sqref="H947:O948 H1:O133 K134:O138 H139:O140 I141:O141 H141:H142 K142:O142 H143:O143 K144:O147 H148:O151 K152:O152 H153:O158 H159 K159:O159 H160:O161 K162:O162 H163:O164 K165:O165 H166:O168 J169:O169 H170:O174 H175:I175 K175:O175 J176:O177 H178:O183 J184:O184 H185:O185 J186:O186 H187:O196 K197:O197 H198:O200 I201:O201 H202:O204 I205:O205 H206:O208 I209:O209 H210:O214 K215:O215 I216:O216 H217:O220 J221:O221 H222:O223 K224:O225 H226:O229 J230:O230 H231:O232 I233:O233 H234:O234 H235:I235 K235:O235 H236:O237 K238:O238 H239:O241 J242:O243 H244:O246 I247:O247 H248:O248 J249:O249 H250:O252 I253:O253 H254:O261 K262:O262 H263:O264 J265:O265 H266:O269 J270:O270 H271:O272 K273:O273 J274:O274 H275:O283 K284:O562 H563:O563 H564:I565 K564:O565 H566:O566 J567:O567 K568:O569 H570:O570 J571:O571 K572:O574 J575:O575 K576:O577 H578:O578 J579:O579 K580:O581 H582:O582 J583:O583 K584:O585 H586:O586 J587:O587 K588:O589 H590:O590 J591:O591 K592:O593 H594:O594 J595:O595 K596:O597 H598:O600 J601:O601 K602:O603 H604:O604 J605:O605 K606:O608 J609:O609 K610:O611 H612:O612 J613:O613 K614:O615 H616:O616 J617:O617 K618:O619 H620:O620 J621:O621 K622:O623 H624:O624 J625:O625 K626:O627 J628:O628 K629:O630 J631:O631 K632:O633 J634:O634 K635:O636 H637:O637 J638:O638 K639:O640 H641:O641 J642:O642 K643:O644 H645:H646 J645:O646 H647:O685 K686:O765 I766:O774 H775:O919 K920:O924 J925:O933 K934:O939 J940:O944 K945:O946 K949:O950 H951:O1048576">
    <cfRule type="containsBlanks" dxfId="170" priority="1116">
      <formula>LEN(TRIM(H1))=0</formula>
    </cfRule>
  </conditionalFormatting>
  <conditionalFormatting sqref="I169">
    <cfRule type="cellIs" dxfId="169" priority="1050" operator="equal">
      <formula>0</formula>
    </cfRule>
    <cfRule type="containsBlanks" dxfId="168" priority="1049">
      <formula>LEN(TRIM(I169))=0</formula>
    </cfRule>
  </conditionalFormatting>
  <conditionalFormatting sqref="I176:I177">
    <cfRule type="cellIs" dxfId="167" priority="1042" operator="equal">
      <formula>0</formula>
    </cfRule>
    <cfRule type="containsBlanks" dxfId="166" priority="1041">
      <formula>LEN(TRIM(I176))=0</formula>
    </cfRule>
  </conditionalFormatting>
  <conditionalFormatting sqref="I184">
    <cfRule type="containsBlanks" dxfId="165" priority="1037">
      <formula>LEN(TRIM(I184))=0</formula>
    </cfRule>
    <cfRule type="cellIs" dxfId="164" priority="1038" operator="equal">
      <formula>0</formula>
    </cfRule>
  </conditionalFormatting>
  <conditionalFormatting sqref="I186">
    <cfRule type="containsBlanks" dxfId="163" priority="1083">
      <formula>LEN(TRIM(I186))=0</formula>
    </cfRule>
    <cfRule type="cellIs" dxfId="162" priority="1084" operator="equal">
      <formula>0</formula>
    </cfRule>
  </conditionalFormatting>
  <conditionalFormatting sqref="I197">
    <cfRule type="containsBlanks" dxfId="161" priority="1031">
      <formula>LEN(TRIM(I197))=0</formula>
    </cfRule>
    <cfRule type="cellIs" dxfId="160" priority="1032" operator="equal">
      <formula>0</formula>
    </cfRule>
  </conditionalFormatting>
  <conditionalFormatting sqref="I221">
    <cfRule type="containsBlanks" dxfId="159" priority="1019">
      <formula>LEN(TRIM(I221))=0</formula>
    </cfRule>
    <cfRule type="cellIs" dxfId="158" priority="1020" operator="equal">
      <formula>0</formula>
    </cfRule>
  </conditionalFormatting>
  <conditionalFormatting sqref="I230">
    <cfRule type="cellIs" dxfId="157" priority="1016" operator="equal">
      <formula>0</formula>
    </cfRule>
    <cfRule type="containsBlanks" dxfId="156" priority="1015">
      <formula>LEN(TRIM(I230))=0</formula>
    </cfRule>
  </conditionalFormatting>
  <conditionalFormatting sqref="I242">
    <cfRule type="containsBlanks" dxfId="155" priority="1005">
      <formula>LEN(TRIM(I242))=0</formula>
    </cfRule>
    <cfRule type="cellIs" dxfId="154" priority="1006" operator="equal">
      <formula>0</formula>
    </cfRule>
  </conditionalFormatting>
  <conditionalFormatting sqref="I249">
    <cfRule type="cellIs" dxfId="153" priority="1002" operator="equal">
      <formula>0</formula>
    </cfRule>
    <cfRule type="containsBlanks" dxfId="152" priority="1001">
      <formula>LEN(TRIM(I249))=0</formula>
    </cfRule>
  </conditionalFormatting>
  <conditionalFormatting sqref="I265">
    <cfRule type="cellIs" dxfId="151" priority="992" operator="equal">
      <formula>0</formula>
    </cfRule>
    <cfRule type="containsBlanks" dxfId="150" priority="991">
      <formula>LEN(TRIM(I265))=0</formula>
    </cfRule>
  </conditionalFormatting>
  <conditionalFormatting sqref="I270">
    <cfRule type="containsBlanks" dxfId="149" priority="987">
      <formula>LEN(TRIM(I270))=0</formula>
    </cfRule>
    <cfRule type="cellIs" dxfId="148" priority="988" operator="equal">
      <formula>0</formula>
    </cfRule>
  </conditionalFormatting>
  <conditionalFormatting sqref="I274">
    <cfRule type="cellIs" dxfId="147" priority="984" operator="equal">
      <formula>0</formula>
    </cfRule>
    <cfRule type="containsBlanks" dxfId="146" priority="983">
      <formula>LEN(TRIM(I274))=0</formula>
    </cfRule>
  </conditionalFormatting>
  <conditionalFormatting sqref="I621">
    <cfRule type="containsBlanks" dxfId="145" priority="363">
      <formula>LEN(TRIM(I621))=0</formula>
    </cfRule>
    <cfRule type="cellIs" dxfId="144" priority="364" operator="equal">
      <formula>0</formula>
    </cfRule>
  </conditionalFormatting>
  <conditionalFormatting sqref="I925:I938">
    <cfRule type="cellIs" dxfId="143" priority="8" operator="equal">
      <formula>0</formula>
    </cfRule>
    <cfRule type="containsBlanks" dxfId="142" priority="7">
      <formula>LEN(TRIM(I925))=0</formula>
    </cfRule>
  </conditionalFormatting>
  <conditionalFormatting sqref="I142:J142">
    <cfRule type="containsBlanks" dxfId="141" priority="1101">
      <formula>LEN(TRIM(I142))=0</formula>
    </cfRule>
    <cfRule type="cellIs" dxfId="140" priority="1102" operator="equal">
      <formula>0</formula>
    </cfRule>
  </conditionalFormatting>
  <conditionalFormatting sqref="I146:J146">
    <cfRule type="containsBlanks" dxfId="139" priority="1089">
      <formula>LEN(TRIM(I146))=0</formula>
    </cfRule>
    <cfRule type="cellIs" dxfId="138" priority="1090" operator="equal">
      <formula>0</formula>
    </cfRule>
  </conditionalFormatting>
  <conditionalFormatting sqref="I159:J159">
    <cfRule type="cellIs" dxfId="137" priority="1108" operator="equal">
      <formula>0</formula>
    </cfRule>
    <cfRule type="containsBlanks" dxfId="136" priority="1107">
      <formula>LEN(TRIM(I159))=0</formula>
    </cfRule>
  </conditionalFormatting>
  <conditionalFormatting sqref="I238:J238">
    <cfRule type="containsBlanks" dxfId="135" priority="1009">
      <formula>LEN(TRIM(I238))=0</formula>
    </cfRule>
    <cfRule type="cellIs" dxfId="134" priority="1010" operator="equal">
      <formula>0</formula>
    </cfRule>
  </conditionalFormatting>
  <conditionalFormatting sqref="I262:J262">
    <cfRule type="cellIs" dxfId="133" priority="996" operator="equal">
      <formula>0</formula>
    </cfRule>
    <cfRule type="containsBlanks" dxfId="132" priority="995">
      <formula>LEN(TRIM(I262))=0</formula>
    </cfRule>
  </conditionalFormatting>
  <conditionalFormatting sqref="J197">
    <cfRule type="cellIs" dxfId="131" priority="1034" operator="equal">
      <formula>0</formula>
    </cfRule>
    <cfRule type="containsBlanks" dxfId="130" priority="1033">
      <formula>LEN(TRIM(J197))=0</formula>
    </cfRule>
  </conditionalFormatting>
  <conditionalFormatting sqref="J235">
    <cfRule type="cellIs" dxfId="129" priority="1072" operator="equal">
      <formula>0</formula>
    </cfRule>
    <cfRule type="containsBlanks" dxfId="128" priority="1071">
      <formula>LEN(TRIM(J235))=0</formula>
    </cfRule>
  </conditionalFormatting>
  <conditionalFormatting sqref="J285:J292">
    <cfRule type="containsBlanks" dxfId="127" priority="753">
      <formula>LEN(TRIM(J285))=0</formula>
    </cfRule>
    <cfRule type="cellIs" dxfId="126" priority="754" operator="equal">
      <formula>0</formula>
    </cfRule>
  </conditionalFormatting>
  <conditionalFormatting sqref="J294:J301">
    <cfRule type="cellIs" dxfId="125" priority="752" operator="equal">
      <formula>0</formula>
    </cfRule>
    <cfRule type="containsBlanks" dxfId="124" priority="751">
      <formula>LEN(TRIM(J294))=0</formula>
    </cfRule>
  </conditionalFormatting>
  <conditionalFormatting sqref="J303:J310">
    <cfRule type="cellIs" dxfId="123" priority="750" operator="equal">
      <formula>0</formula>
    </cfRule>
    <cfRule type="containsBlanks" dxfId="122" priority="749">
      <formula>LEN(TRIM(J303))=0</formula>
    </cfRule>
  </conditionalFormatting>
  <conditionalFormatting sqref="J312:J319">
    <cfRule type="cellIs" dxfId="121" priority="748" operator="equal">
      <formula>0</formula>
    </cfRule>
    <cfRule type="containsBlanks" dxfId="120" priority="747">
      <formula>LEN(TRIM(J312))=0</formula>
    </cfRule>
  </conditionalFormatting>
  <conditionalFormatting sqref="J321:J328">
    <cfRule type="cellIs" dxfId="119" priority="746" operator="equal">
      <formula>0</formula>
    </cfRule>
    <cfRule type="containsBlanks" dxfId="118" priority="745">
      <formula>LEN(TRIM(J321))=0</formula>
    </cfRule>
  </conditionalFormatting>
  <conditionalFormatting sqref="J330:J337">
    <cfRule type="cellIs" dxfId="117" priority="744" operator="equal">
      <formula>0</formula>
    </cfRule>
    <cfRule type="containsBlanks" dxfId="116" priority="743">
      <formula>LEN(TRIM(J330))=0</formula>
    </cfRule>
  </conditionalFormatting>
  <conditionalFormatting sqref="J339:J346">
    <cfRule type="cellIs" dxfId="115" priority="742" operator="equal">
      <formula>0</formula>
    </cfRule>
    <cfRule type="containsBlanks" dxfId="114" priority="741">
      <formula>LEN(TRIM(J339))=0</formula>
    </cfRule>
  </conditionalFormatting>
  <conditionalFormatting sqref="J348:J355">
    <cfRule type="cellIs" dxfId="113" priority="740" operator="equal">
      <formula>0</formula>
    </cfRule>
    <cfRule type="containsBlanks" dxfId="112" priority="739">
      <formula>LEN(TRIM(J348))=0</formula>
    </cfRule>
  </conditionalFormatting>
  <conditionalFormatting sqref="J357:J364">
    <cfRule type="cellIs" dxfId="111" priority="738" operator="equal">
      <formula>0</formula>
    </cfRule>
    <cfRule type="containsBlanks" dxfId="110" priority="737">
      <formula>LEN(TRIM(J357))=0</formula>
    </cfRule>
  </conditionalFormatting>
  <conditionalFormatting sqref="J366:J373">
    <cfRule type="containsBlanks" dxfId="109" priority="735">
      <formula>LEN(TRIM(J366))=0</formula>
    </cfRule>
    <cfRule type="cellIs" dxfId="108" priority="736" operator="equal">
      <formula>0</formula>
    </cfRule>
  </conditionalFormatting>
  <conditionalFormatting sqref="J375:J382">
    <cfRule type="containsBlanks" dxfId="107" priority="733">
      <formula>LEN(TRIM(J375))=0</formula>
    </cfRule>
    <cfRule type="cellIs" dxfId="106" priority="734" operator="equal">
      <formula>0</formula>
    </cfRule>
  </conditionalFormatting>
  <conditionalFormatting sqref="J384:J391">
    <cfRule type="containsBlanks" dxfId="105" priority="731">
      <formula>LEN(TRIM(J384))=0</formula>
    </cfRule>
    <cfRule type="cellIs" dxfId="104" priority="732" operator="equal">
      <formula>0</formula>
    </cfRule>
  </conditionalFormatting>
  <conditionalFormatting sqref="J393:J400">
    <cfRule type="containsBlanks" dxfId="103" priority="729">
      <formula>LEN(TRIM(J393))=0</formula>
    </cfRule>
    <cfRule type="cellIs" dxfId="102" priority="730" operator="equal">
      <formula>0</formula>
    </cfRule>
  </conditionalFormatting>
  <conditionalFormatting sqref="J402:J409">
    <cfRule type="cellIs" dxfId="101" priority="728" operator="equal">
      <formula>0</formula>
    </cfRule>
    <cfRule type="containsBlanks" dxfId="100" priority="727">
      <formula>LEN(TRIM(J402))=0</formula>
    </cfRule>
  </conditionalFormatting>
  <conditionalFormatting sqref="J411:J418">
    <cfRule type="containsBlanks" dxfId="99" priority="725">
      <formula>LEN(TRIM(J411))=0</formula>
    </cfRule>
    <cfRule type="cellIs" dxfId="98" priority="726" operator="equal">
      <formula>0</formula>
    </cfRule>
  </conditionalFormatting>
  <conditionalFormatting sqref="J420:J427">
    <cfRule type="containsBlanks" dxfId="97" priority="723">
      <formula>LEN(TRIM(J420))=0</formula>
    </cfRule>
    <cfRule type="cellIs" dxfId="96" priority="724" operator="equal">
      <formula>0</formula>
    </cfRule>
  </conditionalFormatting>
  <conditionalFormatting sqref="J429:J436">
    <cfRule type="containsBlanks" dxfId="95" priority="721">
      <formula>LEN(TRIM(J429))=0</formula>
    </cfRule>
    <cfRule type="cellIs" dxfId="94" priority="722" operator="equal">
      <formula>0</formula>
    </cfRule>
  </conditionalFormatting>
  <conditionalFormatting sqref="J438:J445">
    <cfRule type="cellIs" dxfId="93" priority="720" operator="equal">
      <formula>0</formula>
    </cfRule>
    <cfRule type="containsBlanks" dxfId="92" priority="719">
      <formula>LEN(TRIM(J438))=0</formula>
    </cfRule>
  </conditionalFormatting>
  <conditionalFormatting sqref="J447:J454">
    <cfRule type="cellIs" dxfId="91" priority="718" operator="equal">
      <formula>0</formula>
    </cfRule>
    <cfRule type="containsBlanks" dxfId="90" priority="717">
      <formula>LEN(TRIM(J447))=0</formula>
    </cfRule>
  </conditionalFormatting>
  <conditionalFormatting sqref="J456:J463">
    <cfRule type="cellIs" dxfId="89" priority="716" operator="equal">
      <formula>0</formula>
    </cfRule>
    <cfRule type="containsBlanks" dxfId="88" priority="715">
      <formula>LEN(TRIM(J456))=0</formula>
    </cfRule>
  </conditionalFormatting>
  <conditionalFormatting sqref="J465:J472">
    <cfRule type="containsBlanks" dxfId="87" priority="713">
      <formula>LEN(TRIM(J465))=0</formula>
    </cfRule>
    <cfRule type="cellIs" dxfId="86" priority="714" operator="equal">
      <formula>0</formula>
    </cfRule>
  </conditionalFormatting>
  <conditionalFormatting sqref="J474:J481">
    <cfRule type="containsBlanks" dxfId="85" priority="711">
      <formula>LEN(TRIM(J474))=0</formula>
    </cfRule>
    <cfRule type="cellIs" dxfId="84" priority="712" operator="equal">
      <formula>0</formula>
    </cfRule>
  </conditionalFormatting>
  <conditionalFormatting sqref="J483:J490">
    <cfRule type="containsBlanks" dxfId="83" priority="709">
      <formula>LEN(TRIM(J483))=0</formula>
    </cfRule>
    <cfRule type="cellIs" dxfId="82" priority="710" operator="equal">
      <formula>0</formula>
    </cfRule>
  </conditionalFormatting>
  <conditionalFormatting sqref="J492:J499">
    <cfRule type="containsBlanks" dxfId="81" priority="707">
      <formula>LEN(TRIM(J492))=0</formula>
    </cfRule>
    <cfRule type="cellIs" dxfId="80" priority="708" operator="equal">
      <formula>0</formula>
    </cfRule>
  </conditionalFormatting>
  <conditionalFormatting sqref="J501:J508">
    <cfRule type="cellIs" dxfId="79" priority="706" operator="equal">
      <formula>0</formula>
    </cfRule>
    <cfRule type="containsBlanks" dxfId="78" priority="705">
      <formula>LEN(TRIM(J501))=0</formula>
    </cfRule>
  </conditionalFormatting>
  <conditionalFormatting sqref="J510:J517">
    <cfRule type="cellIs" dxfId="77" priority="704" operator="equal">
      <formula>0</formula>
    </cfRule>
    <cfRule type="containsBlanks" dxfId="76" priority="703">
      <formula>LEN(TRIM(J510))=0</formula>
    </cfRule>
  </conditionalFormatting>
  <conditionalFormatting sqref="J519:J520">
    <cfRule type="cellIs" dxfId="75" priority="456" operator="equal">
      <formula>0</formula>
    </cfRule>
    <cfRule type="containsBlanks" dxfId="74" priority="455">
      <formula>LEN(TRIM(J519))=0</formula>
    </cfRule>
  </conditionalFormatting>
  <conditionalFormatting sqref="J522:J523">
    <cfRule type="cellIs" dxfId="73" priority="452" operator="equal">
      <formula>0</formula>
    </cfRule>
    <cfRule type="containsBlanks" dxfId="72" priority="451">
      <formula>LEN(TRIM(J522))=0</formula>
    </cfRule>
  </conditionalFormatting>
  <conditionalFormatting sqref="J525:J526">
    <cfRule type="cellIs" dxfId="71" priority="448" operator="equal">
      <formula>0</formula>
    </cfRule>
    <cfRule type="containsBlanks" dxfId="70" priority="447">
      <formula>LEN(TRIM(J525))=0</formula>
    </cfRule>
  </conditionalFormatting>
  <conditionalFormatting sqref="J528:J529">
    <cfRule type="cellIs" dxfId="69" priority="444" operator="equal">
      <formula>0</formula>
    </cfRule>
    <cfRule type="containsBlanks" dxfId="68" priority="443">
      <formula>LEN(TRIM(J528))=0</formula>
    </cfRule>
  </conditionalFormatting>
  <conditionalFormatting sqref="J531:J532">
    <cfRule type="cellIs" dxfId="67" priority="440" operator="equal">
      <formula>0</formula>
    </cfRule>
    <cfRule type="containsBlanks" dxfId="66" priority="439">
      <formula>LEN(TRIM(J531))=0</formula>
    </cfRule>
  </conditionalFormatting>
  <conditionalFormatting sqref="J534:J535">
    <cfRule type="cellIs" dxfId="65" priority="436" operator="equal">
      <formula>0</formula>
    </cfRule>
    <cfRule type="containsBlanks" dxfId="64" priority="435">
      <formula>LEN(TRIM(J534))=0</formula>
    </cfRule>
  </conditionalFormatting>
  <conditionalFormatting sqref="J537:J538">
    <cfRule type="containsBlanks" dxfId="63" priority="431">
      <formula>LEN(TRIM(J537))=0</formula>
    </cfRule>
    <cfRule type="cellIs" dxfId="62" priority="432" operator="equal">
      <formula>0</formula>
    </cfRule>
  </conditionalFormatting>
  <conditionalFormatting sqref="J540:J541">
    <cfRule type="containsBlanks" dxfId="61" priority="395">
      <formula>LEN(TRIM(J540))=0</formula>
    </cfRule>
    <cfRule type="cellIs" dxfId="60" priority="396" operator="equal">
      <formula>0</formula>
    </cfRule>
  </conditionalFormatting>
  <conditionalFormatting sqref="J543:J544">
    <cfRule type="containsBlanks" dxfId="59" priority="391">
      <formula>LEN(TRIM(J543))=0</formula>
    </cfRule>
    <cfRule type="cellIs" dxfId="58" priority="392" operator="equal">
      <formula>0</formula>
    </cfRule>
  </conditionalFormatting>
  <conditionalFormatting sqref="J546:J547">
    <cfRule type="cellIs" dxfId="57" priority="420" operator="equal">
      <formula>0</formula>
    </cfRule>
    <cfRule type="containsBlanks" dxfId="56" priority="419">
      <formula>LEN(TRIM(J546))=0</formula>
    </cfRule>
  </conditionalFormatting>
  <conditionalFormatting sqref="J549:J550">
    <cfRule type="cellIs" dxfId="55" priority="416" operator="equal">
      <formula>0</formula>
    </cfRule>
    <cfRule type="containsBlanks" dxfId="54" priority="415">
      <formula>LEN(TRIM(J549))=0</formula>
    </cfRule>
  </conditionalFormatting>
  <conditionalFormatting sqref="J552:J553">
    <cfRule type="containsBlanks" dxfId="53" priority="411">
      <formula>LEN(TRIM(J552))=0</formula>
    </cfRule>
    <cfRule type="cellIs" dxfId="52" priority="412" operator="equal">
      <formula>0</formula>
    </cfRule>
  </conditionalFormatting>
  <conditionalFormatting sqref="J555:J556">
    <cfRule type="containsBlanks" dxfId="51" priority="407">
      <formula>LEN(TRIM(J555))=0</formula>
    </cfRule>
    <cfRule type="cellIs" dxfId="50" priority="408" operator="equal">
      <formula>0</formula>
    </cfRule>
  </conditionalFormatting>
  <conditionalFormatting sqref="J558:J559">
    <cfRule type="containsBlanks" dxfId="49" priority="403">
      <formula>LEN(TRIM(J558))=0</formula>
    </cfRule>
    <cfRule type="cellIs" dxfId="48" priority="404" operator="equal">
      <formula>0</formula>
    </cfRule>
  </conditionalFormatting>
  <conditionalFormatting sqref="J561:J562">
    <cfRule type="containsBlanks" dxfId="47" priority="399">
      <formula>LEN(TRIM(J561))=0</formula>
    </cfRule>
    <cfRule type="cellIs" dxfId="46" priority="400" operator="equal">
      <formula>0</formula>
    </cfRule>
  </conditionalFormatting>
  <conditionalFormatting sqref="J564:J565">
    <cfRule type="cellIs" dxfId="45" priority="344" operator="equal">
      <formula>0</formula>
    </cfRule>
    <cfRule type="containsBlanks" dxfId="44" priority="343">
      <formula>LEN(TRIM(J564))=0</formula>
    </cfRule>
  </conditionalFormatting>
  <conditionalFormatting sqref="J568:J569">
    <cfRule type="cellIs" dxfId="43" priority="334" operator="equal">
      <formula>0</formula>
    </cfRule>
    <cfRule type="containsBlanks" dxfId="42" priority="333">
      <formula>LEN(TRIM(J568))=0</formula>
    </cfRule>
  </conditionalFormatting>
  <conditionalFormatting sqref="J572:J573">
    <cfRule type="containsBlanks" dxfId="41" priority="323">
      <formula>LEN(TRIM(J572))=0</formula>
    </cfRule>
    <cfRule type="cellIs" dxfId="40" priority="324" operator="equal">
      <formula>0</formula>
    </cfRule>
  </conditionalFormatting>
  <conditionalFormatting sqref="J574">
    <cfRule type="cellIs" dxfId="39" priority="54" operator="equal">
      <formula>0</formula>
    </cfRule>
    <cfRule type="containsBlanks" dxfId="38" priority="53">
      <formula>LEN(TRIM(J574))=0</formula>
    </cfRule>
  </conditionalFormatting>
  <conditionalFormatting sqref="J576:J577">
    <cfRule type="containsBlanks" dxfId="37" priority="313">
      <formula>LEN(TRIM(J576))=0</formula>
    </cfRule>
    <cfRule type="cellIs" dxfId="36" priority="314" operator="equal">
      <formula>0</formula>
    </cfRule>
  </conditionalFormatting>
  <conditionalFormatting sqref="J580:J581">
    <cfRule type="cellIs" dxfId="35" priority="304" operator="equal">
      <formula>0</formula>
    </cfRule>
    <cfRule type="containsBlanks" dxfId="34" priority="303">
      <formula>LEN(TRIM(J580))=0</formula>
    </cfRule>
  </conditionalFormatting>
  <conditionalFormatting sqref="J584:J585">
    <cfRule type="containsBlanks" dxfId="33" priority="293">
      <formula>LEN(TRIM(J584))=0</formula>
    </cfRule>
    <cfRule type="cellIs" dxfId="32" priority="294" operator="equal">
      <formula>0</formula>
    </cfRule>
  </conditionalFormatting>
  <conditionalFormatting sqref="J588:J589">
    <cfRule type="containsBlanks" dxfId="31" priority="283">
      <formula>LEN(TRIM(J588))=0</formula>
    </cfRule>
    <cfRule type="cellIs" dxfId="30" priority="284" operator="equal">
      <formula>0</formula>
    </cfRule>
  </conditionalFormatting>
  <conditionalFormatting sqref="J592:J593">
    <cfRule type="cellIs" dxfId="29" priority="274" operator="equal">
      <formula>0</formula>
    </cfRule>
    <cfRule type="containsBlanks" dxfId="28" priority="273">
      <formula>LEN(TRIM(J592))=0</formula>
    </cfRule>
  </conditionalFormatting>
  <conditionalFormatting sqref="J596:J597">
    <cfRule type="cellIs" dxfId="27" priority="264" operator="equal">
      <formula>0</formula>
    </cfRule>
    <cfRule type="containsBlanks" dxfId="26" priority="263">
      <formula>LEN(TRIM(J596))=0</formula>
    </cfRule>
  </conditionalFormatting>
  <conditionalFormatting sqref="J602:J603">
    <cfRule type="containsBlanks" dxfId="25" priority="253">
      <formula>LEN(TRIM(J602))=0</formula>
    </cfRule>
    <cfRule type="cellIs" dxfId="24" priority="254" operator="equal">
      <formula>0</formula>
    </cfRule>
  </conditionalFormatting>
  <conditionalFormatting sqref="J606:J607">
    <cfRule type="containsBlanks" dxfId="23" priority="243">
      <formula>LEN(TRIM(J606))=0</formula>
    </cfRule>
    <cfRule type="cellIs" dxfId="22" priority="244" operator="equal">
      <formula>0</formula>
    </cfRule>
  </conditionalFormatting>
  <conditionalFormatting sqref="J608">
    <cfRule type="containsBlanks" dxfId="21" priority="31">
      <formula>LEN(TRIM(J608))=0</formula>
    </cfRule>
    <cfRule type="cellIs" dxfId="20" priority="32" operator="equal">
      <formula>0</formula>
    </cfRule>
  </conditionalFormatting>
  <conditionalFormatting sqref="J610:J611">
    <cfRule type="containsBlanks" dxfId="19" priority="233">
      <formula>LEN(TRIM(J610))=0</formula>
    </cfRule>
    <cfRule type="cellIs" dxfId="18" priority="234" operator="equal">
      <formula>0</formula>
    </cfRule>
  </conditionalFormatting>
  <conditionalFormatting sqref="J614:J615">
    <cfRule type="containsBlanks" dxfId="17" priority="223">
      <formula>LEN(TRIM(J614))=0</formula>
    </cfRule>
    <cfRule type="cellIs" dxfId="16" priority="224" operator="equal">
      <formula>0</formula>
    </cfRule>
  </conditionalFormatting>
  <conditionalFormatting sqref="J618:J619">
    <cfRule type="containsBlanks" dxfId="15" priority="213">
      <formula>LEN(TRIM(J618))=0</formula>
    </cfRule>
    <cfRule type="cellIs" dxfId="14" priority="214" operator="equal">
      <formula>0</formula>
    </cfRule>
  </conditionalFormatting>
  <conditionalFormatting sqref="J622:J623">
    <cfRule type="containsBlanks" dxfId="13" priority="203">
      <formula>LEN(TRIM(J622))=0</formula>
    </cfRule>
    <cfRule type="cellIs" dxfId="12" priority="204" operator="equal">
      <formula>0</formula>
    </cfRule>
  </conditionalFormatting>
  <conditionalFormatting sqref="J626:J627">
    <cfRule type="containsBlanks" dxfId="11" priority="193">
      <formula>LEN(TRIM(J626))=0</formula>
    </cfRule>
    <cfRule type="cellIs" dxfId="10" priority="194" operator="equal">
      <formula>0</formula>
    </cfRule>
  </conditionalFormatting>
  <conditionalFormatting sqref="J629:J630">
    <cfRule type="cellIs" dxfId="9" priority="184" operator="equal">
      <formula>0</formula>
    </cfRule>
    <cfRule type="containsBlanks" dxfId="8" priority="183">
      <formula>LEN(TRIM(J629))=0</formula>
    </cfRule>
  </conditionalFormatting>
  <conditionalFormatting sqref="J632:J633">
    <cfRule type="containsBlanks" dxfId="7" priority="173">
      <formula>LEN(TRIM(J632))=0</formula>
    </cfRule>
    <cfRule type="cellIs" dxfId="6" priority="174" operator="equal">
      <formula>0</formula>
    </cfRule>
  </conditionalFormatting>
  <conditionalFormatting sqref="J635:J636">
    <cfRule type="cellIs" dxfId="5" priority="164" operator="equal">
      <formula>0</formula>
    </cfRule>
    <cfRule type="containsBlanks" dxfId="4" priority="163">
      <formula>LEN(TRIM(J635))=0</formula>
    </cfRule>
  </conditionalFormatting>
  <conditionalFormatting sqref="J639:J640">
    <cfRule type="containsBlanks" dxfId="3" priority="153">
      <formula>LEN(TRIM(J639))=0</formula>
    </cfRule>
    <cfRule type="cellIs" dxfId="2" priority="154" operator="equal">
      <formula>0</formula>
    </cfRule>
  </conditionalFormatting>
  <conditionalFormatting sqref="J643:J644">
    <cfRule type="containsBlanks" dxfId="1" priority="143">
      <formula>LEN(TRIM(J643))=0</formula>
    </cfRule>
    <cfRule type="cellIs" dxfId="0" priority="144" operator="equal">
      <formula>0</formula>
    </cfRule>
  </conditionalFormatting>
  <dataValidations count="3">
    <dataValidation errorStyle="warning" allowBlank="1" showInputMessage="1" showErrorMessage="1" errorTitle="零" error="0" sqref="J608" xr:uid="{25C386D5-9FF7-49CC-9032-A753A3D65729}"/>
    <dataValidation type="list" allowBlank="1" showInputMessage="1" showErrorMessage="1" sqref="C7:C948" xr:uid="{F372A9EC-DDB9-44B6-A289-93DACCC0F3FE}">
      <formula1>天赋类型</formula1>
    </dataValidation>
    <dataValidation type="list" allowBlank="1" showInputMessage="1" showErrorMessage="1" sqref="C6 C951:C1048576 C947:C948" xr:uid="{5D108AD7-4EE3-49D3-B0EC-6B5331154E54}">
      <formula1>#REF!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_xll.build">
                <anchor moveWithCells="1">
                  <from>
                    <xdr:col>1</xdr:col>
                    <xdr:colOff>266700</xdr:colOff>
                    <xdr:row>1</xdr:row>
                    <xdr:rowOff>104775</xdr:rowOff>
                  </from>
                  <to>
                    <xdr:col>1</xdr:col>
                    <xdr:colOff>1181100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B06919-F91B-41D8-BB49-B8633552B812}">
          <x14:formula1>
            <xm:f>talent!$B$7:$B$1048576</xm:f>
          </x14:formula1>
          <xm:sqref>B7:B112 B114:B804 B820:B948 B951:B1048576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C47-5A7D-4BBA-BE53-2E9D48392E3F}">
  <sheetPr codeName="Sheet3"/>
  <dimension ref="A1:G39"/>
  <sheetViews>
    <sheetView workbookViewId="0">
      <selection activeCell="P22" sqref="P22"/>
    </sheetView>
  </sheetViews>
  <sheetFormatPr defaultRowHeight="14.25" x14ac:dyDescent="0.2"/>
  <sheetData>
    <row r="1" spans="1:7" x14ac:dyDescent="0.2">
      <c r="A1" t="s">
        <v>256</v>
      </c>
      <c r="G1" t="s">
        <v>1522</v>
      </c>
    </row>
    <row r="2" spans="1:7" x14ac:dyDescent="0.2">
      <c r="A2" t="s">
        <v>282</v>
      </c>
      <c r="G2" t="str">
        <f t="array" ref="G2:G39">_xll.get_table_key_list("def\\buff.xlsx",$G$1)</f>
        <v>添加Buff</v>
      </c>
    </row>
    <row r="3" spans="1:7" x14ac:dyDescent="0.2">
      <c r="G3" t="str">
        <v>参数修改</v>
      </c>
    </row>
    <row r="4" spans="1:7" x14ac:dyDescent="0.2">
      <c r="G4" t="str">
        <v>添加子效果</v>
      </c>
    </row>
    <row r="5" spans="1:7" x14ac:dyDescent="0.2">
      <c r="G5" t="str">
        <v>添加属性</v>
      </c>
    </row>
    <row r="6" spans="1:7" x14ac:dyDescent="0.2">
      <c r="G6" t="str">
        <v>修改Buff间隔</v>
      </c>
    </row>
    <row r="7" spans="1:7" x14ac:dyDescent="0.2">
      <c r="G7" t="str">
        <v>修改Buff最大层级</v>
      </c>
    </row>
    <row r="8" spans="1:7" x14ac:dyDescent="0.2">
      <c r="G8" t="str">
        <v>修改子效果参数</v>
      </c>
    </row>
    <row r="9" spans="1:7" x14ac:dyDescent="0.2">
      <c r="G9" t="str">
        <v>减少护盾</v>
      </c>
    </row>
    <row r="10" spans="1:7" x14ac:dyDescent="0.2">
      <c r="A10" t="s">
        <v>717</v>
      </c>
      <c r="C10" t="s">
        <v>718</v>
      </c>
      <c r="G10" t="str">
        <v>修改Buff持续时间</v>
      </c>
    </row>
    <row r="11" spans="1:7" x14ac:dyDescent="0.2">
      <c r="A11" t="s">
        <v>719</v>
      </c>
      <c r="C11" t="s">
        <v>720</v>
      </c>
      <c r="G11" t="str">
        <v>修改技能符石槽位占有数</v>
      </c>
    </row>
    <row r="12" spans="1:7" x14ac:dyDescent="0.2">
      <c r="A12" t="s">
        <v>721</v>
      </c>
      <c r="C12" t="s">
        <v>722</v>
      </c>
      <c r="G12" t="str">
        <v>修改药剂冷却时间</v>
      </c>
    </row>
    <row r="13" spans="1:7" x14ac:dyDescent="0.2">
      <c r="A13" t="s">
        <v>723</v>
      </c>
      <c r="C13" t="s">
        <v>724</v>
      </c>
      <c r="G13" t="str">
        <v>修改药剂使用次数</v>
      </c>
    </row>
    <row r="14" spans="1:7" x14ac:dyDescent="0.2">
      <c r="A14" t="s">
        <v>1196</v>
      </c>
      <c r="C14" t="s">
        <v>1197</v>
      </c>
      <c r="G14" t="e">
        <v>#N/A</v>
      </c>
    </row>
    <row r="15" spans="1:7" x14ac:dyDescent="0.2">
      <c r="A15" t="s">
        <v>1380</v>
      </c>
      <c r="C15" t="s">
        <v>1379</v>
      </c>
      <c r="G15" t="e">
        <v>#N/A</v>
      </c>
    </row>
    <row r="16" spans="1:7" x14ac:dyDescent="0.2">
      <c r="A16" t="s">
        <v>851</v>
      </c>
      <c r="D16">
        <v>0.1</v>
      </c>
      <c r="G16" t="e">
        <v>#N/A</v>
      </c>
    </row>
    <row r="17" spans="1:7" x14ac:dyDescent="0.2">
      <c r="A17" t="s">
        <v>1069</v>
      </c>
      <c r="D17">
        <v>0.3</v>
      </c>
      <c r="G17" t="e">
        <v>#N/A</v>
      </c>
    </row>
    <row r="18" spans="1:7" x14ac:dyDescent="0.2">
      <c r="A18" t="s">
        <v>1099</v>
      </c>
      <c r="D18">
        <v>1.5</v>
      </c>
      <c r="G18" t="e">
        <v>#N/A</v>
      </c>
    </row>
    <row r="19" spans="1:7" x14ac:dyDescent="0.2">
      <c r="G19" t="e">
        <v>#N/A</v>
      </c>
    </row>
    <row r="20" spans="1:7" x14ac:dyDescent="0.2">
      <c r="A20" t="s">
        <v>1329</v>
      </c>
      <c r="D20">
        <v>2000</v>
      </c>
      <c r="G20" t="e">
        <v>#N/A</v>
      </c>
    </row>
    <row r="21" spans="1:7" x14ac:dyDescent="0.2">
      <c r="A21" t="s">
        <v>1330</v>
      </c>
      <c r="D21">
        <v>3000</v>
      </c>
      <c r="G21" t="e">
        <v>#N/A</v>
      </c>
    </row>
    <row r="22" spans="1:7" x14ac:dyDescent="0.2">
      <c r="G22" t="e">
        <v>#N/A</v>
      </c>
    </row>
    <row r="23" spans="1:7" x14ac:dyDescent="0.2">
      <c r="A23" t="s">
        <v>1331</v>
      </c>
      <c r="G23" t="e">
        <v>#N/A</v>
      </c>
    </row>
    <row r="24" spans="1:7" x14ac:dyDescent="0.2">
      <c r="A24">
        <v>1</v>
      </c>
      <c r="G24" t="e">
        <v>#N/A</v>
      </c>
    </row>
    <row r="25" spans="1:7" x14ac:dyDescent="0.2">
      <c r="A25">
        <v>2</v>
      </c>
      <c r="G25" t="e">
        <v>#N/A</v>
      </c>
    </row>
    <row r="26" spans="1:7" x14ac:dyDescent="0.2">
      <c r="A26">
        <v>3</v>
      </c>
      <c r="G26" t="e">
        <v>#N/A</v>
      </c>
    </row>
    <row r="27" spans="1:7" x14ac:dyDescent="0.2">
      <c r="A27">
        <v>4</v>
      </c>
      <c r="G27" t="e">
        <v>#N/A</v>
      </c>
    </row>
    <row r="28" spans="1:7" x14ac:dyDescent="0.2">
      <c r="A28">
        <v>5</v>
      </c>
      <c r="G28" t="e">
        <v>#N/A</v>
      </c>
    </row>
    <row r="29" spans="1:7" x14ac:dyDescent="0.2">
      <c r="A29">
        <v>6</v>
      </c>
      <c r="G29" t="e">
        <v>#N/A</v>
      </c>
    </row>
    <row r="30" spans="1:7" x14ac:dyDescent="0.2">
      <c r="A30">
        <v>7</v>
      </c>
      <c r="G30" t="e">
        <v>#N/A</v>
      </c>
    </row>
    <row r="31" spans="1:7" x14ac:dyDescent="0.2">
      <c r="A31">
        <v>8</v>
      </c>
      <c r="G31" t="e">
        <v>#N/A</v>
      </c>
    </row>
    <row r="32" spans="1:7" x14ac:dyDescent="0.2">
      <c r="A32">
        <v>9</v>
      </c>
      <c r="G32" t="e">
        <v>#N/A</v>
      </c>
    </row>
    <row r="33" spans="1:7" x14ac:dyDescent="0.2">
      <c r="A33">
        <v>10</v>
      </c>
      <c r="G33" t="e">
        <v>#N/A</v>
      </c>
    </row>
    <row r="34" spans="1:7" x14ac:dyDescent="0.2">
      <c r="G34" t="e">
        <v>#N/A</v>
      </c>
    </row>
    <row r="35" spans="1:7" x14ac:dyDescent="0.2">
      <c r="G35" t="e">
        <v>#N/A</v>
      </c>
    </row>
    <row r="36" spans="1:7" x14ac:dyDescent="0.2">
      <c r="G36" t="e">
        <v>#N/A</v>
      </c>
    </row>
    <row r="37" spans="1:7" x14ac:dyDescent="0.2">
      <c r="G37" t="e">
        <v>#N/A</v>
      </c>
    </row>
    <row r="38" spans="1:7" x14ac:dyDescent="0.2">
      <c r="G38" t="e">
        <v>#N/A</v>
      </c>
    </row>
    <row r="39" spans="1:7" x14ac:dyDescent="0.2">
      <c r="G39" t="e">
        <v>#N/A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5.1.1</x:addin_version>
  <x:metadata_version>1</x:metadata_version>
  <x:dirty_cells>
    <x:cell>
      <x:sheet>备注</x:sheet>
      <x:address>G2</x:address>
    </x:cell>
  </x:dirty_cells>
</x:metadata>
</file>

<file path=customXml/itemProps1.xml><?xml version="1.0" encoding="utf-8"?>
<ds:datastoreItem xmlns:ds="http://schemas.openxmlformats.org/officeDocument/2006/customXml" ds:itemID="{521D6B55-239A-454A-9AEF-CF22D5EA06EF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talent</vt:lpstr>
      <vt:lpstr>effect</vt:lpstr>
      <vt:lpstr>备注</vt:lpstr>
      <vt:lpstr>天赋类型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2024-04-17T14:32:39Z</dcterms:modified>
</cp:coreProperties>
</file>