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guchi\Documents\class\vidualize\InfoVis2022\final\"/>
    </mc:Choice>
  </mc:AlternateContent>
  <bookViews>
    <workbookView xWindow="0" yWindow="0" windowWidth="1371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2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J2" i="1"/>
  <c r="I2" i="1"/>
  <c r="N2" i="1" s="1"/>
  <c r="M2" i="1"/>
  <c r="P2" i="1" s="1"/>
  <c r="K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 s="1"/>
  <c r="I44" i="1"/>
  <c r="J44" i="1"/>
  <c r="I45" i="1"/>
  <c r="J45" i="1"/>
  <c r="I46" i="1"/>
  <c r="J46" i="1" s="1"/>
  <c r="I47" i="1"/>
  <c r="J47" i="1" s="1"/>
  <c r="I48" i="1"/>
  <c r="J48" i="1" s="1"/>
  <c r="I49" i="1"/>
  <c r="J49" i="1" s="1"/>
  <c r="I50" i="1"/>
  <c r="J50" i="1"/>
  <c r="I51" i="1"/>
  <c r="J51" i="1"/>
  <c r="I52" i="1"/>
  <c r="J52" i="1" s="1"/>
  <c r="I53" i="1"/>
  <c r="J53" i="1" s="1"/>
  <c r="I54" i="1"/>
  <c r="J54" i="1" s="1"/>
  <c r="I55" i="1"/>
  <c r="J55" i="1" s="1"/>
  <c r="I56" i="1"/>
  <c r="J56" i="1"/>
  <c r="I57" i="1"/>
  <c r="J57" i="1"/>
  <c r="I58" i="1"/>
  <c r="J58" i="1" s="1"/>
  <c r="I59" i="1"/>
  <c r="J59" i="1" s="1"/>
  <c r="I60" i="1"/>
  <c r="J60" i="1" s="1"/>
  <c r="I61" i="1"/>
  <c r="J61" i="1" s="1"/>
  <c r="I62" i="1"/>
  <c r="J62" i="1"/>
  <c r="I63" i="1"/>
  <c r="J63" i="1"/>
  <c r="I64" i="1"/>
  <c r="J64" i="1" s="1"/>
  <c r="I65" i="1"/>
  <c r="J65" i="1" s="1"/>
  <c r="I66" i="1"/>
  <c r="J66" i="1" s="1"/>
  <c r="I67" i="1"/>
  <c r="J67" i="1" s="1"/>
  <c r="I68" i="1"/>
  <c r="J68" i="1"/>
  <c r="I69" i="1"/>
  <c r="J69" i="1"/>
  <c r="I70" i="1"/>
  <c r="J70" i="1" s="1"/>
  <c r="I71" i="1"/>
  <c r="J71" i="1" s="1"/>
  <c r="I72" i="1"/>
  <c r="J72" i="1" s="1"/>
  <c r="I73" i="1"/>
  <c r="J73" i="1" s="1"/>
  <c r="I74" i="1"/>
  <c r="J74" i="1"/>
  <c r="I75" i="1"/>
  <c r="J75" i="1"/>
  <c r="I76" i="1"/>
  <c r="J76" i="1" s="1"/>
  <c r="I77" i="1"/>
  <c r="J77" i="1" s="1"/>
  <c r="I78" i="1"/>
  <c r="J78" i="1" s="1"/>
  <c r="I79" i="1"/>
  <c r="J79" i="1" s="1"/>
  <c r="I80" i="1"/>
  <c r="J80" i="1"/>
  <c r="I81" i="1"/>
  <c r="J81" i="1"/>
  <c r="I82" i="1"/>
  <c r="J82" i="1" s="1"/>
  <c r="I83" i="1"/>
  <c r="J83" i="1" s="1"/>
  <c r="I84" i="1"/>
  <c r="J84" i="1" s="1"/>
  <c r="I85" i="1"/>
  <c r="J85" i="1" s="1"/>
  <c r="I86" i="1"/>
  <c r="J86" i="1"/>
  <c r="I87" i="1"/>
  <c r="J87" i="1"/>
  <c r="I88" i="1"/>
  <c r="J88" i="1" s="1"/>
  <c r="I89" i="1"/>
  <c r="J89" i="1" s="1"/>
  <c r="I90" i="1"/>
  <c r="J90" i="1" s="1"/>
  <c r="S2" i="1" l="1"/>
</calcChain>
</file>

<file path=xl/sharedStrings.xml><?xml version="1.0" encoding="utf-8"?>
<sst xmlns="http://schemas.openxmlformats.org/spreadsheetml/2006/main" count="284" uniqueCount="196">
  <si>
    <t>hotelName</t>
  </si>
  <si>
    <t>hotelInformationUrl</t>
  </si>
  <si>
    <t>hotelMinCharge</t>
  </si>
  <si>
    <t>latitude</t>
  </si>
  <si>
    <t>longitude</t>
  </si>
  <si>
    <t>reviewCount</t>
  </si>
  <si>
    <t>reviewAverage</t>
  </si>
  <si>
    <t>station</t>
  </si>
  <si>
    <t>アパホテル＜京都駅北＞（全室禁煙）</t>
  </si>
  <si>
    <t>https://img.travel.rakuten.co.jp/image/tr/api/hs/dQ4dX/?f_no=162951</t>
  </si>
  <si>
    <t>kyoto</t>
  </si>
  <si>
    <t>京都タワーホテルアネックス</t>
  </si>
  <si>
    <t>https://img.travel.rakuten.co.jp/image/tr/api/hs/dQ4dX/?f_no=4841</t>
  </si>
  <si>
    <t>ホテルリブマックスＢＵＤＧＥＴ京都駅前</t>
  </si>
  <si>
    <t>https://img.travel.rakuten.co.jp/image/tr/api/hs/dQ4dX/?f_no=129606</t>
  </si>
  <si>
    <t>ＴＵＮＥ　ＳＴＡＹ　ＫＹＯＴＯ</t>
  </si>
  <si>
    <t>https://img.travel.rakuten.co.jp/image/tr/api/hs/dQ4dX/?f_no=177977</t>
  </si>
  <si>
    <t>リッチモンドホテルプレミア京都駅前</t>
  </si>
  <si>
    <t>https://img.travel.rakuten.co.jp/image/tr/api/hs/dQ4dX/?f_no=171941</t>
  </si>
  <si>
    <t>京湯元　ハトヤ瑞鳳閣</t>
  </si>
  <si>
    <t>https://img.travel.rakuten.co.jp/image/tr/api/hs/dQ4dX/?f_no=4922</t>
  </si>
  <si>
    <t>ホテル・アンドルームス京都七条</t>
  </si>
  <si>
    <t>https://img.travel.rakuten.co.jp/image/tr/api/hs/dQ4dX/?f_no=181769</t>
  </si>
  <si>
    <t>メルキュール京都ステーション</t>
  </si>
  <si>
    <t>https://img.travel.rakuten.co.jp/image/tr/api/hs/dQ4dX/?f_no=179109</t>
  </si>
  <si>
    <t>ホテルエクセレンス京都駅前</t>
  </si>
  <si>
    <t>https://img.travel.rakuten.co.jp/image/tr/api/hs/dQ4dX/?f_no=147665</t>
  </si>
  <si>
    <t>なごみ宿　都和</t>
  </si>
  <si>
    <t>https://img.travel.rakuten.co.jp/image/tr/api/hs/dQ4dX/?f_no=13758</t>
  </si>
  <si>
    <t>アパホテル＜京都駅前＞</t>
  </si>
  <si>
    <t>https://img.travel.rakuten.co.jp/image/tr/api/hs/dQ4dX/?f_no=2118</t>
  </si>
  <si>
    <t>京都新阪急ホテル</t>
  </si>
  <si>
    <t>https://img.travel.rakuten.co.jp/image/tr/api/hs/dQ4dX/?f_no=1658</t>
  </si>
  <si>
    <t>日本館</t>
  </si>
  <si>
    <t>https://img.travel.rakuten.co.jp/image/tr/api/hs/dQ4dX/?f_no=16244</t>
  </si>
  <si>
    <t>京都駅　元祖駅前　松本旅館</t>
  </si>
  <si>
    <t>https://img.travel.rakuten.co.jp/image/tr/api/hs/dQ4dX/?f_no=136089</t>
  </si>
  <si>
    <t>田中極楽堂ゲストハウス</t>
  </si>
  <si>
    <t>https://img.travel.rakuten.co.jp/image/tr/api/hs/dQ4dX/?f_no=164705</t>
  </si>
  <si>
    <t>ホテル法華クラブ京都</t>
  </si>
  <si>
    <t>https://img.travel.rakuten.co.jp/image/tr/api/hs/dQ4dX/?f_no=122</t>
  </si>
  <si>
    <t>ＭＯＮｄａｙ　Ａｐａｒｔ　Ｐｒｅｍｉｕｍ　京都七条堀川</t>
  </si>
  <si>
    <t>https://img.travel.rakuten.co.jp/image/tr/api/hs/dQ4dX/?f_no=181989</t>
  </si>
  <si>
    <t>リーガロイヤルホテル京都</t>
  </si>
  <si>
    <t>https://img.travel.rakuten.co.jp/image/tr/api/hs/dQ4dX/?f_no=108</t>
  </si>
  <si>
    <t>京都タワーホテル</t>
  </si>
  <si>
    <t>https://img.travel.rakuten.co.jp/image/tr/api/hs/dQ4dX/?f_no=1551</t>
  </si>
  <si>
    <t>旅館あづまや　＜京都府＞</t>
  </si>
  <si>
    <t>https://img.travel.rakuten.co.jp/image/tr/api/hs/dQ4dX/?f_no=151223</t>
  </si>
  <si>
    <t>和泉屋旅館＜京都府＞</t>
  </si>
  <si>
    <t>https://img.travel.rakuten.co.jp/image/tr/api/hs/dQ4dX/?f_no=40402</t>
  </si>
  <si>
    <t>ダイワロイネットホテル京都駅前</t>
  </si>
  <si>
    <t>https://img.travel.rakuten.co.jp/image/tr/api/hs/dQ4dX/?f_no=153230</t>
  </si>
  <si>
    <t>都シティ　近鉄京都駅（旧：ホテル近鉄京都駅）</t>
  </si>
  <si>
    <t>https://img.travel.rakuten.co.jp/image/tr/api/hs/dQ4dX/?f_no=130693</t>
  </si>
  <si>
    <t>ホテルエクセレンス・京都駅西</t>
  </si>
  <si>
    <t>https://img.travel.rakuten.co.jp/image/tr/api/hs/dQ4dX/?f_no=172269</t>
  </si>
  <si>
    <t>エムズホテル　京都駅ＴＡＲＵＹＡ</t>
  </si>
  <si>
    <t>https://img.travel.rakuten.co.jp/image/tr/api/hs/dQ4dX/?f_no=178511</t>
  </si>
  <si>
    <t>藤家旅館</t>
  </si>
  <si>
    <t>https://img.travel.rakuten.co.jp/image/tr/api/hs/dQ4dX/?f_no=39212</t>
  </si>
  <si>
    <t>ホテルグランヴィア京都</t>
  </si>
  <si>
    <t>https://img.travel.rakuten.co.jp/image/tr/api/hs/dQ4dX/?f_no=1487</t>
  </si>
  <si>
    <t>ホテル　ステーション京都・西館</t>
  </si>
  <si>
    <t>https://img.travel.rakuten.co.jp/image/tr/api/hs/dQ4dX/?f_no=20725</t>
  </si>
  <si>
    <t>ｈｏｔｅｌ　ｔｏｕ　ｎｉｓｈｉｎｏｔｏｉｎ　ｋｙｏｔｏ</t>
  </si>
  <si>
    <t>https://img.travel.rakuten.co.jp/image/tr/api/hs/dQ4dX/?f_no=181326</t>
  </si>
  <si>
    <t>都ホテル　京都八条（旧：新・都ホテル）</t>
  </si>
  <si>
    <t>https://img.travel.rakuten.co.jp/image/tr/api/hs/dQ4dX/?f_no=1160</t>
  </si>
  <si>
    <t>アパヴィラホテル＜京都駅前＞</t>
  </si>
  <si>
    <t>https://img.travel.rakuten.co.jp/image/tr/api/hs/dQ4dX/?f_no=29357</t>
  </si>
  <si>
    <t>京のおおぞら　褒華</t>
  </si>
  <si>
    <t>https://img.travel.rakuten.co.jp/image/tr/api/hs/dQ4dX/?f_no=167460</t>
  </si>
  <si>
    <t>京の宿　北海館　お花坊</t>
  </si>
  <si>
    <t>https://img.travel.rakuten.co.jp/image/tr/api/hs/dQ4dX/?f_no=19407</t>
  </si>
  <si>
    <t>２０ＰＩＥＣＥＳ</t>
  </si>
  <si>
    <t>https://img.travel.rakuten.co.jp/image/tr/api/hs/dQ4dX/?f_no=181239</t>
  </si>
  <si>
    <t>ホテル京阪　京都駅南</t>
  </si>
  <si>
    <t>https://img.travel.rakuten.co.jp/image/tr/api/hs/dQ4dX/?f_no=177047</t>
  </si>
  <si>
    <t>ＨＯＴＥＬ　ＫＵＵ　ＫＹＯＴＯ</t>
  </si>
  <si>
    <t>https://img.travel.rakuten.co.jp/image/tr/api/hs/dQ4dX/?f_no=164508</t>
  </si>
  <si>
    <t>三交イン京都八条口〈雅〉～四季乃湯～</t>
  </si>
  <si>
    <t>https://img.travel.rakuten.co.jp/image/tr/api/hs/dQ4dX/?f_no=176797</t>
  </si>
  <si>
    <t>京都東本願寺前　山田屋旅館</t>
  </si>
  <si>
    <t>https://img.travel.rakuten.co.jp/image/tr/api/hs/dQ4dX/?f_no=39629</t>
  </si>
  <si>
    <t>松葉家旅館</t>
  </si>
  <si>
    <t>https://img.travel.rakuten.co.jp/image/tr/api/hs/dQ4dX/?f_no=79367</t>
  </si>
  <si>
    <t>Ｒａｃｉｎｅ　ｈｏｍｅ　京都</t>
  </si>
  <si>
    <t>https://img.travel.rakuten.co.jp/image/tr/api/hs/dQ4dX/?f_no=153492</t>
  </si>
  <si>
    <t>京都ゲストハウス御旅庵（おたびあん）</t>
  </si>
  <si>
    <t>https://img.travel.rakuten.co.jp/image/tr/api/hs/dQ4dX/?f_no=151415</t>
  </si>
  <si>
    <t>羽う座　京都五条烏丸</t>
  </si>
  <si>
    <t>https://img.travel.rakuten.co.jp/image/tr/api/hs/dQ4dX/?f_no=172696</t>
  </si>
  <si>
    <t>gojo</t>
  </si>
  <si>
    <t>スーパーホテル京都・烏丸五条</t>
  </si>
  <si>
    <t>https://img.travel.rakuten.co.jp/image/tr/api/hs/dQ4dX/?f_no=80468</t>
  </si>
  <si>
    <t>ベッセルホテルカンパーナ京都五条（全室禁煙）</t>
  </si>
  <si>
    <t>https://img.travel.rakuten.co.jp/image/tr/api/hs/dQ4dX/?f_no=147994</t>
  </si>
  <si>
    <t>ＴＨＥ　ＰＯＣＫＥＴ　ＨＯＴＥＬ（ザ・ポケットホテル）京都烏丸五条</t>
  </si>
  <si>
    <t>https://img.travel.rakuten.co.jp/image/tr/api/hs/dQ4dX/?f_no=179674</t>
  </si>
  <si>
    <t>シタディーン京都　烏丸五条</t>
  </si>
  <si>
    <t>https://img.travel.rakuten.co.jp/image/tr/api/hs/dQ4dX/?f_no=104758</t>
  </si>
  <si>
    <t>ウォーターマークホテル京都（ＨＩＳホテルグループ）</t>
  </si>
  <si>
    <t>https://img.travel.rakuten.co.jp/image/tr/api/hs/dQ4dX/?f_no=179875</t>
  </si>
  <si>
    <t>烏丸六条ホテル</t>
  </si>
  <si>
    <t>https://img.travel.rakuten.co.jp/image/tr/api/hs/dQ4dX/?f_no=165178</t>
  </si>
  <si>
    <t>ホテル　カンラ　京都</t>
  </si>
  <si>
    <t>https://img.travel.rakuten.co.jp/image/tr/api/hs/dQ4dX/?f_no=108734</t>
  </si>
  <si>
    <t>オーベルジュ麻布</t>
  </si>
  <si>
    <t>https://img.travel.rakuten.co.jp/image/tr/api/hs/dQ4dX/?f_no=172672</t>
  </si>
  <si>
    <t>ｓｅｑｕｅｎｃｅ　ＫＹＯＴＯ　ＧＯＪＯ</t>
  </si>
  <si>
    <t>https://img.travel.rakuten.co.jp/image/tr/api/hs/dQ4dX/?f_no=179606</t>
  </si>
  <si>
    <t>ホテルインターゲート京都　四条新町</t>
  </si>
  <si>
    <t>https://img.travel.rakuten.co.jp/image/tr/api/hs/dQ4dX/?f_no=165176</t>
  </si>
  <si>
    <t>shijo</t>
  </si>
  <si>
    <t>京いすけ　百足屋町</t>
  </si>
  <si>
    <t>https://img.travel.rakuten.co.jp/image/tr/api/hs/dQ4dX/?f_no=148901</t>
  </si>
  <si>
    <t>ホテルビスタプレミオ京都　和邸</t>
  </si>
  <si>
    <t>https://img.travel.rakuten.co.jp/image/tr/api/hs/dQ4dX/?f_no=166316</t>
  </si>
  <si>
    <t>ヴィアイン京都四条室町（ＪＲ西日本グループ）</t>
  </si>
  <si>
    <t>https://img.travel.rakuten.co.jp/image/tr/api/hs/dQ4dX/?f_no=63392</t>
  </si>
  <si>
    <t>三井ガーデンホテル京都新町　別邸</t>
  </si>
  <si>
    <t>https://img.travel.rakuten.co.jp/image/tr/api/hs/dQ4dX/?f_no=144956</t>
  </si>
  <si>
    <t>コンフォートイン京都四条烏丸</t>
  </si>
  <si>
    <t>https://img.travel.rakuten.co.jp/image/tr/api/hs/dQ4dX/?f_no=182487</t>
  </si>
  <si>
    <t>静鉄ホテルプレジオ京都四条</t>
  </si>
  <si>
    <t>https://img.travel.rakuten.co.jp/image/tr/api/hs/dQ4dX/?f_no=173080</t>
  </si>
  <si>
    <t>ｎｏｄｅ　ｈｏｔｅｌ</t>
  </si>
  <si>
    <t>https://img.travel.rakuten.co.jp/image/tr/api/hs/dQ4dX/?f_no=180582</t>
  </si>
  <si>
    <t>ＣＡＮＤＥＯ　ＨＯＴＥＬＳ（カンデオホテルズ）京都烏丸六角</t>
  </si>
  <si>
    <t>https://img.travel.rakuten.co.jp/image/tr/api/hs/dQ4dX/?f_no=181833</t>
  </si>
  <si>
    <t>チェックイン四条烏丸</t>
  </si>
  <si>
    <t>https://img.travel.rakuten.co.jp/image/tr/api/hs/dQ4dX/?f_no=140720</t>
  </si>
  <si>
    <t>イビススタイルズ京都四条</t>
  </si>
  <si>
    <t>https://img.travel.rakuten.co.jp/image/tr/api/hs/dQ4dX/?f_no=183426</t>
  </si>
  <si>
    <t>アゴーラ　京都烏丸</t>
  </si>
  <si>
    <t>https://img.travel.rakuten.co.jp/image/tr/api/hs/dQ4dX/?f_no=182173</t>
  </si>
  <si>
    <t>ホテルマイステイズ京都四条</t>
  </si>
  <si>
    <t>https://img.travel.rakuten.co.jp/image/tr/api/hs/dQ4dX/?f_no=68555</t>
  </si>
  <si>
    <t>リッチモンドホテルプレミア京都四条</t>
  </si>
  <si>
    <t>https://img.travel.rakuten.co.jp/image/tr/api/hs/dQ4dX/?f_no=183335</t>
  </si>
  <si>
    <t>ＥＮ　ＨＯＴＥＬ　Ｋｙｏｔｏ　（エン　ホテル　京都　旧コートホテル京都四条）</t>
  </si>
  <si>
    <t>https://img.travel.rakuten.co.jp/image/tr/api/hs/dQ4dX/?f_no=1749</t>
  </si>
  <si>
    <t>三井ガーデンホテル京都三条</t>
  </si>
  <si>
    <t>https://img.travel.rakuten.co.jp/image/tr/api/hs/dQ4dX/?f_no=1786</t>
  </si>
  <si>
    <t>ホテルモントレ京都</t>
  </si>
  <si>
    <t>https://img.travel.rakuten.co.jp/image/tr/api/hs/dQ4dX/?f_no=55347</t>
  </si>
  <si>
    <t>スマイルホテル京都四条</t>
  </si>
  <si>
    <t>https://img.travel.rakuten.co.jp/image/tr/api/hs/dQ4dX/?f_no=1388</t>
  </si>
  <si>
    <t>アゴーラ　京都四条</t>
  </si>
  <si>
    <t>https://img.travel.rakuten.co.jp/image/tr/api/hs/dQ4dX/?f_no=182174</t>
  </si>
  <si>
    <t>三井ガーデンホテル京都四条</t>
  </si>
  <si>
    <t>https://img.travel.rakuten.co.jp/image/tr/api/hs/dQ4dX/?f_no=1787</t>
  </si>
  <si>
    <t>ＭＩＭＡＲＵ京都　新町三条</t>
  </si>
  <si>
    <t>https://img.travel.rakuten.co.jp/image/tr/api/hs/dQ4dX/?f_no=167590</t>
  </si>
  <si>
    <t>東横イン京都四条烏丸</t>
  </si>
  <si>
    <t>https://img.travel.rakuten.co.jp/image/tr/api/hs/dQ4dX/?f_no=108345</t>
  </si>
  <si>
    <t>相鉄フレッサイン　京都四条烏丸</t>
  </si>
  <si>
    <t>https://img.travel.rakuten.co.jp/image/tr/api/hs/dQ4dX/?f_no=158817</t>
  </si>
  <si>
    <t>ＡＢホテル京都四条堀川</t>
  </si>
  <si>
    <t>https://img.travel.rakuten.co.jp/image/tr/api/hs/dQ4dX/?f_no=166513</t>
  </si>
  <si>
    <t>東急ステイ京都三条烏丸（旧東急ステイ京都両替町通（三条烏丸））</t>
  </si>
  <si>
    <t>https://img.travel.rakuten.co.jp/image/tr/api/hs/dQ4dX/?f_no=162749</t>
  </si>
  <si>
    <t>ＭＩＭＡＲＵ京都　堀川六角</t>
  </si>
  <si>
    <t>https://img.travel.rakuten.co.jp/image/tr/api/hs/dQ4dX/?f_no=166097</t>
  </si>
  <si>
    <t>からすま京都ホテル</t>
  </si>
  <si>
    <t>https://img.travel.rakuten.co.jp/image/tr/api/hs/dQ4dX/?f_no=1753</t>
  </si>
  <si>
    <t>ホテル　エムズ・エスト四条烏丸</t>
  </si>
  <si>
    <t>https://img.travel.rakuten.co.jp/image/tr/api/hs/dQ4dX/?f_no=167140</t>
  </si>
  <si>
    <t>ゲストハウスひつじ庵</t>
  </si>
  <si>
    <t>https://img.travel.rakuten.co.jp/image/tr/api/hs/dQ4dX/?f_no=145298</t>
  </si>
  <si>
    <t>アーバンホテル京都四条プレミアム</t>
  </si>
  <si>
    <t>https://img.travel.rakuten.co.jp/image/tr/api/hs/dQ4dX/?f_no=168461</t>
  </si>
  <si>
    <t>ザ　ロイヤルパークホテル　京都四条</t>
  </si>
  <si>
    <t>https://img.travel.rakuten.co.jp/image/tr/api/hs/dQ4dX/?f_no=165805</t>
  </si>
  <si>
    <t>ＲＥＳＩ　ＳＴＡＹ　Ｍａｙｕ　Ｇｒａｃｅ　Ｈｏｔｅｌ</t>
  </si>
  <si>
    <t>https://img.travel.rakuten.co.jp/image/tr/api/hs/dQ4dX/?f_no=177615</t>
  </si>
  <si>
    <t>ザ・ワンファイブ京都四条</t>
  </si>
  <si>
    <t>https://img.travel.rakuten.co.jp/image/tr/api/hs/dQ4dX/?f_no=167060</t>
  </si>
  <si>
    <t>ザ・セレクトン京都堀川三条</t>
  </si>
  <si>
    <t>https://img.travel.rakuten.co.jp/image/tr/api/hs/dQ4dX/?f_no=172207</t>
  </si>
  <si>
    <t>京都堀川イン　二条城前</t>
  </si>
  <si>
    <t>https://img.travel.rakuten.co.jp/image/tr/api/hs/dQ4dX/?f_no=838</t>
  </si>
  <si>
    <t>ザエディスターホテル京都二条ＣＯＭＩＣ＆ＢＯＯＫＳ</t>
  </si>
  <si>
    <t>https://img.travel.rakuten.co.jp/image/tr/api/hs/dQ4dX/?f_no=167472</t>
  </si>
  <si>
    <t>メルディアステイ　大宮　ＫＡＲＩＧＡＮＥ</t>
  </si>
  <si>
    <t>https://img.travel.rakuten.co.jp/image/tr/api/hs/dQ4dX/?f_no=172567</t>
  </si>
  <si>
    <t>latitude</t>
    <phoneticPr fontId="1"/>
  </si>
  <si>
    <t>longitude</t>
    <phoneticPr fontId="1"/>
  </si>
  <si>
    <t>r</t>
    <phoneticPr fontId="1"/>
  </si>
  <si>
    <t>x1</t>
    <phoneticPr fontId="1"/>
  </si>
  <si>
    <t>y1</t>
    <phoneticPr fontId="1"/>
  </si>
  <si>
    <t>x2</t>
    <phoneticPr fontId="1"/>
  </si>
  <si>
    <t>y2</t>
    <phoneticPr fontId="1"/>
  </si>
  <si>
    <t>delta</t>
    <phoneticPr fontId="1"/>
  </si>
  <si>
    <t>kyori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</si>
</sst>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63" workbookViewId="0">
      <selection activeCell="Q54" sqref="Q54:Q90"/>
    </sheetView>
  </sheetViews>
  <sheetFormatPr defaultRowHeight="18.75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187</v>
      </c>
      <c r="J1" t="s">
        <v>188</v>
      </c>
      <c r="K1" t="s">
        <v>190</v>
      </c>
      <c r="L1" t="s">
        <v>191</v>
      </c>
      <c r="M1" t="s">
        <v>192</v>
      </c>
      <c r="N1" t="s">
        <v>193</v>
      </c>
      <c r="O1" t="s">
        <v>189</v>
      </c>
      <c r="P1" t="s">
        <v>194</v>
      </c>
      <c r="Q1" t="s">
        <v>195</v>
      </c>
    </row>
    <row r="2" spans="1:19" x14ac:dyDescent="0.4">
      <c r="A2" t="s">
        <v>8</v>
      </c>
      <c r="B2" t="s">
        <v>9</v>
      </c>
      <c r="C2">
        <v>2430</v>
      </c>
      <c r="D2">
        <v>125945.99</v>
      </c>
      <c r="E2">
        <v>488733.04</v>
      </c>
      <c r="F2">
        <v>172</v>
      </c>
      <c r="G2">
        <v>4.21</v>
      </c>
      <c r="H2" t="s">
        <v>10</v>
      </c>
      <c r="I2">
        <f t="shared" ref="I2:I66" si="0">IF(H2="kyoto",125945.91,IF(H2="gojo",125971,126008.91))</f>
        <v>125945.91</v>
      </c>
      <c r="J2">
        <f t="shared" ref="J2:J66" si="1">IF(H2="kyoto",488730.2, IF(I2="gojo",488745.24,488734.83))</f>
        <v>488730.2</v>
      </c>
      <c r="K2">
        <f>E2/3600</f>
        <v>135.75917777777778</v>
      </c>
      <c r="L2">
        <f>D2/3600</f>
        <v>34.984997222222226</v>
      </c>
      <c r="M2">
        <f>J2/3600</f>
        <v>135.7583888888889</v>
      </c>
      <c r="N2">
        <f>I2/3600</f>
        <v>34.984974999999999</v>
      </c>
      <c r="O2">
        <v>6378.1369999999997</v>
      </c>
      <c r="P2">
        <f>M2-K2</f>
        <v>-7.8888888887718167E-4</v>
      </c>
      <c r="Q2">
        <f>O2*ACOS(COS(L2*PI()/180)*COS(N2*PI()/180)*COS(M2*PI()/180-K2*PI()/180)+SIN(L2*PI()/180)*SIN(N2*PI()/180))</f>
        <v>7.1992526712154808E-2</v>
      </c>
      <c r="R2" t="e">
        <f>COS(+R2:T30L2) * COS(N2) * COS(P2)</f>
        <v>#NAME?</v>
      </c>
      <c r="S2" t="e">
        <f>Q2+R2</f>
        <v>#NAME?</v>
      </c>
    </row>
    <row r="3" spans="1:19" x14ac:dyDescent="0.4">
      <c r="A3" t="s">
        <v>11</v>
      </c>
      <c r="B3" t="s">
        <v>12</v>
      </c>
      <c r="C3">
        <v>1666</v>
      </c>
      <c r="D3">
        <v>125946.22</v>
      </c>
      <c r="E3">
        <v>488733.89</v>
      </c>
      <c r="F3">
        <v>1922</v>
      </c>
      <c r="G3">
        <v>4.2300000000000004</v>
      </c>
      <c r="H3" t="s">
        <v>10</v>
      </c>
      <c r="I3">
        <f t="shared" si="0"/>
        <v>125945.91</v>
      </c>
      <c r="J3">
        <f t="shared" si="1"/>
        <v>488730.2</v>
      </c>
      <c r="K3">
        <f t="shared" ref="K3:K66" si="2">E3/3600</f>
        <v>135.7594138888889</v>
      </c>
      <c r="L3">
        <f t="shared" ref="L3:L66" si="3">D3/3600</f>
        <v>34.985061111111115</v>
      </c>
      <c r="M3">
        <f t="shared" ref="M3:M66" si="4">J3/3600</f>
        <v>135.7583888888889</v>
      </c>
      <c r="N3">
        <f t="shared" ref="N3:N66" si="5">I3/3600</f>
        <v>34.984974999999999</v>
      </c>
      <c r="O3">
        <v>6379.1369999999997</v>
      </c>
      <c r="P3">
        <f t="shared" ref="P3:P30" si="6">M3-K3</f>
        <v>-1.0249999999984993E-3</v>
      </c>
      <c r="Q3">
        <f t="shared" ref="Q3:Q66" si="7">O3*ACOS(COS(L3*PI()/180)*COS(N3*PI()/180)*COS(M3*PI()/180-K3*PI()/180)+SIN(L3*PI()/180)*SIN(N3*PI()/180))</f>
        <v>9.3989298586648978E-2</v>
      </c>
    </row>
    <row r="4" spans="1:19" x14ac:dyDescent="0.4">
      <c r="A4" t="s">
        <v>13</v>
      </c>
      <c r="B4" t="s">
        <v>14</v>
      </c>
      <c r="C4">
        <v>1750</v>
      </c>
      <c r="D4">
        <v>125948.71</v>
      </c>
      <c r="E4">
        <v>488732.54</v>
      </c>
      <c r="F4">
        <v>502</v>
      </c>
      <c r="G4">
        <v>3.61</v>
      </c>
      <c r="H4" t="s">
        <v>10</v>
      </c>
      <c r="I4">
        <f t="shared" si="0"/>
        <v>125945.91</v>
      </c>
      <c r="J4">
        <f t="shared" si="1"/>
        <v>488730.2</v>
      </c>
      <c r="K4">
        <f t="shared" si="2"/>
        <v>135.75903888888888</v>
      </c>
      <c r="L4">
        <f t="shared" si="3"/>
        <v>34.985752777777776</v>
      </c>
      <c r="M4">
        <f t="shared" si="4"/>
        <v>135.7583888888889</v>
      </c>
      <c r="N4">
        <f t="shared" si="5"/>
        <v>34.984974999999999</v>
      </c>
      <c r="O4">
        <v>6380.1369999999997</v>
      </c>
      <c r="P4">
        <f t="shared" si="6"/>
        <v>-6.499999999789452E-4</v>
      </c>
      <c r="Q4">
        <f t="shared" si="7"/>
        <v>0.10496538217832659</v>
      </c>
    </row>
    <row r="5" spans="1:19" x14ac:dyDescent="0.4">
      <c r="A5" t="s">
        <v>15</v>
      </c>
      <c r="B5" t="s">
        <v>16</v>
      </c>
      <c r="C5">
        <v>1320</v>
      </c>
      <c r="D5">
        <v>125949.13</v>
      </c>
      <c r="E5">
        <v>488732.73</v>
      </c>
      <c r="F5">
        <v>142</v>
      </c>
      <c r="G5">
        <v>4.45</v>
      </c>
      <c r="H5" t="s">
        <v>10</v>
      </c>
      <c r="I5">
        <f t="shared" si="0"/>
        <v>125945.91</v>
      </c>
      <c r="J5">
        <f t="shared" si="1"/>
        <v>488730.2</v>
      </c>
      <c r="K5">
        <f t="shared" si="2"/>
        <v>135.75909166666665</v>
      </c>
      <c r="L5">
        <f t="shared" si="3"/>
        <v>34.985869444444447</v>
      </c>
      <c r="M5">
        <f t="shared" si="4"/>
        <v>135.7583888888889</v>
      </c>
      <c r="N5">
        <f t="shared" si="5"/>
        <v>34.984974999999999</v>
      </c>
      <c r="O5">
        <v>6381.1369999999997</v>
      </c>
      <c r="P5">
        <f t="shared" si="6"/>
        <v>-7.0277777774663264E-4</v>
      </c>
      <c r="Q5">
        <f t="shared" si="7"/>
        <v>0.11847148817405162</v>
      </c>
    </row>
    <row r="6" spans="1:19" x14ac:dyDescent="0.4">
      <c r="A6" t="s">
        <v>17</v>
      </c>
      <c r="B6" t="s">
        <v>18</v>
      </c>
      <c r="C6">
        <v>3450</v>
      </c>
      <c r="D6">
        <v>125942.67</v>
      </c>
      <c r="E6">
        <v>488726.29</v>
      </c>
      <c r="F6">
        <v>877</v>
      </c>
      <c r="G6">
        <v>4.6500000000000004</v>
      </c>
      <c r="H6" t="s">
        <v>10</v>
      </c>
      <c r="I6">
        <f t="shared" si="0"/>
        <v>125945.91</v>
      </c>
      <c r="J6">
        <f t="shared" si="1"/>
        <v>488730.2</v>
      </c>
      <c r="K6">
        <f t="shared" si="2"/>
        <v>135.75730277777777</v>
      </c>
      <c r="L6">
        <f t="shared" si="3"/>
        <v>34.984074999999997</v>
      </c>
      <c r="M6">
        <f t="shared" si="4"/>
        <v>135.7583888888889</v>
      </c>
      <c r="N6">
        <f t="shared" si="5"/>
        <v>34.984974999999999</v>
      </c>
      <c r="O6">
        <v>6382.1369999999997</v>
      </c>
      <c r="P6">
        <f t="shared" si="6"/>
        <v>1.0861111111353239E-3</v>
      </c>
      <c r="Q6">
        <f t="shared" si="7"/>
        <v>0.14097890587634795</v>
      </c>
    </row>
    <row r="7" spans="1:19" x14ac:dyDescent="0.4">
      <c r="A7" t="s">
        <v>19</v>
      </c>
      <c r="B7" t="s">
        <v>20</v>
      </c>
      <c r="C7">
        <v>5610</v>
      </c>
      <c r="D7">
        <v>125941.29</v>
      </c>
      <c r="E7">
        <v>488728.31</v>
      </c>
      <c r="F7">
        <v>516</v>
      </c>
      <c r="G7">
        <v>4.4000000000000004</v>
      </c>
      <c r="H7" t="s">
        <v>10</v>
      </c>
      <c r="I7">
        <f t="shared" si="0"/>
        <v>125945.91</v>
      </c>
      <c r="J7">
        <f t="shared" si="1"/>
        <v>488730.2</v>
      </c>
      <c r="K7">
        <f t="shared" si="2"/>
        <v>135.75786388888889</v>
      </c>
      <c r="L7">
        <f t="shared" si="3"/>
        <v>34.983691666666665</v>
      </c>
      <c r="M7">
        <f t="shared" si="4"/>
        <v>135.7583888888889</v>
      </c>
      <c r="N7">
        <f t="shared" si="5"/>
        <v>34.984974999999999</v>
      </c>
      <c r="O7">
        <v>6383.1369999999997</v>
      </c>
      <c r="P7">
        <f t="shared" si="6"/>
        <v>5.2500000001032276E-4</v>
      </c>
      <c r="Q7">
        <f t="shared" si="7"/>
        <v>0.15078901519045901</v>
      </c>
    </row>
    <row r="8" spans="1:19" x14ac:dyDescent="0.4">
      <c r="A8" t="s">
        <v>21</v>
      </c>
      <c r="B8" t="s">
        <v>22</v>
      </c>
      <c r="C8">
        <v>2370</v>
      </c>
      <c r="D8">
        <v>125949.01</v>
      </c>
      <c r="E8">
        <v>488735.91</v>
      </c>
      <c r="F8">
        <v>74</v>
      </c>
      <c r="G8">
        <v>4.54</v>
      </c>
      <c r="H8" t="s">
        <v>10</v>
      </c>
      <c r="I8">
        <f t="shared" si="0"/>
        <v>125945.91</v>
      </c>
      <c r="J8">
        <f t="shared" si="1"/>
        <v>488730.2</v>
      </c>
      <c r="K8">
        <f t="shared" si="2"/>
        <v>135.759975</v>
      </c>
      <c r="L8">
        <f t="shared" si="3"/>
        <v>34.985836111111112</v>
      </c>
      <c r="M8">
        <f t="shared" si="4"/>
        <v>135.7583888888889</v>
      </c>
      <c r="N8">
        <f t="shared" si="5"/>
        <v>34.984974999999999</v>
      </c>
      <c r="O8">
        <v>6384.1369999999997</v>
      </c>
      <c r="P8">
        <f t="shared" si="6"/>
        <v>-1.5861111110950787E-3</v>
      </c>
      <c r="Q8">
        <f t="shared" si="7"/>
        <v>0.1737005528646535</v>
      </c>
    </row>
    <row r="9" spans="1:19" x14ac:dyDescent="0.4">
      <c r="A9" t="s">
        <v>23</v>
      </c>
      <c r="B9" t="s">
        <v>24</v>
      </c>
      <c r="C9">
        <v>2550</v>
      </c>
      <c r="D9">
        <v>125946.39</v>
      </c>
      <c r="E9">
        <v>488722.86</v>
      </c>
      <c r="F9">
        <v>394</v>
      </c>
      <c r="G9">
        <v>4.45</v>
      </c>
      <c r="H9" t="s">
        <v>10</v>
      </c>
      <c r="I9">
        <f t="shared" si="0"/>
        <v>125945.91</v>
      </c>
      <c r="J9">
        <f t="shared" si="1"/>
        <v>488730.2</v>
      </c>
      <c r="K9">
        <f t="shared" si="2"/>
        <v>135.75635</v>
      </c>
      <c r="L9">
        <f t="shared" si="3"/>
        <v>34.985108333333336</v>
      </c>
      <c r="M9">
        <f t="shared" si="4"/>
        <v>135.7583888888889</v>
      </c>
      <c r="N9">
        <f t="shared" si="5"/>
        <v>34.984974999999999</v>
      </c>
      <c r="O9">
        <v>6385.1369999999997</v>
      </c>
      <c r="P9">
        <f t="shared" si="6"/>
        <v>2.0388888889044665E-3</v>
      </c>
      <c r="Q9">
        <f t="shared" si="7"/>
        <v>0.18675146772689685</v>
      </c>
    </row>
    <row r="10" spans="1:19" x14ac:dyDescent="0.4">
      <c r="A10" t="s">
        <v>25</v>
      </c>
      <c r="B10" t="s">
        <v>26</v>
      </c>
      <c r="C10">
        <v>3500</v>
      </c>
      <c r="D10">
        <v>125942.6</v>
      </c>
      <c r="E10">
        <v>488723.95</v>
      </c>
      <c r="F10">
        <v>457</v>
      </c>
      <c r="G10">
        <v>4.07</v>
      </c>
      <c r="H10" t="s">
        <v>10</v>
      </c>
      <c r="I10">
        <f t="shared" si="0"/>
        <v>125945.91</v>
      </c>
      <c r="J10">
        <f t="shared" si="1"/>
        <v>488730.2</v>
      </c>
      <c r="K10">
        <f t="shared" si="2"/>
        <v>135.75665277777779</v>
      </c>
      <c r="L10">
        <f t="shared" si="3"/>
        <v>34.984055555555557</v>
      </c>
      <c r="M10">
        <f t="shared" si="4"/>
        <v>135.7583888888889</v>
      </c>
      <c r="N10">
        <f t="shared" si="5"/>
        <v>34.984974999999999</v>
      </c>
      <c r="O10">
        <v>6386.1369999999997</v>
      </c>
      <c r="P10">
        <f t="shared" si="6"/>
        <v>1.7361111111142691E-3</v>
      </c>
      <c r="Q10">
        <f t="shared" si="7"/>
        <v>0.18877837036733905</v>
      </c>
    </row>
    <row r="11" spans="1:19" x14ac:dyDescent="0.4">
      <c r="A11" t="s">
        <v>27</v>
      </c>
      <c r="B11" t="s">
        <v>28</v>
      </c>
      <c r="C11">
        <v>13090</v>
      </c>
      <c r="D11">
        <v>125952.41</v>
      </c>
      <c r="E11">
        <v>488727.03999999998</v>
      </c>
      <c r="F11">
        <v>175</v>
      </c>
      <c r="G11">
        <v>4.25</v>
      </c>
      <c r="H11" t="s">
        <v>10</v>
      </c>
      <c r="I11">
        <f t="shared" si="0"/>
        <v>125945.91</v>
      </c>
      <c r="J11">
        <f t="shared" si="1"/>
        <v>488730.2</v>
      </c>
      <c r="K11">
        <f t="shared" si="2"/>
        <v>135.75751111111111</v>
      </c>
      <c r="L11">
        <f t="shared" si="3"/>
        <v>34.986780555555555</v>
      </c>
      <c r="M11">
        <f t="shared" si="4"/>
        <v>135.7583888888889</v>
      </c>
      <c r="N11">
        <f t="shared" si="5"/>
        <v>34.984974999999999</v>
      </c>
      <c r="O11">
        <v>6387.1369999999997</v>
      </c>
      <c r="P11">
        <f t="shared" si="6"/>
        <v>8.7777777778796917E-4</v>
      </c>
      <c r="Q11">
        <f t="shared" si="7"/>
        <v>0.21665548324076761</v>
      </c>
    </row>
    <row r="12" spans="1:19" x14ac:dyDescent="0.4">
      <c r="A12" t="s">
        <v>29</v>
      </c>
      <c r="B12" t="s">
        <v>30</v>
      </c>
      <c r="C12">
        <v>2430</v>
      </c>
      <c r="D12">
        <v>125938.8</v>
      </c>
      <c r="E12">
        <v>488728.38</v>
      </c>
      <c r="F12">
        <v>3493</v>
      </c>
      <c r="G12">
        <v>4.1100000000000003</v>
      </c>
      <c r="H12" t="s">
        <v>10</v>
      </c>
      <c r="I12">
        <f t="shared" si="0"/>
        <v>125945.91</v>
      </c>
      <c r="J12">
        <f t="shared" si="1"/>
        <v>488730.2</v>
      </c>
      <c r="K12">
        <f t="shared" si="2"/>
        <v>135.75788333333333</v>
      </c>
      <c r="L12">
        <f t="shared" si="3"/>
        <v>34.983000000000004</v>
      </c>
      <c r="M12">
        <f t="shared" si="4"/>
        <v>135.7583888888889</v>
      </c>
      <c r="N12">
        <f t="shared" si="5"/>
        <v>34.984974999999999</v>
      </c>
      <c r="O12">
        <v>6388.1369999999997</v>
      </c>
      <c r="P12">
        <f t="shared" si="6"/>
        <v>5.0555555557707521E-4</v>
      </c>
      <c r="Q12">
        <f t="shared" si="7"/>
        <v>0.22499131378757553</v>
      </c>
    </row>
    <row r="13" spans="1:19" x14ac:dyDescent="0.4">
      <c r="A13" t="s">
        <v>31</v>
      </c>
      <c r="B13" t="s">
        <v>32</v>
      </c>
      <c r="C13">
        <v>2700</v>
      </c>
      <c r="D13">
        <v>125942.62</v>
      </c>
      <c r="E13">
        <v>488738.35</v>
      </c>
      <c r="F13">
        <v>3074</v>
      </c>
      <c r="G13">
        <v>4.3600000000000003</v>
      </c>
      <c r="H13" t="s">
        <v>10</v>
      </c>
      <c r="I13">
        <f t="shared" si="0"/>
        <v>125945.91</v>
      </c>
      <c r="J13">
        <f t="shared" si="1"/>
        <v>488730.2</v>
      </c>
      <c r="K13">
        <f t="shared" si="2"/>
        <v>135.76065277777778</v>
      </c>
      <c r="L13">
        <f t="shared" si="3"/>
        <v>34.98406111111111</v>
      </c>
      <c r="M13">
        <f t="shared" si="4"/>
        <v>135.7583888888889</v>
      </c>
      <c r="N13">
        <f t="shared" si="5"/>
        <v>34.984974999999999</v>
      </c>
      <c r="O13">
        <v>6389.1369999999997</v>
      </c>
      <c r="P13">
        <f t="shared" si="6"/>
        <v>-2.2638888888764086E-3</v>
      </c>
      <c r="Q13">
        <f t="shared" si="7"/>
        <v>0.2305767621611868</v>
      </c>
    </row>
    <row r="14" spans="1:19" x14ac:dyDescent="0.4">
      <c r="A14" t="s">
        <v>33</v>
      </c>
      <c r="B14" t="s">
        <v>34</v>
      </c>
      <c r="C14">
        <v>1500</v>
      </c>
      <c r="D14">
        <v>125947.71</v>
      </c>
      <c r="E14">
        <v>488739.52</v>
      </c>
      <c r="F14">
        <v>149</v>
      </c>
      <c r="G14">
        <v>4.55</v>
      </c>
      <c r="H14" t="s">
        <v>10</v>
      </c>
      <c r="I14">
        <f t="shared" si="0"/>
        <v>125945.91</v>
      </c>
      <c r="J14">
        <f t="shared" si="1"/>
        <v>488730.2</v>
      </c>
      <c r="K14">
        <f t="shared" si="2"/>
        <v>135.76097777777778</v>
      </c>
      <c r="L14">
        <f t="shared" si="3"/>
        <v>34.985475000000001</v>
      </c>
      <c r="M14">
        <f t="shared" si="4"/>
        <v>135.7583888888889</v>
      </c>
      <c r="N14">
        <f t="shared" si="5"/>
        <v>34.984974999999999</v>
      </c>
      <c r="O14">
        <v>6390.1369999999997</v>
      </c>
      <c r="P14">
        <f t="shared" si="6"/>
        <v>-2.5888888888800921E-3</v>
      </c>
      <c r="Q14">
        <f t="shared" si="7"/>
        <v>0.243045187100115</v>
      </c>
    </row>
    <row r="15" spans="1:19" x14ac:dyDescent="0.4">
      <c r="A15" t="s">
        <v>35</v>
      </c>
      <c r="B15" t="s">
        <v>36</v>
      </c>
      <c r="C15">
        <v>3850</v>
      </c>
      <c r="D15">
        <v>125943.15</v>
      </c>
      <c r="E15">
        <v>488739.5</v>
      </c>
      <c r="F15">
        <v>132</v>
      </c>
      <c r="G15">
        <v>4.67</v>
      </c>
      <c r="H15" t="s">
        <v>10</v>
      </c>
      <c r="I15">
        <f t="shared" si="0"/>
        <v>125945.91</v>
      </c>
      <c r="J15">
        <f t="shared" si="1"/>
        <v>488730.2</v>
      </c>
      <c r="K15">
        <f t="shared" si="2"/>
        <v>135.76097222222222</v>
      </c>
      <c r="L15">
        <f t="shared" si="3"/>
        <v>34.984208333333335</v>
      </c>
      <c r="M15">
        <f t="shared" si="4"/>
        <v>135.7583888888889</v>
      </c>
      <c r="N15">
        <f t="shared" si="5"/>
        <v>34.984974999999999</v>
      </c>
      <c r="O15">
        <v>6391.1369999999997</v>
      </c>
      <c r="P15">
        <f t="shared" si="6"/>
        <v>-2.5833333333196151E-3</v>
      </c>
      <c r="Q15">
        <f t="shared" si="7"/>
        <v>0.25110388613419687</v>
      </c>
    </row>
    <row r="16" spans="1:19" x14ac:dyDescent="0.4">
      <c r="A16" t="s">
        <v>37</v>
      </c>
      <c r="B16" t="s">
        <v>38</v>
      </c>
      <c r="C16">
        <v>2350</v>
      </c>
      <c r="D16">
        <v>125948.9</v>
      </c>
      <c r="E16">
        <v>488739.83</v>
      </c>
      <c r="F16">
        <v>14</v>
      </c>
      <c r="G16">
        <v>5</v>
      </c>
      <c r="H16" t="s">
        <v>10</v>
      </c>
      <c r="I16">
        <f t="shared" si="0"/>
        <v>125945.91</v>
      </c>
      <c r="J16">
        <f t="shared" si="1"/>
        <v>488730.2</v>
      </c>
      <c r="K16">
        <f t="shared" si="2"/>
        <v>135.76106388888888</v>
      </c>
      <c r="L16">
        <f t="shared" si="3"/>
        <v>34.985805555555551</v>
      </c>
      <c r="M16">
        <f t="shared" si="4"/>
        <v>135.7583888888889</v>
      </c>
      <c r="N16">
        <f t="shared" si="5"/>
        <v>34.984974999999999</v>
      </c>
      <c r="O16">
        <v>6392.1369999999997</v>
      </c>
      <c r="P16">
        <f t="shared" si="6"/>
        <v>-2.6749999999822194E-3</v>
      </c>
      <c r="Q16">
        <f t="shared" si="7"/>
        <v>0.26147462185657477</v>
      </c>
    </row>
    <row r="17" spans="1:17" x14ac:dyDescent="0.4">
      <c r="A17" t="s">
        <v>39</v>
      </c>
      <c r="B17" t="s">
        <v>40</v>
      </c>
      <c r="C17">
        <v>2000</v>
      </c>
      <c r="D17">
        <v>125942.94</v>
      </c>
      <c r="E17">
        <v>488741.77</v>
      </c>
      <c r="F17">
        <v>3805</v>
      </c>
      <c r="G17">
        <v>4.43</v>
      </c>
      <c r="H17" t="s">
        <v>10</v>
      </c>
      <c r="I17">
        <f t="shared" si="0"/>
        <v>125945.91</v>
      </c>
      <c r="J17">
        <f t="shared" si="1"/>
        <v>488730.2</v>
      </c>
      <c r="K17">
        <f t="shared" si="2"/>
        <v>135.7616027777778</v>
      </c>
      <c r="L17">
        <f t="shared" si="3"/>
        <v>34.98415</v>
      </c>
      <c r="M17">
        <f t="shared" si="4"/>
        <v>135.7583888888889</v>
      </c>
      <c r="N17">
        <f t="shared" si="5"/>
        <v>34.984974999999999</v>
      </c>
      <c r="O17">
        <v>6393.1369999999997</v>
      </c>
      <c r="P17">
        <f t="shared" si="6"/>
        <v>-3.2138888888937345E-3</v>
      </c>
      <c r="Q17">
        <f t="shared" si="7"/>
        <v>0.30789477306245366</v>
      </c>
    </row>
    <row r="18" spans="1:17" x14ac:dyDescent="0.4">
      <c r="A18" t="s">
        <v>41</v>
      </c>
      <c r="B18" t="s">
        <v>42</v>
      </c>
      <c r="C18">
        <v>3102</v>
      </c>
      <c r="D18">
        <v>125948.77</v>
      </c>
      <c r="E18">
        <v>488718.38</v>
      </c>
      <c r="F18">
        <v>17</v>
      </c>
      <c r="G18">
        <v>4.71</v>
      </c>
      <c r="H18" t="s">
        <v>10</v>
      </c>
      <c r="I18">
        <f t="shared" si="0"/>
        <v>125945.91</v>
      </c>
      <c r="J18">
        <f t="shared" si="1"/>
        <v>488730.2</v>
      </c>
      <c r="K18">
        <f t="shared" si="2"/>
        <v>135.75510555555556</v>
      </c>
      <c r="L18">
        <f t="shared" si="3"/>
        <v>34.985769444444443</v>
      </c>
      <c r="M18">
        <f t="shared" si="4"/>
        <v>135.7583888888889</v>
      </c>
      <c r="N18">
        <f t="shared" si="5"/>
        <v>34.984974999999999</v>
      </c>
      <c r="O18">
        <v>6394.1369999999997</v>
      </c>
      <c r="P18">
        <f t="shared" si="6"/>
        <v>3.2833333333428527E-3</v>
      </c>
      <c r="Q18">
        <f t="shared" si="7"/>
        <v>0.31302209188731783</v>
      </c>
    </row>
    <row r="19" spans="1:17" x14ac:dyDescent="0.4">
      <c r="A19" t="s">
        <v>43</v>
      </c>
      <c r="B19" t="s">
        <v>44</v>
      </c>
      <c r="C19">
        <v>4050</v>
      </c>
      <c r="D19">
        <v>125939.41</v>
      </c>
      <c r="E19">
        <v>488720.09</v>
      </c>
      <c r="F19">
        <v>6148</v>
      </c>
      <c r="G19">
        <v>4.26</v>
      </c>
      <c r="H19" t="s">
        <v>10</v>
      </c>
      <c r="I19">
        <f t="shared" si="0"/>
        <v>125945.91</v>
      </c>
      <c r="J19">
        <f t="shared" si="1"/>
        <v>488730.2</v>
      </c>
      <c r="K19">
        <f t="shared" si="2"/>
        <v>135.75558055555555</v>
      </c>
      <c r="L19">
        <f t="shared" si="3"/>
        <v>34.983169444444442</v>
      </c>
      <c r="M19">
        <f t="shared" si="4"/>
        <v>135.7583888888889</v>
      </c>
      <c r="N19">
        <f t="shared" si="5"/>
        <v>34.984974999999999</v>
      </c>
      <c r="O19">
        <v>6395.1369999999997</v>
      </c>
      <c r="P19">
        <f t="shared" si="6"/>
        <v>2.8083333333484006E-3</v>
      </c>
      <c r="Q19">
        <f t="shared" si="7"/>
        <v>0.32644959816826069</v>
      </c>
    </row>
    <row r="20" spans="1:17" x14ac:dyDescent="0.4">
      <c r="A20" t="s">
        <v>45</v>
      </c>
      <c r="B20" t="s">
        <v>46</v>
      </c>
      <c r="C20">
        <v>2600</v>
      </c>
      <c r="D20">
        <v>125943.55</v>
      </c>
      <c r="E20">
        <v>488743.65</v>
      </c>
      <c r="F20">
        <v>2337</v>
      </c>
      <c r="G20">
        <v>4.08</v>
      </c>
      <c r="H20" t="s">
        <v>10</v>
      </c>
      <c r="I20">
        <f t="shared" si="0"/>
        <v>125945.91</v>
      </c>
      <c r="J20">
        <f t="shared" si="1"/>
        <v>488730.2</v>
      </c>
      <c r="K20">
        <f t="shared" si="2"/>
        <v>135.762125</v>
      </c>
      <c r="L20">
        <f t="shared" si="3"/>
        <v>34.984319444444445</v>
      </c>
      <c r="M20">
        <f t="shared" si="4"/>
        <v>135.7583888888889</v>
      </c>
      <c r="N20">
        <f t="shared" si="5"/>
        <v>34.984974999999999</v>
      </c>
      <c r="O20">
        <v>6396.1369999999997</v>
      </c>
      <c r="P20">
        <f t="shared" si="6"/>
        <v>-3.7361111110953971E-3</v>
      </c>
      <c r="Q20">
        <f t="shared" si="7"/>
        <v>0.34946110290315435</v>
      </c>
    </row>
    <row r="21" spans="1:17" x14ac:dyDescent="0.4">
      <c r="A21" t="s">
        <v>47</v>
      </c>
      <c r="B21" t="s">
        <v>48</v>
      </c>
      <c r="C21">
        <v>1980</v>
      </c>
      <c r="D21">
        <v>125955.33</v>
      </c>
      <c r="E21">
        <v>488722.25</v>
      </c>
      <c r="F21">
        <v>262</v>
      </c>
      <c r="G21">
        <v>4.2</v>
      </c>
      <c r="H21" t="s">
        <v>10</v>
      </c>
      <c r="I21">
        <f t="shared" si="0"/>
        <v>125945.91</v>
      </c>
      <c r="J21">
        <f t="shared" si="1"/>
        <v>488730.2</v>
      </c>
      <c r="K21">
        <f t="shared" si="2"/>
        <v>135.75618055555555</v>
      </c>
      <c r="L21">
        <f t="shared" si="3"/>
        <v>34.987591666666667</v>
      </c>
      <c r="M21">
        <f t="shared" si="4"/>
        <v>135.7583888888889</v>
      </c>
      <c r="N21">
        <f t="shared" si="5"/>
        <v>34.984974999999999</v>
      </c>
      <c r="O21">
        <v>6397.1369999999997</v>
      </c>
      <c r="P21">
        <f t="shared" si="6"/>
        <v>2.2083333333569044E-3</v>
      </c>
      <c r="Q21">
        <f t="shared" si="7"/>
        <v>0.35519056799471932</v>
      </c>
    </row>
    <row r="22" spans="1:17" x14ac:dyDescent="0.4">
      <c r="A22" t="s">
        <v>49</v>
      </c>
      <c r="B22" t="s">
        <v>50</v>
      </c>
      <c r="C22">
        <v>4400</v>
      </c>
      <c r="D22">
        <v>125955.77</v>
      </c>
      <c r="E22">
        <v>488722.02</v>
      </c>
      <c r="F22">
        <v>49</v>
      </c>
      <c r="G22">
        <v>4.67</v>
      </c>
      <c r="H22" t="s">
        <v>10</v>
      </c>
      <c r="I22">
        <f t="shared" si="0"/>
        <v>125945.91</v>
      </c>
      <c r="J22">
        <f t="shared" si="1"/>
        <v>488730.2</v>
      </c>
      <c r="K22">
        <f t="shared" si="2"/>
        <v>135.75611666666668</v>
      </c>
      <c r="L22">
        <f t="shared" si="3"/>
        <v>34.987713888888891</v>
      </c>
      <c r="M22">
        <f t="shared" si="4"/>
        <v>135.7583888888889</v>
      </c>
      <c r="N22">
        <f t="shared" si="5"/>
        <v>34.984974999999999</v>
      </c>
      <c r="O22">
        <v>6398.1369999999997</v>
      </c>
      <c r="P22">
        <f t="shared" si="6"/>
        <v>2.272222222217124E-3</v>
      </c>
      <c r="Q22">
        <f t="shared" si="7"/>
        <v>0.36980824121365863</v>
      </c>
    </row>
    <row r="23" spans="1:17" x14ac:dyDescent="0.4">
      <c r="A23" t="s">
        <v>51</v>
      </c>
      <c r="B23" t="s">
        <v>52</v>
      </c>
      <c r="C23">
        <v>3050</v>
      </c>
      <c r="D23">
        <v>125948.03</v>
      </c>
      <c r="E23">
        <v>488744.77</v>
      </c>
      <c r="F23">
        <v>442</v>
      </c>
      <c r="G23">
        <v>4.51</v>
      </c>
      <c r="H23" t="s">
        <v>10</v>
      </c>
      <c r="I23">
        <f t="shared" si="0"/>
        <v>125945.91</v>
      </c>
      <c r="J23">
        <f t="shared" si="1"/>
        <v>488730.2</v>
      </c>
      <c r="K23">
        <f t="shared" si="2"/>
        <v>135.76243611111113</v>
      </c>
      <c r="L23">
        <f t="shared" si="3"/>
        <v>34.98556388888889</v>
      </c>
      <c r="M23">
        <f t="shared" si="4"/>
        <v>135.7583888888889</v>
      </c>
      <c r="N23">
        <f t="shared" si="5"/>
        <v>34.984974999999999</v>
      </c>
      <c r="O23">
        <v>6399.1369999999997</v>
      </c>
      <c r="P23">
        <f t="shared" si="6"/>
        <v>-4.0472222222263099E-3</v>
      </c>
      <c r="Q23">
        <f t="shared" si="7"/>
        <v>0.37613315271476011</v>
      </c>
    </row>
    <row r="24" spans="1:17" x14ac:dyDescent="0.4">
      <c r="A24" t="s">
        <v>53</v>
      </c>
      <c r="B24" t="s">
        <v>54</v>
      </c>
      <c r="C24">
        <v>4640</v>
      </c>
      <c r="D24">
        <v>125933.15</v>
      </c>
      <c r="E24">
        <v>488735.67</v>
      </c>
      <c r="F24">
        <v>3769</v>
      </c>
      <c r="G24">
        <v>4.47</v>
      </c>
      <c r="H24" t="s">
        <v>10</v>
      </c>
      <c r="I24">
        <f t="shared" si="0"/>
        <v>125945.91</v>
      </c>
      <c r="J24">
        <f t="shared" si="1"/>
        <v>488730.2</v>
      </c>
      <c r="K24">
        <f t="shared" si="2"/>
        <v>135.75990833333333</v>
      </c>
      <c r="L24">
        <f t="shared" si="3"/>
        <v>34.981430555555555</v>
      </c>
      <c r="M24">
        <f t="shared" si="4"/>
        <v>135.7583888888889</v>
      </c>
      <c r="N24">
        <f t="shared" si="5"/>
        <v>34.984974999999999</v>
      </c>
      <c r="O24">
        <v>6400.1369999999997</v>
      </c>
      <c r="P24">
        <f t="shared" si="6"/>
        <v>-1.519444444426199E-3</v>
      </c>
      <c r="Q24">
        <f t="shared" si="7"/>
        <v>0.41963781947055168</v>
      </c>
    </row>
    <row r="25" spans="1:17" x14ac:dyDescent="0.4">
      <c r="A25" t="s">
        <v>55</v>
      </c>
      <c r="B25" t="s">
        <v>56</v>
      </c>
      <c r="C25">
        <v>1575</v>
      </c>
      <c r="D25">
        <v>125934.06</v>
      </c>
      <c r="E25">
        <v>488721.9</v>
      </c>
      <c r="F25">
        <v>353</v>
      </c>
      <c r="G25">
        <v>3.62</v>
      </c>
      <c r="H25" t="s">
        <v>10</v>
      </c>
      <c r="I25">
        <f t="shared" si="0"/>
        <v>125945.91</v>
      </c>
      <c r="J25">
        <f t="shared" si="1"/>
        <v>488730.2</v>
      </c>
      <c r="K25">
        <f t="shared" si="2"/>
        <v>135.75608333333335</v>
      </c>
      <c r="L25">
        <f t="shared" si="3"/>
        <v>34.981683333333329</v>
      </c>
      <c r="M25">
        <f t="shared" si="4"/>
        <v>135.7583888888889</v>
      </c>
      <c r="N25">
        <f t="shared" si="5"/>
        <v>34.984974999999999</v>
      </c>
      <c r="O25">
        <v>6401.1369999999997</v>
      </c>
      <c r="P25">
        <f t="shared" si="6"/>
        <v>2.3055555555515639E-3</v>
      </c>
      <c r="Q25">
        <f t="shared" si="7"/>
        <v>0.42400016318333522</v>
      </c>
    </row>
    <row r="26" spans="1:17" x14ac:dyDescent="0.4">
      <c r="A26" t="s">
        <v>57</v>
      </c>
      <c r="B26" t="s">
        <v>58</v>
      </c>
      <c r="C26">
        <v>1875</v>
      </c>
      <c r="D26">
        <v>125946.46</v>
      </c>
      <c r="E26">
        <v>488713.52</v>
      </c>
      <c r="F26">
        <v>12</v>
      </c>
      <c r="G26">
        <v>4.13</v>
      </c>
      <c r="H26" t="s">
        <v>10</v>
      </c>
      <c r="I26">
        <f t="shared" si="0"/>
        <v>125945.91</v>
      </c>
      <c r="J26">
        <f t="shared" si="1"/>
        <v>488730.2</v>
      </c>
      <c r="K26">
        <f t="shared" si="2"/>
        <v>135.75375555555556</v>
      </c>
      <c r="L26">
        <f t="shared" si="3"/>
        <v>34.985127777777777</v>
      </c>
      <c r="M26">
        <f t="shared" si="4"/>
        <v>135.7583888888889</v>
      </c>
      <c r="N26">
        <f t="shared" si="5"/>
        <v>34.984974999999999</v>
      </c>
      <c r="O26">
        <v>6402.1369999999997</v>
      </c>
      <c r="P26">
        <f t="shared" si="6"/>
        <v>4.6333333333450355E-3</v>
      </c>
      <c r="Q26">
        <f t="shared" si="7"/>
        <v>0.42451315161354902</v>
      </c>
    </row>
    <row r="27" spans="1:17" x14ac:dyDescent="0.4">
      <c r="A27" t="s">
        <v>59</v>
      </c>
      <c r="B27" t="s">
        <v>60</v>
      </c>
      <c r="C27">
        <v>3200</v>
      </c>
      <c r="D27">
        <v>125947.16</v>
      </c>
      <c r="E27">
        <v>488747.05</v>
      </c>
      <c r="F27">
        <v>219</v>
      </c>
      <c r="G27">
        <v>5</v>
      </c>
      <c r="H27" t="s">
        <v>10</v>
      </c>
      <c r="I27">
        <f t="shared" si="0"/>
        <v>125945.91</v>
      </c>
      <c r="J27">
        <f t="shared" si="1"/>
        <v>488730.2</v>
      </c>
      <c r="K27">
        <f t="shared" si="2"/>
        <v>135.76306944444445</v>
      </c>
      <c r="L27">
        <f t="shared" si="3"/>
        <v>34.985322222222223</v>
      </c>
      <c r="M27">
        <f t="shared" si="4"/>
        <v>135.7583888888889</v>
      </c>
      <c r="N27">
        <f t="shared" si="5"/>
        <v>34.984974999999999</v>
      </c>
      <c r="O27">
        <v>6403.1369999999997</v>
      </c>
      <c r="P27">
        <f t="shared" si="6"/>
        <v>-4.680555555552246E-3</v>
      </c>
      <c r="Q27">
        <f t="shared" si="7"/>
        <v>0.43031243584014817</v>
      </c>
    </row>
    <row r="28" spans="1:17" x14ac:dyDescent="0.4">
      <c r="A28" t="s">
        <v>61</v>
      </c>
      <c r="B28" t="s">
        <v>62</v>
      </c>
      <c r="C28">
        <v>5650</v>
      </c>
      <c r="D28">
        <v>125941.73</v>
      </c>
      <c r="E28">
        <v>488746.54</v>
      </c>
      <c r="F28">
        <v>3551</v>
      </c>
      <c r="G28">
        <v>4.49</v>
      </c>
      <c r="H28" t="s">
        <v>10</v>
      </c>
      <c r="I28">
        <f t="shared" si="0"/>
        <v>125945.91</v>
      </c>
      <c r="J28">
        <f t="shared" si="1"/>
        <v>488730.2</v>
      </c>
      <c r="K28">
        <f t="shared" si="2"/>
        <v>135.76292777777778</v>
      </c>
      <c r="L28">
        <f t="shared" si="3"/>
        <v>34.983813888888889</v>
      </c>
      <c r="M28">
        <f t="shared" si="4"/>
        <v>135.7583888888889</v>
      </c>
      <c r="N28">
        <f t="shared" si="5"/>
        <v>34.984974999999999</v>
      </c>
      <c r="O28">
        <v>6404.1369999999997</v>
      </c>
      <c r="P28">
        <f t="shared" si="6"/>
        <v>-4.5388888888737711E-3</v>
      </c>
      <c r="Q28">
        <f t="shared" si="7"/>
        <v>0.43544655216526168</v>
      </c>
    </row>
    <row r="29" spans="1:17" x14ac:dyDescent="0.4">
      <c r="A29" t="s">
        <v>63</v>
      </c>
      <c r="B29" t="s">
        <v>64</v>
      </c>
      <c r="C29">
        <v>3800</v>
      </c>
      <c r="D29">
        <v>125950.34</v>
      </c>
      <c r="E29">
        <v>488746.55</v>
      </c>
      <c r="F29">
        <v>1628</v>
      </c>
      <c r="G29">
        <v>3.7</v>
      </c>
      <c r="H29" t="s">
        <v>10</v>
      </c>
      <c r="I29">
        <f t="shared" si="0"/>
        <v>125945.91</v>
      </c>
      <c r="J29">
        <f t="shared" si="1"/>
        <v>488730.2</v>
      </c>
      <c r="K29">
        <f t="shared" si="2"/>
        <v>135.76293055555556</v>
      </c>
      <c r="L29">
        <f t="shared" si="3"/>
        <v>34.986205555555557</v>
      </c>
      <c r="M29">
        <f t="shared" si="4"/>
        <v>135.7583888888889</v>
      </c>
      <c r="N29">
        <f t="shared" si="5"/>
        <v>34.984974999999999</v>
      </c>
      <c r="O29">
        <v>6405.1369999999997</v>
      </c>
      <c r="P29">
        <f t="shared" si="6"/>
        <v>-4.5416666666540095E-3</v>
      </c>
      <c r="Q29">
        <f t="shared" si="7"/>
        <v>0.43812680849680452</v>
      </c>
    </row>
    <row r="30" spans="1:17" x14ac:dyDescent="0.4">
      <c r="A30" t="s">
        <v>65</v>
      </c>
      <c r="B30" t="s">
        <v>66</v>
      </c>
      <c r="C30">
        <v>2112</v>
      </c>
      <c r="D30">
        <v>125960.05</v>
      </c>
      <c r="E30">
        <v>488729.76</v>
      </c>
      <c r="F30">
        <v>173</v>
      </c>
      <c r="G30">
        <v>4.3899999999999997</v>
      </c>
      <c r="H30" t="s">
        <v>10</v>
      </c>
      <c r="I30">
        <f t="shared" si="0"/>
        <v>125945.91</v>
      </c>
      <c r="J30">
        <f t="shared" si="1"/>
        <v>488730.2</v>
      </c>
      <c r="K30">
        <f t="shared" si="2"/>
        <v>135.75826666666666</v>
      </c>
      <c r="L30">
        <f t="shared" si="3"/>
        <v>34.988902777777781</v>
      </c>
      <c r="M30">
        <f t="shared" si="4"/>
        <v>135.7583888888889</v>
      </c>
      <c r="N30">
        <f t="shared" si="5"/>
        <v>34.984974999999999</v>
      </c>
      <c r="O30">
        <v>6406.1369999999997</v>
      </c>
      <c r="P30">
        <f t="shared" si="6"/>
        <v>1.2222222224522739E-4</v>
      </c>
      <c r="Q30">
        <f t="shared" si="7"/>
        <v>0.43930037637572023</v>
      </c>
    </row>
    <row r="31" spans="1:17" x14ac:dyDescent="0.4">
      <c r="A31" t="s">
        <v>67</v>
      </c>
      <c r="B31" t="s">
        <v>68</v>
      </c>
      <c r="C31">
        <v>4100</v>
      </c>
      <c r="D31">
        <v>125930.68</v>
      </c>
      <c r="E31">
        <v>488731.3</v>
      </c>
      <c r="F31">
        <v>6828</v>
      </c>
      <c r="G31">
        <v>4.42</v>
      </c>
      <c r="H31" t="s">
        <v>10</v>
      </c>
      <c r="I31">
        <f t="shared" si="0"/>
        <v>125945.91</v>
      </c>
      <c r="J31">
        <f t="shared" si="1"/>
        <v>488730.2</v>
      </c>
      <c r="K31">
        <f t="shared" si="2"/>
        <v>135.75869444444444</v>
      </c>
      <c r="L31">
        <f t="shared" si="3"/>
        <v>34.98074444444444</v>
      </c>
      <c r="M31">
        <f t="shared" si="4"/>
        <v>135.7583888888889</v>
      </c>
      <c r="N31">
        <f t="shared" si="5"/>
        <v>34.984974999999999</v>
      </c>
      <c r="O31">
        <v>6407.1369999999997</v>
      </c>
      <c r="P31">
        <f t="shared" ref="P31:P90" si="8">M31-K31</f>
        <v>-3.0555555554201419E-4</v>
      </c>
      <c r="Q31">
        <f t="shared" si="7"/>
        <v>0.47391217411588071</v>
      </c>
    </row>
    <row r="32" spans="1:17" x14ac:dyDescent="0.4">
      <c r="A32" t="s">
        <v>69</v>
      </c>
      <c r="B32" t="s">
        <v>70</v>
      </c>
      <c r="C32">
        <v>2500</v>
      </c>
      <c r="D32">
        <v>125945</v>
      </c>
      <c r="E32">
        <v>488749.64</v>
      </c>
      <c r="F32">
        <v>3890</v>
      </c>
      <c r="G32">
        <v>4.1100000000000003</v>
      </c>
      <c r="H32" t="s">
        <v>10</v>
      </c>
      <c r="I32">
        <f t="shared" si="0"/>
        <v>125945.91</v>
      </c>
      <c r="J32">
        <f t="shared" si="1"/>
        <v>488730.2</v>
      </c>
      <c r="K32">
        <f t="shared" si="2"/>
        <v>135.76378888888888</v>
      </c>
      <c r="L32">
        <f t="shared" si="3"/>
        <v>34.984722222222224</v>
      </c>
      <c r="M32">
        <f t="shared" si="4"/>
        <v>135.7583888888889</v>
      </c>
      <c r="N32">
        <f t="shared" si="5"/>
        <v>34.984974999999999</v>
      </c>
      <c r="O32">
        <v>6408.1369999999997</v>
      </c>
      <c r="P32">
        <f t="shared" si="8"/>
        <v>-5.3999999999803094E-3</v>
      </c>
      <c r="Q32">
        <f t="shared" si="7"/>
        <v>0.49562764762364664</v>
      </c>
    </row>
    <row r="33" spans="1:17" x14ac:dyDescent="0.4">
      <c r="A33" t="s">
        <v>71</v>
      </c>
      <c r="B33" t="s">
        <v>72</v>
      </c>
      <c r="C33">
        <v>9000</v>
      </c>
      <c r="D33">
        <v>125962.06</v>
      </c>
      <c r="E33">
        <v>488730.08</v>
      </c>
      <c r="F33">
        <v>15</v>
      </c>
      <c r="G33">
        <v>5</v>
      </c>
      <c r="H33" t="s">
        <v>10</v>
      </c>
      <c r="I33">
        <f t="shared" si="0"/>
        <v>125945.91</v>
      </c>
      <c r="J33">
        <f t="shared" si="1"/>
        <v>488730.2</v>
      </c>
      <c r="K33">
        <f t="shared" si="2"/>
        <v>135.75835555555557</v>
      </c>
      <c r="L33">
        <f t="shared" si="3"/>
        <v>34.989461111111112</v>
      </c>
      <c r="M33">
        <f t="shared" si="4"/>
        <v>135.7583888888889</v>
      </c>
      <c r="N33">
        <f t="shared" si="5"/>
        <v>34.984974999999999</v>
      </c>
      <c r="O33">
        <v>6409.1369999999997</v>
      </c>
      <c r="P33">
        <f t="shared" si="8"/>
        <v>3.3333333334439885E-5</v>
      </c>
      <c r="Q33">
        <f t="shared" si="7"/>
        <v>0.50182812149565736</v>
      </c>
    </row>
    <row r="34" spans="1:17" x14ac:dyDescent="0.4">
      <c r="A34" t="s">
        <v>73</v>
      </c>
      <c r="B34" t="s">
        <v>74</v>
      </c>
      <c r="C34">
        <v>10000</v>
      </c>
      <c r="D34">
        <v>125954.44</v>
      </c>
      <c r="E34">
        <v>488747.96</v>
      </c>
      <c r="F34">
        <v>152</v>
      </c>
      <c r="G34">
        <v>5</v>
      </c>
      <c r="H34" t="s">
        <v>10</v>
      </c>
      <c r="I34">
        <f t="shared" si="0"/>
        <v>125945.91</v>
      </c>
      <c r="J34">
        <f t="shared" si="1"/>
        <v>488730.2</v>
      </c>
      <c r="K34">
        <f t="shared" si="2"/>
        <v>135.76332222222223</v>
      </c>
      <c r="L34">
        <f t="shared" si="3"/>
        <v>34.987344444444446</v>
      </c>
      <c r="M34">
        <f t="shared" si="4"/>
        <v>135.7583888888889</v>
      </c>
      <c r="N34">
        <f t="shared" si="5"/>
        <v>34.984974999999999</v>
      </c>
      <c r="O34">
        <v>6410.1369999999997</v>
      </c>
      <c r="P34">
        <f t="shared" si="8"/>
        <v>-4.9333333333265728E-3</v>
      </c>
      <c r="Q34">
        <f t="shared" si="7"/>
        <v>0.52416582903054365</v>
      </c>
    </row>
    <row r="35" spans="1:17" x14ac:dyDescent="0.4">
      <c r="A35" t="s">
        <v>75</v>
      </c>
      <c r="B35" t="s">
        <v>76</v>
      </c>
      <c r="C35">
        <v>3232</v>
      </c>
      <c r="D35">
        <v>125954.42</v>
      </c>
      <c r="E35">
        <v>488748.17</v>
      </c>
      <c r="F35">
        <v>17</v>
      </c>
      <c r="G35">
        <v>4.5</v>
      </c>
      <c r="H35" t="s">
        <v>10</v>
      </c>
      <c r="I35">
        <f t="shared" si="0"/>
        <v>125945.91</v>
      </c>
      <c r="J35">
        <f t="shared" si="1"/>
        <v>488730.2</v>
      </c>
      <c r="K35">
        <f t="shared" si="2"/>
        <v>135.76338055555556</v>
      </c>
      <c r="L35">
        <f t="shared" si="3"/>
        <v>34.987338888888885</v>
      </c>
      <c r="M35">
        <f t="shared" si="4"/>
        <v>135.7583888888889</v>
      </c>
      <c r="N35">
        <f t="shared" si="5"/>
        <v>34.984974999999999</v>
      </c>
      <c r="O35">
        <v>6411.1369999999997</v>
      </c>
      <c r="P35">
        <f t="shared" si="8"/>
        <v>-4.9916666666547371E-3</v>
      </c>
      <c r="Q35">
        <f t="shared" si="7"/>
        <v>0.52855657744174445</v>
      </c>
    </row>
    <row r="36" spans="1:17" x14ac:dyDescent="0.4">
      <c r="A36" t="s">
        <v>77</v>
      </c>
      <c r="B36" t="s">
        <v>78</v>
      </c>
      <c r="C36">
        <v>2000</v>
      </c>
      <c r="D36">
        <v>125929.82</v>
      </c>
      <c r="E36">
        <v>488738</v>
      </c>
      <c r="F36">
        <v>297</v>
      </c>
      <c r="G36">
        <v>4.46</v>
      </c>
      <c r="H36" t="s">
        <v>10</v>
      </c>
      <c r="I36">
        <f t="shared" si="0"/>
        <v>125945.91</v>
      </c>
      <c r="J36">
        <f t="shared" si="1"/>
        <v>488730.2</v>
      </c>
      <c r="K36">
        <f t="shared" si="2"/>
        <v>135.76055555555556</v>
      </c>
      <c r="L36">
        <f t="shared" si="3"/>
        <v>34.98050555555556</v>
      </c>
      <c r="M36">
        <f t="shared" si="4"/>
        <v>135.7583888888889</v>
      </c>
      <c r="N36">
        <f t="shared" si="5"/>
        <v>34.984974999999999</v>
      </c>
      <c r="O36">
        <v>6412.1369999999997</v>
      </c>
      <c r="P36">
        <f t="shared" si="8"/>
        <v>-2.1666666666533274E-3</v>
      </c>
      <c r="Q36">
        <f t="shared" si="7"/>
        <v>0.53819845569365499</v>
      </c>
    </row>
    <row r="37" spans="1:17" x14ac:dyDescent="0.4">
      <c r="A37" t="s">
        <v>79</v>
      </c>
      <c r="B37" t="s">
        <v>80</v>
      </c>
      <c r="C37">
        <v>3250</v>
      </c>
      <c r="D37">
        <v>125955.84</v>
      </c>
      <c r="E37">
        <v>488747.79</v>
      </c>
      <c r="F37">
        <v>199</v>
      </c>
      <c r="G37">
        <v>4.75</v>
      </c>
      <c r="H37" t="s">
        <v>10</v>
      </c>
      <c r="I37">
        <f t="shared" si="0"/>
        <v>125945.91</v>
      </c>
      <c r="J37">
        <f t="shared" si="1"/>
        <v>488730.2</v>
      </c>
      <c r="K37">
        <f t="shared" si="2"/>
        <v>135.76327499999999</v>
      </c>
      <c r="L37">
        <f t="shared" si="3"/>
        <v>34.987733333333331</v>
      </c>
      <c r="M37">
        <f t="shared" si="4"/>
        <v>135.7583888888889</v>
      </c>
      <c r="N37">
        <f t="shared" si="5"/>
        <v>34.984974999999999</v>
      </c>
      <c r="O37">
        <v>6413.1369999999997</v>
      </c>
      <c r="P37">
        <f t="shared" si="8"/>
        <v>-4.8861111110909405E-3</v>
      </c>
      <c r="Q37">
        <f t="shared" si="7"/>
        <v>0.54414150978725695</v>
      </c>
    </row>
    <row r="38" spans="1:17" x14ac:dyDescent="0.4">
      <c r="A38" t="s">
        <v>81</v>
      </c>
      <c r="B38" t="s">
        <v>82</v>
      </c>
      <c r="C38">
        <v>2850</v>
      </c>
      <c r="D38">
        <v>125929.9</v>
      </c>
      <c r="E38">
        <v>488742.2</v>
      </c>
      <c r="F38">
        <v>495</v>
      </c>
      <c r="G38">
        <v>4.4800000000000004</v>
      </c>
      <c r="H38" t="s">
        <v>10</v>
      </c>
      <c r="I38">
        <f t="shared" si="0"/>
        <v>125945.91</v>
      </c>
      <c r="J38">
        <f t="shared" si="1"/>
        <v>488730.2</v>
      </c>
      <c r="K38">
        <f t="shared" si="2"/>
        <v>135.76172222222223</v>
      </c>
      <c r="L38">
        <f t="shared" si="3"/>
        <v>34.980527777777773</v>
      </c>
      <c r="M38">
        <f t="shared" si="4"/>
        <v>135.7583888888889</v>
      </c>
      <c r="N38">
        <f t="shared" si="5"/>
        <v>34.984974999999999</v>
      </c>
      <c r="O38">
        <v>6414.1369999999997</v>
      </c>
      <c r="P38">
        <f t="shared" si="8"/>
        <v>-3.3333333333303017E-3</v>
      </c>
      <c r="Q38">
        <f t="shared" si="7"/>
        <v>0.58424096654230206</v>
      </c>
    </row>
    <row r="39" spans="1:17" x14ac:dyDescent="0.4">
      <c r="A39" t="s">
        <v>83</v>
      </c>
      <c r="B39" t="s">
        <v>84</v>
      </c>
      <c r="C39">
        <v>7150</v>
      </c>
      <c r="D39">
        <v>125958.89</v>
      </c>
      <c r="E39">
        <v>488747.63</v>
      </c>
      <c r="F39">
        <v>96</v>
      </c>
      <c r="G39">
        <v>5</v>
      </c>
      <c r="H39" t="s">
        <v>10</v>
      </c>
      <c r="I39">
        <f t="shared" si="0"/>
        <v>125945.91</v>
      </c>
      <c r="J39">
        <f t="shared" si="1"/>
        <v>488730.2</v>
      </c>
      <c r="K39">
        <f t="shared" si="2"/>
        <v>135.76323055555557</v>
      </c>
      <c r="L39">
        <f t="shared" si="3"/>
        <v>34.988580555555558</v>
      </c>
      <c r="M39">
        <f t="shared" si="4"/>
        <v>135.7583888888889</v>
      </c>
      <c r="N39">
        <f t="shared" si="5"/>
        <v>34.984974999999999</v>
      </c>
      <c r="O39">
        <v>6415.1369999999997</v>
      </c>
      <c r="P39">
        <f t="shared" si="8"/>
        <v>-4.8416666666639685E-3</v>
      </c>
      <c r="Q39">
        <f t="shared" si="7"/>
        <v>0.60018765384809136</v>
      </c>
    </row>
    <row r="40" spans="1:17" x14ac:dyDescent="0.4">
      <c r="A40" t="s">
        <v>85</v>
      </c>
      <c r="B40" t="s">
        <v>86</v>
      </c>
      <c r="C40">
        <v>5600</v>
      </c>
      <c r="D40">
        <v>125960.01</v>
      </c>
      <c r="E40">
        <v>488749.17</v>
      </c>
      <c r="F40">
        <v>16</v>
      </c>
      <c r="G40">
        <v>4.33</v>
      </c>
      <c r="H40" t="s">
        <v>10</v>
      </c>
      <c r="I40">
        <f t="shared" si="0"/>
        <v>125945.91</v>
      </c>
      <c r="J40">
        <f t="shared" si="1"/>
        <v>488730.2</v>
      </c>
      <c r="K40">
        <f t="shared" si="2"/>
        <v>135.76365833333332</v>
      </c>
      <c r="L40">
        <f t="shared" si="3"/>
        <v>34.988891666666667</v>
      </c>
      <c r="M40">
        <f t="shared" si="4"/>
        <v>135.7583888888889</v>
      </c>
      <c r="N40">
        <f t="shared" si="5"/>
        <v>34.984974999999999</v>
      </c>
      <c r="O40">
        <v>6416.1369999999997</v>
      </c>
      <c r="P40">
        <f t="shared" si="8"/>
        <v>-5.2694444444227884E-3</v>
      </c>
      <c r="Q40">
        <f t="shared" si="7"/>
        <v>0.65275640938711843</v>
      </c>
    </row>
    <row r="41" spans="1:17" x14ac:dyDescent="0.4">
      <c r="A41" t="s">
        <v>87</v>
      </c>
      <c r="B41" t="s">
        <v>88</v>
      </c>
      <c r="C41">
        <v>3400</v>
      </c>
      <c r="D41">
        <v>125961.5</v>
      </c>
      <c r="E41">
        <v>488749.57</v>
      </c>
      <c r="F41">
        <v>13</v>
      </c>
      <c r="G41">
        <v>5</v>
      </c>
      <c r="H41" t="s">
        <v>10</v>
      </c>
      <c r="I41">
        <f t="shared" si="0"/>
        <v>125945.91</v>
      </c>
      <c r="J41">
        <f t="shared" si="1"/>
        <v>488730.2</v>
      </c>
      <c r="K41">
        <f t="shared" si="2"/>
        <v>135.76376944444445</v>
      </c>
      <c r="L41">
        <f t="shared" si="3"/>
        <v>34.989305555555553</v>
      </c>
      <c r="M41">
        <f t="shared" si="4"/>
        <v>135.7583888888889</v>
      </c>
      <c r="N41">
        <f t="shared" si="5"/>
        <v>34.984974999999999</v>
      </c>
      <c r="O41">
        <v>6417.1369999999997</v>
      </c>
      <c r="P41">
        <f t="shared" si="8"/>
        <v>-5.3805555555470619E-3</v>
      </c>
      <c r="Q41">
        <f t="shared" si="7"/>
        <v>0.69210134656707989</v>
      </c>
    </row>
    <row r="42" spans="1:17" x14ac:dyDescent="0.4">
      <c r="A42" t="s">
        <v>89</v>
      </c>
      <c r="B42" t="s">
        <v>90</v>
      </c>
      <c r="C42">
        <v>3000</v>
      </c>
      <c r="D42">
        <v>125930.55</v>
      </c>
      <c r="E42">
        <v>488710.62</v>
      </c>
      <c r="F42">
        <v>59</v>
      </c>
      <c r="G42">
        <v>4.5</v>
      </c>
      <c r="H42" t="s">
        <v>10</v>
      </c>
      <c r="I42">
        <f t="shared" si="0"/>
        <v>125945.91</v>
      </c>
      <c r="J42">
        <f t="shared" si="1"/>
        <v>488730.2</v>
      </c>
      <c r="K42">
        <f t="shared" si="2"/>
        <v>135.75295</v>
      </c>
      <c r="L42">
        <f t="shared" si="3"/>
        <v>34.980708333333332</v>
      </c>
      <c r="M42">
        <f t="shared" si="4"/>
        <v>135.7583888888889</v>
      </c>
      <c r="N42">
        <f t="shared" si="5"/>
        <v>34.984974999999999</v>
      </c>
      <c r="O42">
        <v>6418.1369999999997</v>
      </c>
      <c r="P42">
        <f t="shared" si="8"/>
        <v>5.438888888903648E-3</v>
      </c>
      <c r="Q42">
        <f t="shared" si="7"/>
        <v>0.69108845940019026</v>
      </c>
    </row>
    <row r="43" spans="1:17" x14ac:dyDescent="0.4">
      <c r="A43" t="s">
        <v>91</v>
      </c>
      <c r="B43" t="s">
        <v>92</v>
      </c>
      <c r="C43">
        <v>2250</v>
      </c>
      <c r="D43">
        <v>125972.09</v>
      </c>
      <c r="E43">
        <v>488743.54</v>
      </c>
      <c r="F43">
        <v>13</v>
      </c>
      <c r="G43">
        <v>4.2</v>
      </c>
      <c r="H43" t="s">
        <v>93</v>
      </c>
      <c r="I43">
        <f t="shared" si="0"/>
        <v>125971</v>
      </c>
      <c r="J43">
        <f t="shared" si="1"/>
        <v>488734.83</v>
      </c>
      <c r="K43">
        <f t="shared" si="2"/>
        <v>135.76209444444444</v>
      </c>
      <c r="L43">
        <f t="shared" si="3"/>
        <v>34.992247222222218</v>
      </c>
      <c r="M43">
        <f t="shared" si="4"/>
        <v>135.75967500000002</v>
      </c>
      <c r="N43">
        <f t="shared" si="5"/>
        <v>34.991944444444442</v>
      </c>
      <c r="O43">
        <v>6419.1369999999997</v>
      </c>
      <c r="P43">
        <f t="shared" si="8"/>
        <v>-2.4194444444276542E-3</v>
      </c>
      <c r="Q43">
        <f t="shared" si="7"/>
        <v>0.22463893350831618</v>
      </c>
    </row>
    <row r="44" spans="1:17" x14ac:dyDescent="0.4">
      <c r="A44" t="s">
        <v>94</v>
      </c>
      <c r="B44" t="s">
        <v>95</v>
      </c>
      <c r="C44">
        <v>2500</v>
      </c>
      <c r="D44">
        <v>125968.52</v>
      </c>
      <c r="E44">
        <v>488744.14</v>
      </c>
      <c r="F44">
        <v>1239</v>
      </c>
      <c r="G44">
        <v>4.32</v>
      </c>
      <c r="H44" t="s">
        <v>93</v>
      </c>
      <c r="I44">
        <f t="shared" si="0"/>
        <v>125971</v>
      </c>
      <c r="J44">
        <f t="shared" si="1"/>
        <v>488734.83</v>
      </c>
      <c r="K44">
        <f t="shared" si="2"/>
        <v>135.76226111111112</v>
      </c>
      <c r="L44">
        <f t="shared" si="3"/>
        <v>34.991255555555554</v>
      </c>
      <c r="M44">
        <f t="shared" si="4"/>
        <v>135.75967500000002</v>
      </c>
      <c r="N44">
        <f t="shared" si="5"/>
        <v>34.991944444444442</v>
      </c>
      <c r="O44">
        <v>6420.1369999999997</v>
      </c>
      <c r="P44">
        <f t="shared" si="8"/>
        <v>-2.5861111110998536E-3</v>
      </c>
      <c r="Q44">
        <f t="shared" si="7"/>
        <v>0.24963292518353813</v>
      </c>
    </row>
    <row r="45" spans="1:17" x14ac:dyDescent="0.4">
      <c r="A45" t="s">
        <v>96</v>
      </c>
      <c r="B45" t="s">
        <v>97</v>
      </c>
      <c r="C45">
        <v>57</v>
      </c>
      <c r="D45">
        <v>125973.63</v>
      </c>
      <c r="E45">
        <v>488750.7</v>
      </c>
      <c r="F45">
        <v>1342</v>
      </c>
      <c r="G45">
        <v>4.5199999999999996</v>
      </c>
      <c r="H45" t="s">
        <v>93</v>
      </c>
      <c r="I45">
        <f t="shared" si="0"/>
        <v>125971</v>
      </c>
      <c r="J45">
        <f t="shared" si="1"/>
        <v>488734.83</v>
      </c>
      <c r="K45">
        <f t="shared" si="2"/>
        <v>135.76408333333333</v>
      </c>
      <c r="L45">
        <f t="shared" si="3"/>
        <v>34.992674999999998</v>
      </c>
      <c r="M45">
        <f t="shared" si="4"/>
        <v>135.75967500000002</v>
      </c>
      <c r="N45">
        <f t="shared" si="5"/>
        <v>34.991944444444442</v>
      </c>
      <c r="O45">
        <v>6421.1369999999997</v>
      </c>
      <c r="P45">
        <f t="shared" si="8"/>
        <v>-4.40833333331625E-3</v>
      </c>
      <c r="Q45">
        <f t="shared" si="7"/>
        <v>0.41293144032589402</v>
      </c>
    </row>
    <row r="46" spans="1:17" x14ac:dyDescent="0.4">
      <c r="A46" t="s">
        <v>98</v>
      </c>
      <c r="B46" t="s">
        <v>99</v>
      </c>
      <c r="C46">
        <v>1148</v>
      </c>
      <c r="D46">
        <v>125975.78</v>
      </c>
      <c r="E46">
        <v>488747.94</v>
      </c>
      <c r="F46">
        <v>79</v>
      </c>
      <c r="G46">
        <v>4.28</v>
      </c>
      <c r="H46" t="s">
        <v>93</v>
      </c>
      <c r="I46">
        <f t="shared" si="0"/>
        <v>125971</v>
      </c>
      <c r="J46">
        <f t="shared" si="1"/>
        <v>488734.83</v>
      </c>
      <c r="K46">
        <f t="shared" si="2"/>
        <v>135.76331666666667</v>
      </c>
      <c r="L46">
        <f t="shared" si="3"/>
        <v>34.993272222222224</v>
      </c>
      <c r="M46">
        <f t="shared" si="4"/>
        <v>135.75967500000002</v>
      </c>
      <c r="N46">
        <f t="shared" si="5"/>
        <v>34.991944444444442</v>
      </c>
      <c r="O46">
        <v>6422.1369999999997</v>
      </c>
      <c r="P46">
        <f t="shared" si="8"/>
        <v>-3.6416666666525543E-3</v>
      </c>
      <c r="Q46">
        <f t="shared" si="7"/>
        <v>0.36601928686875301</v>
      </c>
    </row>
    <row r="47" spans="1:17" x14ac:dyDescent="0.4">
      <c r="A47" t="s">
        <v>100</v>
      </c>
      <c r="B47" t="s">
        <v>101</v>
      </c>
      <c r="C47">
        <v>1936</v>
      </c>
      <c r="D47">
        <v>125975.8</v>
      </c>
      <c r="E47">
        <v>488748.49</v>
      </c>
      <c r="F47">
        <v>553</v>
      </c>
      <c r="G47">
        <v>4.22</v>
      </c>
      <c r="H47" t="s">
        <v>93</v>
      </c>
      <c r="I47">
        <f t="shared" si="0"/>
        <v>125971</v>
      </c>
      <c r="J47">
        <f t="shared" si="1"/>
        <v>488734.83</v>
      </c>
      <c r="K47">
        <f t="shared" si="2"/>
        <v>135.76346944444444</v>
      </c>
      <c r="L47">
        <f t="shared" si="3"/>
        <v>34.993277777777777</v>
      </c>
      <c r="M47">
        <f t="shared" si="4"/>
        <v>135.75967500000002</v>
      </c>
      <c r="N47">
        <f t="shared" si="5"/>
        <v>34.991944444444442</v>
      </c>
      <c r="O47">
        <v>6423.1369999999997</v>
      </c>
      <c r="P47">
        <f t="shared" si="8"/>
        <v>-3.7944444444235614E-3</v>
      </c>
      <c r="Q47">
        <f t="shared" si="7"/>
        <v>0.37918302335977516</v>
      </c>
    </row>
    <row r="48" spans="1:17" x14ac:dyDescent="0.4">
      <c r="A48" t="s">
        <v>102</v>
      </c>
      <c r="B48" t="s">
        <v>103</v>
      </c>
      <c r="C48">
        <v>2600</v>
      </c>
      <c r="D48">
        <v>125973.94</v>
      </c>
      <c r="E48">
        <v>488739.03</v>
      </c>
      <c r="F48">
        <v>131</v>
      </c>
      <c r="G48">
        <v>4.3899999999999997</v>
      </c>
      <c r="H48" t="s">
        <v>93</v>
      </c>
      <c r="I48">
        <f t="shared" si="0"/>
        <v>125971</v>
      </c>
      <c r="J48">
        <f t="shared" si="1"/>
        <v>488734.83</v>
      </c>
      <c r="K48">
        <f t="shared" si="2"/>
        <v>135.76084166666666</v>
      </c>
      <c r="L48">
        <f t="shared" si="3"/>
        <v>34.992761111111115</v>
      </c>
      <c r="M48">
        <f t="shared" si="4"/>
        <v>135.75967500000002</v>
      </c>
      <c r="N48">
        <f t="shared" si="5"/>
        <v>34.991944444444442</v>
      </c>
      <c r="O48">
        <v>6424.1369999999997</v>
      </c>
      <c r="P48">
        <f t="shared" si="8"/>
        <v>-1.1666666666485526E-3</v>
      </c>
      <c r="Q48">
        <f t="shared" si="7"/>
        <v>0.14095496252968234</v>
      </c>
    </row>
    <row r="49" spans="1:17" x14ac:dyDescent="0.4">
      <c r="A49" t="s">
        <v>104</v>
      </c>
      <c r="B49" t="s">
        <v>105</v>
      </c>
      <c r="C49">
        <v>2940</v>
      </c>
      <c r="D49">
        <v>125966.81</v>
      </c>
      <c r="E49">
        <v>488740</v>
      </c>
      <c r="F49">
        <v>52</v>
      </c>
      <c r="G49">
        <v>4.57</v>
      </c>
      <c r="H49" t="s">
        <v>93</v>
      </c>
      <c r="I49">
        <f t="shared" si="0"/>
        <v>125971</v>
      </c>
      <c r="J49">
        <f t="shared" si="1"/>
        <v>488734.83</v>
      </c>
      <c r="K49">
        <f t="shared" si="2"/>
        <v>135.76111111111112</v>
      </c>
      <c r="L49">
        <f t="shared" si="3"/>
        <v>34.990780555555553</v>
      </c>
      <c r="M49">
        <f t="shared" si="4"/>
        <v>135.75967500000002</v>
      </c>
      <c r="N49">
        <f t="shared" si="5"/>
        <v>34.991944444444442</v>
      </c>
      <c r="O49">
        <v>6425.1369999999997</v>
      </c>
      <c r="P49">
        <f t="shared" si="8"/>
        <v>-1.4361111111043101E-3</v>
      </c>
      <c r="Q49">
        <f t="shared" si="7"/>
        <v>0.18558480132922306</v>
      </c>
    </row>
    <row r="50" spans="1:17" x14ac:dyDescent="0.4">
      <c r="A50" t="s">
        <v>106</v>
      </c>
      <c r="B50" t="s">
        <v>107</v>
      </c>
      <c r="C50">
        <v>7200</v>
      </c>
      <c r="D50">
        <v>125964.87</v>
      </c>
      <c r="E50">
        <v>488744.23</v>
      </c>
      <c r="F50">
        <v>464</v>
      </c>
      <c r="G50">
        <v>4.7</v>
      </c>
      <c r="H50" t="s">
        <v>93</v>
      </c>
      <c r="I50">
        <f t="shared" si="0"/>
        <v>125971</v>
      </c>
      <c r="J50">
        <f t="shared" si="1"/>
        <v>488734.83</v>
      </c>
      <c r="K50">
        <f t="shared" si="2"/>
        <v>135.76228611111111</v>
      </c>
      <c r="L50">
        <f t="shared" si="3"/>
        <v>34.990241666666662</v>
      </c>
      <c r="M50">
        <f t="shared" si="4"/>
        <v>135.75967500000002</v>
      </c>
      <c r="N50">
        <f t="shared" si="5"/>
        <v>34.991944444444442</v>
      </c>
      <c r="O50">
        <v>6426.1369999999997</v>
      </c>
      <c r="P50">
        <f t="shared" si="8"/>
        <v>-2.6111111110935781E-3</v>
      </c>
      <c r="Q50">
        <f t="shared" si="7"/>
        <v>0.30664966808592087</v>
      </c>
    </row>
    <row r="51" spans="1:17" x14ac:dyDescent="0.4">
      <c r="A51" t="s">
        <v>108</v>
      </c>
      <c r="B51" t="s">
        <v>109</v>
      </c>
      <c r="C51">
        <v>11750</v>
      </c>
      <c r="D51">
        <v>125977.03</v>
      </c>
      <c r="E51">
        <v>488738.79</v>
      </c>
      <c r="F51">
        <v>12</v>
      </c>
      <c r="G51">
        <v>5</v>
      </c>
      <c r="H51" t="s">
        <v>93</v>
      </c>
      <c r="I51">
        <f t="shared" si="0"/>
        <v>125971</v>
      </c>
      <c r="J51">
        <f t="shared" si="1"/>
        <v>488734.83</v>
      </c>
      <c r="K51">
        <f t="shared" si="2"/>
        <v>135.760775</v>
      </c>
      <c r="L51">
        <f t="shared" si="3"/>
        <v>34.993619444444441</v>
      </c>
      <c r="M51">
        <f t="shared" si="4"/>
        <v>135.75967500000002</v>
      </c>
      <c r="N51">
        <f t="shared" si="5"/>
        <v>34.991944444444442</v>
      </c>
      <c r="O51">
        <v>6427.1369999999997</v>
      </c>
      <c r="P51">
        <f t="shared" si="8"/>
        <v>-1.0999999999796728E-3</v>
      </c>
      <c r="Q51">
        <f t="shared" si="7"/>
        <v>0.21335881729814501</v>
      </c>
    </row>
    <row r="52" spans="1:17" x14ac:dyDescent="0.4">
      <c r="A52" t="s">
        <v>110</v>
      </c>
      <c r="B52" t="s">
        <v>111</v>
      </c>
      <c r="C52">
        <v>2500</v>
      </c>
      <c r="D52">
        <v>125981.01</v>
      </c>
      <c r="E52">
        <v>488744.31</v>
      </c>
      <c r="F52">
        <v>206</v>
      </c>
      <c r="G52">
        <v>4.45</v>
      </c>
      <c r="H52" t="s">
        <v>93</v>
      </c>
      <c r="I52">
        <f t="shared" si="0"/>
        <v>125971</v>
      </c>
      <c r="J52">
        <f t="shared" si="1"/>
        <v>488734.83</v>
      </c>
      <c r="K52">
        <f t="shared" si="2"/>
        <v>135.76230833333332</v>
      </c>
      <c r="L52">
        <f t="shared" si="3"/>
        <v>34.994724999999995</v>
      </c>
      <c r="M52">
        <f t="shared" si="4"/>
        <v>135.75967500000002</v>
      </c>
      <c r="N52">
        <f t="shared" si="5"/>
        <v>34.991944444444442</v>
      </c>
      <c r="O52">
        <v>6428.1369999999997</v>
      </c>
      <c r="P52">
        <f t="shared" si="8"/>
        <v>-2.6333333333070641E-3</v>
      </c>
      <c r="Q52">
        <f t="shared" si="7"/>
        <v>0.39483556590110364</v>
      </c>
    </row>
    <row r="53" spans="1:17" x14ac:dyDescent="0.4">
      <c r="A53" t="s">
        <v>87</v>
      </c>
      <c r="B53" t="s">
        <v>88</v>
      </c>
      <c r="C53">
        <v>3400</v>
      </c>
      <c r="D53">
        <v>125961.5</v>
      </c>
      <c r="E53">
        <v>488749.57</v>
      </c>
      <c r="F53">
        <v>13</v>
      </c>
      <c r="G53">
        <v>5</v>
      </c>
      <c r="H53" t="s">
        <v>93</v>
      </c>
      <c r="I53">
        <f t="shared" si="0"/>
        <v>125971</v>
      </c>
      <c r="J53">
        <f t="shared" si="1"/>
        <v>488734.83</v>
      </c>
      <c r="K53">
        <f t="shared" si="2"/>
        <v>135.76376944444445</v>
      </c>
      <c r="L53">
        <f t="shared" si="3"/>
        <v>34.989305555555553</v>
      </c>
      <c r="M53">
        <f t="shared" si="4"/>
        <v>135.75967500000002</v>
      </c>
      <c r="N53">
        <f t="shared" si="5"/>
        <v>34.991944444444442</v>
      </c>
      <c r="O53">
        <v>6429.1369999999997</v>
      </c>
      <c r="P53">
        <f t="shared" si="8"/>
        <v>-4.0944444444335204E-3</v>
      </c>
      <c r="Q53">
        <f t="shared" si="7"/>
        <v>0.4789056302789626</v>
      </c>
    </row>
    <row r="54" spans="1:17" x14ac:dyDescent="0.4">
      <c r="A54" t="s">
        <v>112</v>
      </c>
      <c r="B54" t="s">
        <v>113</v>
      </c>
      <c r="C54">
        <v>3187</v>
      </c>
      <c r="D54">
        <v>126008.7</v>
      </c>
      <c r="E54">
        <v>488733.72</v>
      </c>
      <c r="F54">
        <v>476</v>
      </c>
      <c r="G54">
        <v>4.42</v>
      </c>
      <c r="H54" t="s">
        <v>114</v>
      </c>
      <c r="I54">
        <f t="shared" si="0"/>
        <v>126008.91</v>
      </c>
      <c r="J54">
        <f t="shared" si="1"/>
        <v>488734.83</v>
      </c>
      <c r="K54">
        <f t="shared" si="2"/>
        <v>135.75936666666666</v>
      </c>
      <c r="L54">
        <f t="shared" si="3"/>
        <v>35.002416666666669</v>
      </c>
      <c r="M54">
        <f t="shared" si="4"/>
        <v>135.75967500000002</v>
      </c>
      <c r="N54">
        <f t="shared" si="5"/>
        <v>35.002475000000004</v>
      </c>
      <c r="O54">
        <v>6430.1369999999997</v>
      </c>
      <c r="P54">
        <f t="shared" si="8"/>
        <v>3.0833333335067437E-4</v>
      </c>
      <c r="Q54">
        <f>O54*ACOS(COS(L54*PI()/180)*COS(N54*PI()/180)*COS(M54*PI()/180-K54*PI()/180)+SIN(L54*PI()/180)*SIN(N54*PI()/180))</f>
        <v>2.9090844908493715E-2</v>
      </c>
    </row>
    <row r="55" spans="1:17" x14ac:dyDescent="0.4">
      <c r="A55" t="s">
        <v>115</v>
      </c>
      <c r="B55" t="s">
        <v>116</v>
      </c>
      <c r="C55">
        <v>6600</v>
      </c>
      <c r="D55">
        <v>126009.18</v>
      </c>
      <c r="E55">
        <v>488735.96</v>
      </c>
      <c r="F55">
        <v>17</v>
      </c>
      <c r="G55">
        <v>5</v>
      </c>
      <c r="H55" t="s">
        <v>114</v>
      </c>
      <c r="I55">
        <f t="shared" si="0"/>
        <v>126008.91</v>
      </c>
      <c r="J55">
        <f t="shared" si="1"/>
        <v>488734.83</v>
      </c>
      <c r="K55">
        <f t="shared" si="2"/>
        <v>135.7599888888889</v>
      </c>
      <c r="L55">
        <f t="shared" si="3"/>
        <v>35.002549999999999</v>
      </c>
      <c r="M55">
        <f t="shared" si="4"/>
        <v>135.75967500000002</v>
      </c>
      <c r="N55">
        <f t="shared" si="5"/>
        <v>35.002475000000004</v>
      </c>
      <c r="O55">
        <v>6431.1369999999997</v>
      </c>
      <c r="P55">
        <f t="shared" si="8"/>
        <v>-3.1388888888272959E-4</v>
      </c>
      <c r="Q55">
        <f t="shared" si="7"/>
        <v>3.0062360383525923E-2</v>
      </c>
    </row>
    <row r="56" spans="1:17" x14ac:dyDescent="0.4">
      <c r="A56" t="s">
        <v>117</v>
      </c>
      <c r="B56" t="s">
        <v>118</v>
      </c>
      <c r="C56">
        <v>2520</v>
      </c>
      <c r="D56">
        <v>126011.86</v>
      </c>
      <c r="E56">
        <v>488733.68</v>
      </c>
      <c r="F56">
        <v>333</v>
      </c>
      <c r="G56">
        <v>4.59</v>
      </c>
      <c r="H56" t="s">
        <v>114</v>
      </c>
      <c r="I56">
        <f t="shared" si="0"/>
        <v>126008.91</v>
      </c>
      <c r="J56">
        <f t="shared" si="1"/>
        <v>488734.83</v>
      </c>
      <c r="K56">
        <f t="shared" si="2"/>
        <v>135.75935555555554</v>
      </c>
      <c r="L56">
        <f t="shared" si="3"/>
        <v>35.003294444444442</v>
      </c>
      <c r="M56">
        <f t="shared" si="4"/>
        <v>135.75967500000002</v>
      </c>
      <c r="N56">
        <f t="shared" si="5"/>
        <v>35.002475000000004</v>
      </c>
      <c r="O56">
        <v>6432.1369999999997</v>
      </c>
      <c r="P56">
        <f t="shared" si="8"/>
        <v>3.1944444447162823E-4</v>
      </c>
      <c r="Q56">
        <f t="shared" si="7"/>
        <v>9.6568617979433155E-2</v>
      </c>
    </row>
    <row r="57" spans="1:17" x14ac:dyDescent="0.4">
      <c r="A57" t="s">
        <v>119</v>
      </c>
      <c r="B57" t="s">
        <v>120</v>
      </c>
      <c r="C57">
        <v>2400</v>
      </c>
      <c r="D57">
        <v>126009.01</v>
      </c>
      <c r="E57">
        <v>488738.75</v>
      </c>
      <c r="F57">
        <v>4233</v>
      </c>
      <c r="G57">
        <v>4.22</v>
      </c>
      <c r="H57" t="s">
        <v>114</v>
      </c>
      <c r="I57">
        <f t="shared" si="0"/>
        <v>126008.91</v>
      </c>
      <c r="J57">
        <f t="shared" si="1"/>
        <v>488734.83</v>
      </c>
      <c r="K57">
        <f t="shared" si="2"/>
        <v>135.7607638888889</v>
      </c>
      <c r="L57">
        <f t="shared" si="3"/>
        <v>35.002502777777778</v>
      </c>
      <c r="M57">
        <f t="shared" si="4"/>
        <v>135.75967500000002</v>
      </c>
      <c r="N57">
        <f t="shared" si="5"/>
        <v>35.002475000000004</v>
      </c>
      <c r="O57">
        <v>6433.1369999999997</v>
      </c>
      <c r="P57">
        <f t="shared" si="8"/>
        <v>-1.0888888888871406E-3</v>
      </c>
      <c r="Q57">
        <f t="shared" si="7"/>
        <v>0.1001949159215214</v>
      </c>
    </row>
    <row r="58" spans="1:17" x14ac:dyDescent="0.4">
      <c r="A58" t="s">
        <v>121</v>
      </c>
      <c r="B58" t="s">
        <v>122</v>
      </c>
      <c r="C58">
        <v>2970</v>
      </c>
      <c r="D58">
        <v>126012.51</v>
      </c>
      <c r="E58">
        <v>488734.56</v>
      </c>
      <c r="F58">
        <v>622</v>
      </c>
      <c r="G58">
        <v>4.57</v>
      </c>
      <c r="H58" t="s">
        <v>114</v>
      </c>
      <c r="I58">
        <f t="shared" si="0"/>
        <v>126008.91</v>
      </c>
      <c r="J58">
        <f t="shared" si="1"/>
        <v>488734.83</v>
      </c>
      <c r="K58">
        <f t="shared" si="2"/>
        <v>135.75960000000001</v>
      </c>
      <c r="L58">
        <f t="shared" si="3"/>
        <v>35.003475000000002</v>
      </c>
      <c r="M58">
        <f t="shared" si="4"/>
        <v>135.75967500000002</v>
      </c>
      <c r="N58">
        <f t="shared" si="5"/>
        <v>35.002475000000004</v>
      </c>
      <c r="O58">
        <v>6434.1369999999997</v>
      </c>
      <c r="P58">
        <f t="shared" si="8"/>
        <v>7.5000000009595169E-5</v>
      </c>
      <c r="Q58">
        <f t="shared" si="7"/>
        <v>0.11250856535794819</v>
      </c>
    </row>
    <row r="59" spans="1:17" x14ac:dyDescent="0.4">
      <c r="A59" t="s">
        <v>123</v>
      </c>
      <c r="B59" t="s">
        <v>124</v>
      </c>
      <c r="C59">
        <v>2200</v>
      </c>
      <c r="D59">
        <v>126005.84</v>
      </c>
      <c r="E59">
        <v>488737.32</v>
      </c>
      <c r="F59">
        <v>119</v>
      </c>
      <c r="G59">
        <v>4.3899999999999997</v>
      </c>
      <c r="H59" t="s">
        <v>114</v>
      </c>
      <c r="I59">
        <f t="shared" si="0"/>
        <v>126008.91</v>
      </c>
      <c r="J59">
        <f t="shared" si="1"/>
        <v>488734.83</v>
      </c>
      <c r="K59">
        <f t="shared" si="2"/>
        <v>135.76036666666667</v>
      </c>
      <c r="L59">
        <f t="shared" si="3"/>
        <v>35.001622222222224</v>
      </c>
      <c r="M59">
        <f t="shared" si="4"/>
        <v>135.75967500000002</v>
      </c>
      <c r="N59">
        <f t="shared" si="5"/>
        <v>35.002475000000004</v>
      </c>
      <c r="O59">
        <v>6435.1369999999997</v>
      </c>
      <c r="P59">
        <f t="shared" si="8"/>
        <v>-6.9166666665410048E-4</v>
      </c>
      <c r="Q59">
        <f t="shared" si="7"/>
        <v>0.11499071890292044</v>
      </c>
    </row>
    <row r="60" spans="1:17" x14ac:dyDescent="0.4">
      <c r="A60" t="s">
        <v>125</v>
      </c>
      <c r="B60" t="s">
        <v>126</v>
      </c>
      <c r="C60">
        <v>2500</v>
      </c>
      <c r="D60">
        <v>126006.91</v>
      </c>
      <c r="E60">
        <v>488727.6</v>
      </c>
      <c r="F60">
        <v>280</v>
      </c>
      <c r="G60">
        <v>4.3</v>
      </c>
      <c r="H60" t="s">
        <v>114</v>
      </c>
      <c r="I60">
        <f t="shared" si="0"/>
        <v>126008.91</v>
      </c>
      <c r="J60">
        <f t="shared" si="1"/>
        <v>488734.83</v>
      </c>
      <c r="K60">
        <f t="shared" si="2"/>
        <v>135.75766666666667</v>
      </c>
      <c r="L60">
        <f t="shared" si="3"/>
        <v>35.001919444444447</v>
      </c>
      <c r="M60">
        <f t="shared" si="4"/>
        <v>135.75967500000002</v>
      </c>
      <c r="N60">
        <f t="shared" si="5"/>
        <v>35.002475000000004</v>
      </c>
      <c r="O60">
        <v>6436.1369999999997</v>
      </c>
      <c r="P60">
        <f t="shared" si="8"/>
        <v>2.0083333333502651E-3</v>
      </c>
      <c r="Q60">
        <f t="shared" si="7"/>
        <v>0.1950485586529922</v>
      </c>
    </row>
    <row r="61" spans="1:17" x14ac:dyDescent="0.4">
      <c r="A61" t="s">
        <v>127</v>
      </c>
      <c r="B61" t="s">
        <v>128</v>
      </c>
      <c r="C61">
        <v>6300</v>
      </c>
      <c r="D61">
        <v>126005.38</v>
      </c>
      <c r="E61">
        <v>488728.14</v>
      </c>
      <c r="F61">
        <v>13</v>
      </c>
      <c r="G61">
        <v>4</v>
      </c>
      <c r="H61" t="s">
        <v>114</v>
      </c>
      <c r="I61">
        <f t="shared" si="0"/>
        <v>126008.91</v>
      </c>
      <c r="J61">
        <f t="shared" si="1"/>
        <v>488734.83</v>
      </c>
      <c r="K61">
        <f t="shared" si="2"/>
        <v>135.75781666666668</v>
      </c>
      <c r="L61">
        <f t="shared" si="3"/>
        <v>35.001494444444447</v>
      </c>
      <c r="M61">
        <f t="shared" si="4"/>
        <v>135.75967500000002</v>
      </c>
      <c r="N61">
        <f t="shared" si="5"/>
        <v>35.002475000000004</v>
      </c>
      <c r="O61">
        <v>6437.1369999999997</v>
      </c>
      <c r="P61">
        <f t="shared" si="8"/>
        <v>1.8583333333310748E-3</v>
      </c>
      <c r="Q61">
        <f t="shared" si="7"/>
        <v>0.20343106843314812</v>
      </c>
    </row>
    <row r="62" spans="1:17" x14ac:dyDescent="0.4">
      <c r="A62" t="s">
        <v>129</v>
      </c>
      <c r="B62" t="s">
        <v>130</v>
      </c>
      <c r="C62">
        <v>4000</v>
      </c>
      <c r="D62">
        <v>126014.67</v>
      </c>
      <c r="E62">
        <v>488742.29</v>
      </c>
      <c r="F62">
        <v>119</v>
      </c>
      <c r="G62">
        <v>4.37</v>
      </c>
      <c r="H62" t="s">
        <v>114</v>
      </c>
      <c r="I62">
        <f t="shared" si="0"/>
        <v>126008.91</v>
      </c>
      <c r="J62">
        <f t="shared" si="1"/>
        <v>488734.83</v>
      </c>
      <c r="K62">
        <f t="shared" si="2"/>
        <v>135.76174722222223</v>
      </c>
      <c r="L62">
        <f t="shared" si="3"/>
        <v>35.004075</v>
      </c>
      <c r="M62">
        <f t="shared" si="4"/>
        <v>135.75967500000002</v>
      </c>
      <c r="N62">
        <f t="shared" si="5"/>
        <v>35.002475000000004</v>
      </c>
      <c r="O62">
        <v>6438.1369999999997</v>
      </c>
      <c r="P62">
        <f t="shared" si="8"/>
        <v>-2.0722222222104847E-3</v>
      </c>
      <c r="Q62">
        <f t="shared" si="7"/>
        <v>0.2621097581648732</v>
      </c>
    </row>
    <row r="63" spans="1:17" x14ac:dyDescent="0.4">
      <c r="A63" t="s">
        <v>131</v>
      </c>
      <c r="B63" t="s">
        <v>132</v>
      </c>
      <c r="C63">
        <v>2750</v>
      </c>
      <c r="D63">
        <v>126008.65</v>
      </c>
      <c r="E63">
        <v>488745.82</v>
      </c>
      <c r="F63">
        <v>1225</v>
      </c>
      <c r="G63">
        <v>4.05</v>
      </c>
      <c r="H63" t="s">
        <v>114</v>
      </c>
      <c r="I63">
        <f t="shared" si="0"/>
        <v>126008.91</v>
      </c>
      <c r="J63">
        <f t="shared" si="1"/>
        <v>488734.83</v>
      </c>
      <c r="K63">
        <f t="shared" si="2"/>
        <v>135.76272777777777</v>
      </c>
      <c r="L63">
        <f t="shared" si="3"/>
        <v>35.002402777777775</v>
      </c>
      <c r="M63">
        <f t="shared" si="4"/>
        <v>135.75967500000002</v>
      </c>
      <c r="N63">
        <f t="shared" si="5"/>
        <v>35.002475000000004</v>
      </c>
      <c r="O63">
        <v>6439.1369999999997</v>
      </c>
      <c r="P63">
        <f t="shared" si="8"/>
        <v>-3.0527777777535903E-3</v>
      </c>
      <c r="Q63">
        <f t="shared" si="7"/>
        <v>0.28114660960708016</v>
      </c>
    </row>
    <row r="64" spans="1:17" x14ac:dyDescent="0.4">
      <c r="A64" t="s">
        <v>133</v>
      </c>
      <c r="B64" t="s">
        <v>134</v>
      </c>
      <c r="C64">
        <v>1400</v>
      </c>
      <c r="D64">
        <v>126000.51</v>
      </c>
      <c r="E64">
        <v>488730.79</v>
      </c>
      <c r="F64">
        <v>145</v>
      </c>
      <c r="G64">
        <v>4.29</v>
      </c>
      <c r="H64" t="s">
        <v>114</v>
      </c>
      <c r="I64">
        <f t="shared" si="0"/>
        <v>126008.91</v>
      </c>
      <c r="J64">
        <f t="shared" si="1"/>
        <v>488734.83</v>
      </c>
      <c r="K64">
        <f t="shared" si="2"/>
        <v>135.75855277777777</v>
      </c>
      <c r="L64">
        <f t="shared" si="3"/>
        <v>35.000141666666664</v>
      </c>
      <c r="M64">
        <f t="shared" si="4"/>
        <v>135.75967500000002</v>
      </c>
      <c r="N64">
        <f t="shared" si="5"/>
        <v>35.002475000000004</v>
      </c>
      <c r="O64">
        <v>6440.1369999999997</v>
      </c>
      <c r="P64">
        <f t="shared" si="8"/>
        <v>1.1222222222500022E-3</v>
      </c>
      <c r="Q64">
        <f t="shared" si="7"/>
        <v>0.28189003582558503</v>
      </c>
    </row>
    <row r="65" spans="1:17" x14ac:dyDescent="0.4">
      <c r="A65" t="s">
        <v>135</v>
      </c>
      <c r="B65" t="s">
        <v>136</v>
      </c>
      <c r="C65">
        <v>1960</v>
      </c>
      <c r="D65">
        <v>126001.3</v>
      </c>
      <c r="E65">
        <v>488728.8</v>
      </c>
      <c r="F65">
        <v>42</v>
      </c>
      <c r="G65">
        <v>4.24</v>
      </c>
      <c r="H65" t="s">
        <v>114</v>
      </c>
      <c r="I65">
        <f t="shared" si="0"/>
        <v>126008.91</v>
      </c>
      <c r="J65">
        <f t="shared" si="1"/>
        <v>488734.83</v>
      </c>
      <c r="K65">
        <f t="shared" si="2"/>
        <v>135.75800000000001</v>
      </c>
      <c r="L65">
        <f t="shared" si="3"/>
        <v>35.000361111111111</v>
      </c>
      <c r="M65">
        <f t="shared" si="4"/>
        <v>135.75967500000002</v>
      </c>
      <c r="N65">
        <f t="shared" si="5"/>
        <v>35.002475000000004</v>
      </c>
      <c r="O65">
        <v>6441.1369999999997</v>
      </c>
      <c r="P65">
        <f t="shared" si="8"/>
        <v>1.6750000000058662E-3</v>
      </c>
      <c r="Q65">
        <f t="shared" si="7"/>
        <v>0.28331080738604841</v>
      </c>
    </row>
    <row r="66" spans="1:17" x14ac:dyDescent="0.4">
      <c r="A66" t="s">
        <v>137</v>
      </c>
      <c r="B66" t="s">
        <v>138</v>
      </c>
      <c r="C66">
        <v>1170</v>
      </c>
      <c r="D66">
        <v>126002.76</v>
      </c>
      <c r="E66">
        <v>488726.63</v>
      </c>
      <c r="F66">
        <v>2497</v>
      </c>
      <c r="G66">
        <v>4.45</v>
      </c>
      <c r="H66" t="s">
        <v>114</v>
      </c>
      <c r="I66">
        <f t="shared" si="0"/>
        <v>126008.91</v>
      </c>
      <c r="J66">
        <f t="shared" si="1"/>
        <v>488734.83</v>
      </c>
      <c r="K66">
        <f t="shared" si="2"/>
        <v>135.75739722222221</v>
      </c>
      <c r="L66">
        <f t="shared" si="3"/>
        <v>35.000766666666664</v>
      </c>
      <c r="M66">
        <f t="shared" si="4"/>
        <v>135.75967500000002</v>
      </c>
      <c r="N66">
        <f t="shared" si="5"/>
        <v>35.002475000000004</v>
      </c>
      <c r="O66">
        <v>6442.1369999999997</v>
      </c>
      <c r="P66">
        <f t="shared" si="8"/>
        <v>2.2777777778060226E-3</v>
      </c>
      <c r="Q66">
        <f t="shared" si="7"/>
        <v>0.28443651996678537</v>
      </c>
    </row>
    <row r="67" spans="1:17" x14ac:dyDescent="0.4">
      <c r="A67" t="s">
        <v>139</v>
      </c>
      <c r="B67" t="s">
        <v>140</v>
      </c>
      <c r="C67">
        <v>2640</v>
      </c>
      <c r="D67">
        <v>126003.34</v>
      </c>
      <c r="E67">
        <v>488725.93</v>
      </c>
      <c r="F67">
        <v>76</v>
      </c>
      <c r="G67">
        <v>4.6399999999999997</v>
      </c>
      <c r="H67" t="s">
        <v>114</v>
      </c>
      <c r="I67">
        <f t="shared" ref="I67:I90" si="9">IF(H67="kyoto",125945.91,IF(H67="gojo",125971,126008.91))</f>
        <v>126008.91</v>
      </c>
      <c r="J67">
        <f t="shared" ref="J67:J90" si="10">IF(H67="kyoto",488730.2, IF(I67="gojo",488745.24,488734.83))</f>
        <v>488734.83</v>
      </c>
      <c r="K67">
        <f t="shared" ref="K67:K90" si="11">E67/3600</f>
        <v>135.75720277777776</v>
      </c>
      <c r="L67">
        <f t="shared" ref="L67:L90" si="12">D67/3600</f>
        <v>35.000927777777775</v>
      </c>
      <c r="M67">
        <f t="shared" ref="M67:M90" si="13">J67/3600</f>
        <v>135.75967500000002</v>
      </c>
      <c r="N67">
        <f t="shared" ref="N67:N90" si="14">I67/3600</f>
        <v>35.002475000000004</v>
      </c>
      <c r="O67">
        <v>6443.1369999999997</v>
      </c>
      <c r="P67">
        <f t="shared" si="8"/>
        <v>2.472222222252185E-3</v>
      </c>
      <c r="Q67">
        <f t="shared" ref="Q67:Q90" si="15">O67*ACOS(COS(L67*PI()/180)*COS(N67*PI()/180)*COS(M67*PI()/180-K67*PI()/180)+SIN(L67*PI()/180)*SIN(N67*PI()/180))</f>
        <v>0.28658908445865661</v>
      </c>
    </row>
    <row r="68" spans="1:17" x14ac:dyDescent="0.4">
      <c r="A68" t="s">
        <v>141</v>
      </c>
      <c r="B68" t="s">
        <v>142</v>
      </c>
      <c r="C68">
        <v>1310</v>
      </c>
      <c r="D68">
        <v>126000.12</v>
      </c>
      <c r="E68">
        <v>488729.42</v>
      </c>
      <c r="F68">
        <v>2676</v>
      </c>
      <c r="G68">
        <v>3.87</v>
      </c>
      <c r="H68" t="s">
        <v>114</v>
      </c>
      <c r="I68">
        <f t="shared" si="9"/>
        <v>126008.91</v>
      </c>
      <c r="J68">
        <f t="shared" si="10"/>
        <v>488734.83</v>
      </c>
      <c r="K68">
        <f t="shared" si="11"/>
        <v>135.75817222222221</v>
      </c>
      <c r="L68">
        <f t="shared" si="12"/>
        <v>35.000033333333334</v>
      </c>
      <c r="M68">
        <f t="shared" si="13"/>
        <v>135.75967500000002</v>
      </c>
      <c r="N68">
        <f t="shared" si="14"/>
        <v>35.002475000000004</v>
      </c>
      <c r="O68">
        <v>6444.1369999999997</v>
      </c>
      <c r="P68">
        <f t="shared" si="8"/>
        <v>1.5027777778016116E-3</v>
      </c>
      <c r="Q68">
        <f t="shared" si="15"/>
        <v>0.30754420325517207</v>
      </c>
    </row>
    <row r="69" spans="1:17" x14ac:dyDescent="0.4">
      <c r="A69" t="s">
        <v>143</v>
      </c>
      <c r="B69" t="s">
        <v>144</v>
      </c>
      <c r="C69">
        <v>2430</v>
      </c>
      <c r="D69">
        <v>126017.58</v>
      </c>
      <c r="E69">
        <v>488741.74</v>
      </c>
      <c r="F69">
        <v>2087</v>
      </c>
      <c r="G69">
        <v>4.29</v>
      </c>
      <c r="H69" t="s">
        <v>114</v>
      </c>
      <c r="I69">
        <f t="shared" si="9"/>
        <v>126008.91</v>
      </c>
      <c r="J69">
        <f t="shared" si="10"/>
        <v>488734.83</v>
      </c>
      <c r="K69">
        <f t="shared" si="11"/>
        <v>135.76159444444446</v>
      </c>
      <c r="L69">
        <f t="shared" si="12"/>
        <v>35.004883333333332</v>
      </c>
      <c r="M69">
        <f t="shared" si="13"/>
        <v>135.75967500000002</v>
      </c>
      <c r="N69">
        <f t="shared" si="14"/>
        <v>35.002475000000004</v>
      </c>
      <c r="O69">
        <v>6445.1369999999997</v>
      </c>
      <c r="P69">
        <f t="shared" si="8"/>
        <v>-1.9194444444394776E-3</v>
      </c>
      <c r="Q69">
        <f t="shared" si="15"/>
        <v>0.32353069357846531</v>
      </c>
    </row>
    <row r="70" spans="1:17" x14ac:dyDescent="0.4">
      <c r="A70" t="s">
        <v>145</v>
      </c>
      <c r="B70" t="s">
        <v>146</v>
      </c>
      <c r="C70">
        <v>3500</v>
      </c>
      <c r="D70">
        <v>126016.64</v>
      </c>
      <c r="E70">
        <v>488743.38</v>
      </c>
      <c r="F70">
        <v>3944</v>
      </c>
      <c r="G70">
        <v>4.46</v>
      </c>
      <c r="H70" t="s">
        <v>114</v>
      </c>
      <c r="I70">
        <f t="shared" si="9"/>
        <v>126008.91</v>
      </c>
      <c r="J70">
        <f t="shared" si="10"/>
        <v>488734.83</v>
      </c>
      <c r="K70">
        <f t="shared" si="11"/>
        <v>135.76204999999999</v>
      </c>
      <c r="L70">
        <f t="shared" si="12"/>
        <v>35.004622222222224</v>
      </c>
      <c r="M70">
        <f t="shared" si="13"/>
        <v>135.75967500000002</v>
      </c>
      <c r="N70">
        <f t="shared" si="14"/>
        <v>35.002475000000004</v>
      </c>
      <c r="O70">
        <v>6446.1369999999997</v>
      </c>
      <c r="P70">
        <f t="shared" si="8"/>
        <v>-2.3749999999722604E-3</v>
      </c>
      <c r="Q70">
        <f t="shared" si="15"/>
        <v>0.32598013672782622</v>
      </c>
    </row>
    <row r="71" spans="1:17" x14ac:dyDescent="0.4">
      <c r="A71" t="s">
        <v>147</v>
      </c>
      <c r="B71" t="s">
        <v>148</v>
      </c>
      <c r="C71">
        <v>1550</v>
      </c>
      <c r="D71">
        <v>126000.75</v>
      </c>
      <c r="E71">
        <v>488726.74</v>
      </c>
      <c r="F71">
        <v>2654</v>
      </c>
      <c r="G71">
        <v>4.2</v>
      </c>
      <c r="H71" t="s">
        <v>114</v>
      </c>
      <c r="I71">
        <f t="shared" si="9"/>
        <v>126008.91</v>
      </c>
      <c r="J71">
        <f t="shared" si="10"/>
        <v>488734.83</v>
      </c>
      <c r="K71">
        <f t="shared" si="11"/>
        <v>135.75742777777776</v>
      </c>
      <c r="L71">
        <f t="shared" si="12"/>
        <v>35.000208333333333</v>
      </c>
      <c r="M71">
        <f t="shared" si="13"/>
        <v>135.75967500000002</v>
      </c>
      <c r="N71">
        <f t="shared" si="14"/>
        <v>35.002475000000004</v>
      </c>
      <c r="O71">
        <v>6447.1369999999997</v>
      </c>
      <c r="P71">
        <f t="shared" si="8"/>
        <v>2.2472222222518212E-3</v>
      </c>
      <c r="Q71">
        <f t="shared" si="15"/>
        <v>0.32856692876789384</v>
      </c>
    </row>
    <row r="72" spans="1:17" x14ac:dyDescent="0.4">
      <c r="A72" t="s">
        <v>149</v>
      </c>
      <c r="B72" t="s">
        <v>150</v>
      </c>
      <c r="C72">
        <v>1855</v>
      </c>
      <c r="D72">
        <v>126002.13</v>
      </c>
      <c r="E72">
        <v>488723.53</v>
      </c>
      <c r="F72">
        <v>21</v>
      </c>
      <c r="G72">
        <v>4.1900000000000004</v>
      </c>
      <c r="H72" t="s">
        <v>114</v>
      </c>
      <c r="I72">
        <f t="shared" si="9"/>
        <v>126008.91</v>
      </c>
      <c r="J72">
        <f t="shared" si="10"/>
        <v>488734.83</v>
      </c>
      <c r="K72">
        <f t="shared" si="11"/>
        <v>135.75653611111113</v>
      </c>
      <c r="L72">
        <f t="shared" si="12"/>
        <v>35.000591666666665</v>
      </c>
      <c r="M72">
        <f t="shared" si="13"/>
        <v>135.75967500000002</v>
      </c>
      <c r="N72">
        <f t="shared" si="14"/>
        <v>35.002475000000004</v>
      </c>
      <c r="O72">
        <v>6448.1369999999997</v>
      </c>
      <c r="P72">
        <f t="shared" si="8"/>
        <v>3.1388888888841393E-3</v>
      </c>
      <c r="Q72">
        <f t="shared" si="15"/>
        <v>0.35868541245170316</v>
      </c>
    </row>
    <row r="73" spans="1:17" x14ac:dyDescent="0.4">
      <c r="A73" t="s">
        <v>151</v>
      </c>
      <c r="B73" t="s">
        <v>152</v>
      </c>
      <c r="C73">
        <v>1890</v>
      </c>
      <c r="D73">
        <v>125998.9</v>
      </c>
      <c r="E73">
        <v>488727.76</v>
      </c>
      <c r="F73">
        <v>3906</v>
      </c>
      <c r="G73">
        <v>4.2699999999999996</v>
      </c>
      <c r="H73" t="s">
        <v>114</v>
      </c>
      <c r="I73">
        <f t="shared" si="9"/>
        <v>126008.91</v>
      </c>
      <c r="J73">
        <f t="shared" si="10"/>
        <v>488734.83</v>
      </c>
      <c r="K73">
        <f t="shared" si="11"/>
        <v>135.75771111111112</v>
      </c>
      <c r="L73">
        <f t="shared" si="12"/>
        <v>34.999694444444444</v>
      </c>
      <c r="M73">
        <f t="shared" si="13"/>
        <v>135.75967500000002</v>
      </c>
      <c r="N73">
        <f t="shared" si="14"/>
        <v>35.002475000000004</v>
      </c>
      <c r="O73">
        <v>6449.1369999999997</v>
      </c>
      <c r="P73">
        <f t="shared" si="8"/>
        <v>1.9638888888948713E-3</v>
      </c>
      <c r="Q73">
        <f t="shared" si="15"/>
        <v>0.36158171253132487</v>
      </c>
    </row>
    <row r="74" spans="1:17" x14ac:dyDescent="0.4">
      <c r="A74" t="s">
        <v>153</v>
      </c>
      <c r="B74" t="s">
        <v>154</v>
      </c>
      <c r="C74">
        <v>3366</v>
      </c>
      <c r="D74">
        <v>126021.26</v>
      </c>
      <c r="E74">
        <v>488733.65</v>
      </c>
      <c r="F74">
        <v>13</v>
      </c>
      <c r="G74">
        <v>5</v>
      </c>
      <c r="H74" t="s">
        <v>114</v>
      </c>
      <c r="I74">
        <f t="shared" si="9"/>
        <v>126008.91</v>
      </c>
      <c r="J74">
        <f t="shared" si="10"/>
        <v>488734.83</v>
      </c>
      <c r="K74">
        <f t="shared" si="11"/>
        <v>135.75934722222223</v>
      </c>
      <c r="L74">
        <f t="shared" si="12"/>
        <v>35.005905555555557</v>
      </c>
      <c r="M74">
        <f t="shared" si="13"/>
        <v>135.75967500000002</v>
      </c>
      <c r="N74">
        <f t="shared" si="14"/>
        <v>35.002475000000004</v>
      </c>
      <c r="O74">
        <v>6450.1369999999997</v>
      </c>
      <c r="P74">
        <f t="shared" si="8"/>
        <v>3.2777777778392192E-4</v>
      </c>
      <c r="Q74">
        <f t="shared" si="15"/>
        <v>0.38737961105311869</v>
      </c>
    </row>
    <row r="75" spans="1:17" x14ac:dyDescent="0.4">
      <c r="A75" t="s">
        <v>155</v>
      </c>
      <c r="B75" t="s">
        <v>156</v>
      </c>
      <c r="C75">
        <v>4500</v>
      </c>
      <c r="D75">
        <v>126002.7</v>
      </c>
      <c r="E75">
        <v>488748.69</v>
      </c>
      <c r="F75">
        <v>395</v>
      </c>
      <c r="G75">
        <v>3.82</v>
      </c>
      <c r="H75" t="s">
        <v>114</v>
      </c>
      <c r="I75">
        <f t="shared" si="9"/>
        <v>126008.91</v>
      </c>
      <c r="J75">
        <f t="shared" si="10"/>
        <v>488734.83</v>
      </c>
      <c r="K75">
        <f t="shared" si="11"/>
        <v>135.76352499999999</v>
      </c>
      <c r="L75">
        <f t="shared" si="12"/>
        <v>35.000749999999996</v>
      </c>
      <c r="M75">
        <f t="shared" si="13"/>
        <v>135.75967500000002</v>
      </c>
      <c r="N75">
        <f t="shared" si="14"/>
        <v>35.002475000000004</v>
      </c>
      <c r="O75">
        <v>6451.1369999999997</v>
      </c>
      <c r="P75">
        <f t="shared" si="8"/>
        <v>-3.8499999999714873E-3</v>
      </c>
      <c r="Q75">
        <f t="shared" si="15"/>
        <v>0.4047309395960268</v>
      </c>
    </row>
    <row r="76" spans="1:17" x14ac:dyDescent="0.4">
      <c r="A76" t="s">
        <v>157</v>
      </c>
      <c r="B76" t="s">
        <v>158</v>
      </c>
      <c r="C76">
        <v>1640</v>
      </c>
      <c r="D76">
        <v>125997.23</v>
      </c>
      <c r="E76">
        <v>488741.8</v>
      </c>
      <c r="F76">
        <v>398</v>
      </c>
      <c r="G76">
        <v>4.54</v>
      </c>
      <c r="H76" t="s">
        <v>114</v>
      </c>
      <c r="I76">
        <f t="shared" si="9"/>
        <v>126008.91</v>
      </c>
      <c r="J76">
        <f t="shared" si="10"/>
        <v>488734.83</v>
      </c>
      <c r="K76">
        <f t="shared" si="11"/>
        <v>135.76161111111111</v>
      </c>
      <c r="L76">
        <f t="shared" si="12"/>
        <v>34.999230555555556</v>
      </c>
      <c r="M76">
        <f t="shared" si="13"/>
        <v>135.75967500000002</v>
      </c>
      <c r="N76">
        <f t="shared" si="14"/>
        <v>35.002475000000004</v>
      </c>
      <c r="O76">
        <v>6452.1369999999997</v>
      </c>
      <c r="P76">
        <f t="shared" si="8"/>
        <v>-1.9361111110924867E-3</v>
      </c>
      <c r="Q76">
        <f t="shared" si="15"/>
        <v>0.40667500638477366</v>
      </c>
    </row>
    <row r="77" spans="1:17" x14ac:dyDescent="0.4">
      <c r="A77" t="s">
        <v>159</v>
      </c>
      <c r="B77" t="s">
        <v>160</v>
      </c>
      <c r="C77">
        <v>1400</v>
      </c>
      <c r="D77">
        <v>126003.06</v>
      </c>
      <c r="E77">
        <v>488719.09</v>
      </c>
      <c r="F77">
        <v>1032</v>
      </c>
      <c r="G77">
        <v>4.3899999999999997</v>
      </c>
      <c r="H77" t="s">
        <v>114</v>
      </c>
      <c r="I77">
        <f t="shared" si="9"/>
        <v>126008.91</v>
      </c>
      <c r="J77">
        <f t="shared" si="10"/>
        <v>488734.83</v>
      </c>
      <c r="K77">
        <f t="shared" si="11"/>
        <v>135.75530277777779</v>
      </c>
      <c r="L77">
        <f t="shared" si="12"/>
        <v>35.00085</v>
      </c>
      <c r="M77">
        <f t="shared" si="13"/>
        <v>135.75967500000002</v>
      </c>
      <c r="N77">
        <f t="shared" si="14"/>
        <v>35.002475000000004</v>
      </c>
      <c r="O77">
        <v>6453.1369999999997</v>
      </c>
      <c r="P77">
        <f t="shared" si="8"/>
        <v>4.3722222222299933E-3</v>
      </c>
      <c r="Q77">
        <f t="shared" si="15"/>
        <v>0.44295154165993234</v>
      </c>
    </row>
    <row r="78" spans="1:17" x14ac:dyDescent="0.4">
      <c r="A78" t="s">
        <v>161</v>
      </c>
      <c r="B78" t="s">
        <v>162</v>
      </c>
      <c r="C78">
        <v>2310</v>
      </c>
      <c r="D78">
        <v>126021.73</v>
      </c>
      <c r="E78">
        <v>488742.34</v>
      </c>
      <c r="F78">
        <v>325</v>
      </c>
      <c r="G78">
        <v>4.5999999999999996</v>
      </c>
      <c r="H78" t="s">
        <v>114</v>
      </c>
      <c r="I78">
        <f t="shared" si="9"/>
        <v>126008.91</v>
      </c>
      <c r="J78">
        <f t="shared" si="10"/>
        <v>488734.83</v>
      </c>
      <c r="K78">
        <f t="shared" si="11"/>
        <v>135.76176111111113</v>
      </c>
      <c r="L78">
        <f t="shared" si="12"/>
        <v>35.006036111111108</v>
      </c>
      <c r="M78">
        <f t="shared" si="13"/>
        <v>135.75967500000002</v>
      </c>
      <c r="N78">
        <f t="shared" si="14"/>
        <v>35.002475000000004</v>
      </c>
      <c r="O78">
        <v>6454.1369999999997</v>
      </c>
      <c r="P78">
        <f t="shared" si="8"/>
        <v>-2.086111111111677E-3</v>
      </c>
      <c r="Q78">
        <f t="shared" si="15"/>
        <v>0.44493506439484803</v>
      </c>
    </row>
    <row r="79" spans="1:17" x14ac:dyDescent="0.4">
      <c r="A79" t="s">
        <v>163</v>
      </c>
      <c r="B79" t="s">
        <v>164</v>
      </c>
      <c r="C79">
        <v>3200</v>
      </c>
      <c r="D79">
        <v>126013.51</v>
      </c>
      <c r="E79">
        <v>488717.59</v>
      </c>
      <c r="F79">
        <v>12</v>
      </c>
      <c r="G79">
        <v>5</v>
      </c>
      <c r="H79" t="s">
        <v>114</v>
      </c>
      <c r="I79">
        <f t="shared" si="9"/>
        <v>126008.91</v>
      </c>
      <c r="J79">
        <f t="shared" si="10"/>
        <v>488734.83</v>
      </c>
      <c r="K79">
        <f t="shared" si="11"/>
        <v>135.75488611111112</v>
      </c>
      <c r="L79">
        <f t="shared" si="12"/>
        <v>35.003752777777777</v>
      </c>
      <c r="M79">
        <f t="shared" si="13"/>
        <v>135.75967500000002</v>
      </c>
      <c r="N79">
        <f t="shared" si="14"/>
        <v>35.002475000000004</v>
      </c>
      <c r="O79">
        <v>6455.1369999999997</v>
      </c>
      <c r="P79">
        <f t="shared" si="8"/>
        <v>4.7888888888962811E-3</v>
      </c>
      <c r="Q79">
        <f t="shared" si="15"/>
        <v>0.46479795779788957</v>
      </c>
    </row>
    <row r="80" spans="1:17" x14ac:dyDescent="0.4">
      <c r="A80" t="s">
        <v>165</v>
      </c>
      <c r="B80" t="s">
        <v>166</v>
      </c>
      <c r="C80">
        <v>2170</v>
      </c>
      <c r="D80">
        <v>125995.4</v>
      </c>
      <c r="E80">
        <v>488744.47</v>
      </c>
      <c r="F80">
        <v>2271</v>
      </c>
      <c r="G80">
        <v>4.16</v>
      </c>
      <c r="H80" t="s">
        <v>114</v>
      </c>
      <c r="I80">
        <f t="shared" si="9"/>
        <v>126008.91</v>
      </c>
      <c r="J80">
        <f t="shared" si="10"/>
        <v>488734.83</v>
      </c>
      <c r="K80">
        <f t="shared" si="11"/>
        <v>135.76235277777778</v>
      </c>
      <c r="L80">
        <f t="shared" si="12"/>
        <v>34.99872222222222</v>
      </c>
      <c r="M80">
        <f t="shared" si="13"/>
        <v>135.75967500000002</v>
      </c>
      <c r="N80">
        <f t="shared" si="14"/>
        <v>35.002475000000004</v>
      </c>
      <c r="O80">
        <v>6456.1369999999997</v>
      </c>
      <c r="P80">
        <f t="shared" si="8"/>
        <v>-2.6777777777624578E-3</v>
      </c>
      <c r="Q80">
        <f t="shared" si="15"/>
        <v>0.48980205506603164</v>
      </c>
    </row>
    <row r="81" spans="1:17" x14ac:dyDescent="0.4">
      <c r="A81" t="s">
        <v>167</v>
      </c>
      <c r="B81" t="s">
        <v>168</v>
      </c>
      <c r="C81">
        <v>2200</v>
      </c>
      <c r="D81">
        <v>126000.28</v>
      </c>
      <c r="E81">
        <v>488750.81</v>
      </c>
      <c r="F81">
        <v>39</v>
      </c>
      <c r="G81">
        <v>4.09</v>
      </c>
      <c r="H81" t="s">
        <v>114</v>
      </c>
      <c r="I81">
        <f t="shared" si="9"/>
        <v>126008.91</v>
      </c>
      <c r="J81">
        <f t="shared" si="10"/>
        <v>488734.83</v>
      </c>
      <c r="K81">
        <f t="shared" si="11"/>
        <v>135.76411388888889</v>
      </c>
      <c r="L81">
        <f t="shared" si="12"/>
        <v>35.000077777777776</v>
      </c>
      <c r="M81">
        <f t="shared" si="13"/>
        <v>135.75967500000002</v>
      </c>
      <c r="N81">
        <f t="shared" si="14"/>
        <v>35.002475000000004</v>
      </c>
      <c r="O81">
        <v>6457.1369999999997</v>
      </c>
      <c r="P81">
        <f t="shared" si="8"/>
        <v>-4.4388888888704514E-3</v>
      </c>
      <c r="Q81">
        <f t="shared" si="15"/>
        <v>0.49082233420019206</v>
      </c>
    </row>
    <row r="82" spans="1:17" x14ac:dyDescent="0.4">
      <c r="A82" t="s">
        <v>169</v>
      </c>
      <c r="B82" t="s">
        <v>170</v>
      </c>
      <c r="C82">
        <v>2100</v>
      </c>
      <c r="D82">
        <v>126023.22</v>
      </c>
      <c r="E82">
        <v>488725.87</v>
      </c>
      <c r="F82">
        <v>24</v>
      </c>
      <c r="G82">
        <v>4.5</v>
      </c>
      <c r="H82" t="s">
        <v>114</v>
      </c>
      <c r="I82">
        <f t="shared" si="9"/>
        <v>126008.91</v>
      </c>
      <c r="J82">
        <f t="shared" si="10"/>
        <v>488734.83</v>
      </c>
      <c r="K82">
        <f t="shared" si="11"/>
        <v>135.75718611111111</v>
      </c>
      <c r="L82">
        <f t="shared" si="12"/>
        <v>35.006450000000001</v>
      </c>
      <c r="M82">
        <f t="shared" si="13"/>
        <v>135.75967500000002</v>
      </c>
      <c r="N82">
        <f t="shared" si="14"/>
        <v>35.002475000000004</v>
      </c>
      <c r="O82">
        <v>6458.1369999999997</v>
      </c>
      <c r="P82">
        <f t="shared" si="8"/>
        <v>2.4888888889051941E-3</v>
      </c>
      <c r="Q82">
        <f t="shared" si="15"/>
        <v>0.50353533861238897</v>
      </c>
    </row>
    <row r="83" spans="1:17" x14ac:dyDescent="0.4">
      <c r="A83" t="s">
        <v>171</v>
      </c>
      <c r="B83" t="s">
        <v>172</v>
      </c>
      <c r="C83">
        <v>2000</v>
      </c>
      <c r="D83">
        <v>125998.45</v>
      </c>
      <c r="E83">
        <v>488719.02</v>
      </c>
      <c r="F83">
        <v>400</v>
      </c>
      <c r="G83">
        <v>4.3099999999999996</v>
      </c>
      <c r="H83" t="s">
        <v>114</v>
      </c>
      <c r="I83">
        <f t="shared" si="9"/>
        <v>126008.91</v>
      </c>
      <c r="J83">
        <f t="shared" si="10"/>
        <v>488734.83</v>
      </c>
      <c r="K83">
        <f t="shared" si="11"/>
        <v>135.75528333333335</v>
      </c>
      <c r="L83">
        <f t="shared" si="12"/>
        <v>34.999569444444447</v>
      </c>
      <c r="M83">
        <f t="shared" si="13"/>
        <v>135.75967500000002</v>
      </c>
      <c r="N83">
        <f t="shared" si="14"/>
        <v>35.002475000000004</v>
      </c>
      <c r="O83">
        <v>6459.1369999999997</v>
      </c>
      <c r="P83">
        <f t="shared" si="8"/>
        <v>4.3916666666632409E-3</v>
      </c>
      <c r="Q83">
        <f t="shared" si="15"/>
        <v>0.52130451894900709</v>
      </c>
    </row>
    <row r="84" spans="1:17" x14ac:dyDescent="0.4">
      <c r="A84" t="s">
        <v>173</v>
      </c>
      <c r="B84" t="s">
        <v>174</v>
      </c>
      <c r="C84">
        <v>3180</v>
      </c>
      <c r="D84">
        <v>125993.46</v>
      </c>
      <c r="E84">
        <v>488744.39</v>
      </c>
      <c r="F84">
        <v>194</v>
      </c>
      <c r="G84">
        <v>4.62</v>
      </c>
      <c r="H84" t="s">
        <v>114</v>
      </c>
      <c r="I84">
        <f t="shared" si="9"/>
        <v>126008.91</v>
      </c>
      <c r="J84">
        <f t="shared" si="10"/>
        <v>488734.83</v>
      </c>
      <c r="K84">
        <f t="shared" si="11"/>
        <v>135.76233055555556</v>
      </c>
      <c r="L84">
        <f t="shared" si="12"/>
        <v>34.998183333333337</v>
      </c>
      <c r="M84">
        <f t="shared" si="13"/>
        <v>135.75967500000002</v>
      </c>
      <c r="N84">
        <f t="shared" si="14"/>
        <v>35.002475000000004</v>
      </c>
      <c r="O84">
        <v>6460.1369999999997</v>
      </c>
      <c r="P84">
        <f t="shared" si="8"/>
        <v>-2.6555555555489718E-3</v>
      </c>
      <c r="Q84">
        <f t="shared" si="15"/>
        <v>0.54249721602205803</v>
      </c>
    </row>
    <row r="85" spans="1:17" x14ac:dyDescent="0.4">
      <c r="A85" t="s">
        <v>175</v>
      </c>
      <c r="B85" t="s">
        <v>176</v>
      </c>
      <c r="C85">
        <v>3000</v>
      </c>
      <c r="D85">
        <v>126024.45</v>
      </c>
      <c r="E85">
        <v>488725.08</v>
      </c>
      <c r="F85">
        <v>29</v>
      </c>
      <c r="G85">
        <v>4.75</v>
      </c>
      <c r="H85" t="s">
        <v>114</v>
      </c>
      <c r="I85">
        <f t="shared" si="9"/>
        <v>126008.91</v>
      </c>
      <c r="J85">
        <f t="shared" si="10"/>
        <v>488734.83</v>
      </c>
      <c r="K85">
        <f t="shared" si="11"/>
        <v>135.75696666666667</v>
      </c>
      <c r="L85">
        <f t="shared" si="12"/>
        <v>35.006791666666665</v>
      </c>
      <c r="M85">
        <f t="shared" si="13"/>
        <v>135.75967500000002</v>
      </c>
      <c r="N85">
        <f t="shared" si="14"/>
        <v>35.002475000000004</v>
      </c>
      <c r="O85">
        <v>6461.1369999999997</v>
      </c>
      <c r="P85">
        <f t="shared" si="8"/>
        <v>2.708333333345081E-3</v>
      </c>
      <c r="Q85">
        <f t="shared" si="15"/>
        <v>0.54730257814587291</v>
      </c>
    </row>
    <row r="86" spans="1:17" x14ac:dyDescent="0.4">
      <c r="A86" t="s">
        <v>177</v>
      </c>
      <c r="B86" t="s">
        <v>178</v>
      </c>
      <c r="C86">
        <v>1260</v>
      </c>
      <c r="D86">
        <v>126002.05</v>
      </c>
      <c r="E86">
        <v>488715.23</v>
      </c>
      <c r="F86">
        <v>189</v>
      </c>
      <c r="G86">
        <v>4.55</v>
      </c>
      <c r="H86" t="s">
        <v>114</v>
      </c>
      <c r="I86">
        <f t="shared" si="9"/>
        <v>126008.91</v>
      </c>
      <c r="J86">
        <f t="shared" si="10"/>
        <v>488734.83</v>
      </c>
      <c r="K86">
        <f t="shared" si="11"/>
        <v>135.75423055555555</v>
      </c>
      <c r="L86">
        <f t="shared" si="12"/>
        <v>35.000569444444444</v>
      </c>
      <c r="M86">
        <f t="shared" si="13"/>
        <v>135.75967500000002</v>
      </c>
      <c r="N86">
        <f t="shared" si="14"/>
        <v>35.002475000000004</v>
      </c>
      <c r="O86">
        <v>6462.1369999999997</v>
      </c>
      <c r="P86">
        <f t="shared" si="8"/>
        <v>5.4444444444641249E-3</v>
      </c>
      <c r="Q86">
        <f t="shared" si="15"/>
        <v>0.5469863436536293</v>
      </c>
    </row>
    <row r="87" spans="1:17" x14ac:dyDescent="0.4">
      <c r="A87" t="s">
        <v>179</v>
      </c>
      <c r="B87" t="s">
        <v>180</v>
      </c>
      <c r="C87">
        <v>1802</v>
      </c>
      <c r="D87">
        <v>126017.34</v>
      </c>
      <c r="E87">
        <v>488715.35</v>
      </c>
      <c r="F87">
        <v>235</v>
      </c>
      <c r="G87">
        <v>4.03</v>
      </c>
      <c r="H87" t="s">
        <v>114</v>
      </c>
      <c r="I87">
        <f t="shared" si="9"/>
        <v>126008.91</v>
      </c>
      <c r="J87">
        <f t="shared" si="10"/>
        <v>488734.83</v>
      </c>
      <c r="K87">
        <f t="shared" si="11"/>
        <v>135.75426388888889</v>
      </c>
      <c r="L87">
        <f t="shared" si="12"/>
        <v>35.004816666666663</v>
      </c>
      <c r="M87">
        <f t="shared" si="13"/>
        <v>135.75967500000002</v>
      </c>
      <c r="N87">
        <f t="shared" si="14"/>
        <v>35.002475000000004</v>
      </c>
      <c r="O87">
        <v>6463.1369999999997</v>
      </c>
      <c r="P87">
        <f t="shared" si="8"/>
        <v>5.411111111129685E-3</v>
      </c>
      <c r="Q87">
        <f t="shared" si="15"/>
        <v>0.56546737872404496</v>
      </c>
    </row>
    <row r="88" spans="1:17" x14ac:dyDescent="0.4">
      <c r="A88" t="s">
        <v>181</v>
      </c>
      <c r="B88" t="s">
        <v>182</v>
      </c>
      <c r="C88">
        <v>2550</v>
      </c>
      <c r="D88">
        <v>126020.97</v>
      </c>
      <c r="E88">
        <v>488718.33</v>
      </c>
      <c r="F88">
        <v>1684</v>
      </c>
      <c r="G88">
        <v>4.38</v>
      </c>
      <c r="H88" t="s">
        <v>114</v>
      </c>
      <c r="I88">
        <f t="shared" si="9"/>
        <v>126008.91</v>
      </c>
      <c r="J88">
        <f t="shared" si="10"/>
        <v>488734.83</v>
      </c>
      <c r="K88">
        <f t="shared" si="11"/>
        <v>135.75509166666666</v>
      </c>
      <c r="L88">
        <f t="shared" si="12"/>
        <v>35.005825000000002</v>
      </c>
      <c r="M88">
        <f t="shared" si="13"/>
        <v>135.75967500000002</v>
      </c>
      <c r="N88">
        <f t="shared" si="14"/>
        <v>35.002475000000004</v>
      </c>
      <c r="O88">
        <v>6464.1369999999997</v>
      </c>
      <c r="P88">
        <f t="shared" si="8"/>
        <v>4.5833333333575865E-3</v>
      </c>
      <c r="Q88">
        <f t="shared" si="15"/>
        <v>0.56766686092380136</v>
      </c>
    </row>
    <row r="89" spans="1:17" x14ac:dyDescent="0.4">
      <c r="A89" t="s">
        <v>183</v>
      </c>
      <c r="B89" t="s">
        <v>184</v>
      </c>
      <c r="C89">
        <v>2450</v>
      </c>
      <c r="D89">
        <v>126021.92</v>
      </c>
      <c r="E89">
        <v>488715.48</v>
      </c>
      <c r="F89">
        <v>199</v>
      </c>
      <c r="G89">
        <v>4.3600000000000003</v>
      </c>
      <c r="H89" t="s">
        <v>114</v>
      </c>
      <c r="I89">
        <f t="shared" si="9"/>
        <v>126008.91</v>
      </c>
      <c r="J89">
        <f t="shared" si="10"/>
        <v>488734.83</v>
      </c>
      <c r="K89">
        <f t="shared" si="11"/>
        <v>135.7543</v>
      </c>
      <c r="L89">
        <f t="shared" si="12"/>
        <v>35.00608888888889</v>
      </c>
      <c r="M89">
        <f t="shared" si="13"/>
        <v>135.75967500000002</v>
      </c>
      <c r="N89">
        <f t="shared" si="14"/>
        <v>35.002475000000004</v>
      </c>
      <c r="O89">
        <v>6465.1369999999997</v>
      </c>
      <c r="P89">
        <f t="shared" si="8"/>
        <v>5.3750000000150067E-3</v>
      </c>
      <c r="Q89">
        <f t="shared" si="15"/>
        <v>0.64272134005378834</v>
      </c>
    </row>
    <row r="90" spans="1:17" x14ac:dyDescent="0.4">
      <c r="A90" t="s">
        <v>185</v>
      </c>
      <c r="B90" t="s">
        <v>186</v>
      </c>
      <c r="C90">
        <v>1550</v>
      </c>
      <c r="D90">
        <v>125994.66</v>
      </c>
      <c r="E90">
        <v>488715.32</v>
      </c>
      <c r="F90">
        <v>45</v>
      </c>
      <c r="G90">
        <v>4.3899999999999997</v>
      </c>
      <c r="H90" t="s">
        <v>114</v>
      </c>
      <c r="I90">
        <f t="shared" si="9"/>
        <v>126008.91</v>
      </c>
      <c r="J90">
        <f t="shared" si="10"/>
        <v>488734.83</v>
      </c>
      <c r="K90">
        <f t="shared" si="11"/>
        <v>135.75425555555555</v>
      </c>
      <c r="L90">
        <f t="shared" si="12"/>
        <v>34.998516666666667</v>
      </c>
      <c r="M90">
        <f t="shared" si="13"/>
        <v>135.75967500000002</v>
      </c>
      <c r="N90">
        <f t="shared" si="14"/>
        <v>35.002475000000004</v>
      </c>
      <c r="O90">
        <v>6466.1369999999997</v>
      </c>
      <c r="P90">
        <f t="shared" si="8"/>
        <v>5.4194444444704004E-3</v>
      </c>
      <c r="Q90">
        <f t="shared" si="15"/>
        <v>0.67123799592487465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</dc:creator>
  <cp:lastModifiedBy>yamaguchi</cp:lastModifiedBy>
  <dcterms:created xsi:type="dcterms:W3CDTF">2022-06-06T08:57:31Z</dcterms:created>
  <dcterms:modified xsi:type="dcterms:W3CDTF">2022-06-13T03:51:00Z</dcterms:modified>
</cp:coreProperties>
</file>