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yan\Code\SavvyCoders\Homework\"/>
    </mc:Choice>
  </mc:AlternateContent>
  <bookViews>
    <workbookView xWindow="0" yWindow="0" windowWidth="28800" windowHeight="13725" activeTab="3"/>
  </bookViews>
  <sheets>
    <sheet name="Payroll" sheetId="1" r:id="rId1"/>
    <sheet name="Loans" sheetId="2" r:id="rId2"/>
    <sheet name="Roster" sheetId="4" r:id="rId3"/>
    <sheet name="Credit C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G4" i="5" s="1"/>
  <c r="E4" i="5"/>
  <c r="E5" i="5"/>
  <c r="F5" i="5" s="1"/>
  <c r="G5" i="5" s="1"/>
  <c r="E6" i="5"/>
  <c r="F6" i="5" s="1"/>
  <c r="G6" i="5" s="1"/>
  <c r="E7" i="5"/>
  <c r="F7" i="5" s="1"/>
  <c r="G7" i="5" s="1"/>
  <c r="E3" i="5"/>
  <c r="F3" i="5" s="1"/>
  <c r="G3" i="5" s="1"/>
  <c r="C20" i="4"/>
  <c r="C19" i="4"/>
  <c r="C18" i="4"/>
  <c r="C17" i="4"/>
  <c r="C16" i="4"/>
  <c r="C15" i="4"/>
  <c r="B15" i="4"/>
  <c r="B18" i="4"/>
  <c r="B19" i="4"/>
  <c r="B20" i="4"/>
  <c r="B17" i="4"/>
  <c r="B16" i="4"/>
  <c r="G3" i="2"/>
  <c r="G4" i="2"/>
  <c r="G2" i="2"/>
  <c r="F3" i="2"/>
  <c r="F4" i="2"/>
  <c r="F5" i="2"/>
  <c r="G5" i="2" s="1"/>
  <c r="F2" i="2"/>
  <c r="E3" i="2"/>
  <c r="E4" i="2"/>
  <c r="E5" i="2"/>
  <c r="E2" i="2"/>
  <c r="O14" i="1"/>
  <c r="O13" i="1"/>
  <c r="O12" i="1"/>
  <c r="O11" i="1"/>
  <c r="O10" i="1"/>
  <c r="O9" i="1"/>
  <c r="O8" i="1"/>
  <c r="P8" i="1" s="1"/>
  <c r="O7" i="1"/>
  <c r="O6" i="1"/>
  <c r="O5" i="1"/>
  <c r="O4" i="1"/>
  <c r="I14" i="1"/>
  <c r="I13" i="1"/>
  <c r="I12" i="1"/>
  <c r="I11" i="1"/>
  <c r="I10" i="1"/>
  <c r="P10" i="1" s="1"/>
  <c r="I9" i="1"/>
  <c r="I8" i="1"/>
  <c r="I7" i="1"/>
  <c r="P7" i="1" s="1"/>
  <c r="I6" i="1"/>
  <c r="I5" i="1"/>
  <c r="I4" i="1"/>
  <c r="K14" i="1"/>
  <c r="L14" i="1"/>
  <c r="M14" i="1"/>
  <c r="N14" i="1"/>
  <c r="K13" i="1"/>
  <c r="L13" i="1"/>
  <c r="M13" i="1"/>
  <c r="N13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K4" i="1"/>
  <c r="L4" i="1"/>
  <c r="M4" i="1"/>
  <c r="N4" i="1"/>
  <c r="J4" i="1"/>
  <c r="J5" i="1"/>
  <c r="J6" i="1"/>
  <c r="J7" i="1"/>
  <c r="J8" i="1"/>
  <c r="J9" i="1"/>
  <c r="J10" i="1"/>
  <c r="J11" i="1"/>
  <c r="J12" i="1"/>
  <c r="J13" i="1"/>
  <c r="J14" i="1"/>
  <c r="D19" i="1"/>
  <c r="D18" i="1"/>
  <c r="D17" i="1"/>
  <c r="D16" i="1"/>
  <c r="C19" i="1"/>
  <c r="C18" i="1"/>
  <c r="C17" i="1"/>
  <c r="C16" i="1"/>
  <c r="P9" i="1" l="1"/>
  <c r="P6" i="1"/>
  <c r="P14" i="1"/>
  <c r="I19" i="1"/>
  <c r="P13" i="1"/>
  <c r="P12" i="1"/>
  <c r="P5" i="1"/>
  <c r="P11" i="1"/>
  <c r="I16" i="1"/>
  <c r="I17" i="1"/>
  <c r="I18" i="1"/>
  <c r="P4" i="1"/>
</calcChain>
</file>

<file path=xl/sharedStrings.xml><?xml version="1.0" encoding="utf-8"?>
<sst xmlns="http://schemas.openxmlformats.org/spreadsheetml/2006/main" count="100" uniqueCount="77">
  <si>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</si>
  <si>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</si>
  <si>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</si>
  <si>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</si>
  <si>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</si>
  <si>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</si>
  <si>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</si>
  <si>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</si>
  <si>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</si>
  <si>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</si>
  <si>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</si>
  <si>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</si>
  <si>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</si>
  <si>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</si>
  <si>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</si>
  <si>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</si>
  <si>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</si>
  <si>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</si>
  <si>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</si>
  <si>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</si>
  <si>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</si>
  <si>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</si>
  <si>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</si>
  <si>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</si>
  <si>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</si>
  <si>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</si>
  <si>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</si>
  <si>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</si>
  <si>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</si>
  <si>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</si>
  <si>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</si>
  <si>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</si>
  <si>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</si>
  <si>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</si>
  <si>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</si>
  <si>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</si>
  <si>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</si>
  <si>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</si>
  <si>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</si>
  <si>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</si>
  <si>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</si>
  <si>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</si>
  <si>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Count</t>
  </si>
  <si>
    <t>Total</t>
  </si>
  <si>
    <t>MODE</t>
  </si>
  <si>
    <t>Ryan Hicks</t>
  </si>
  <si>
    <t>Overtime Hours</t>
  </si>
  <si>
    <t>Overtime Bonus</t>
  </si>
  <si>
    <t>Student Name</t>
  </si>
  <si>
    <t>Age</t>
  </si>
  <si>
    <t>Grade</t>
  </si>
  <si>
    <t>Homeroom</t>
  </si>
  <si>
    <t>Sarah Ashworth</t>
  </si>
  <si>
    <t>Amanda Cline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</si>
  <si>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</si>
  <si>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</si>
  <si>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</si>
  <si>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</si>
  <si>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</si>
  <si>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</si>
  <si>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</si>
  <si>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</si>
  <si>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</si>
  <si>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</si>
  <si>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</si>
  <si>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Max</t>
  </si>
  <si>
    <t>Median</t>
  </si>
  <si>
    <t>Credit Card Debt</t>
  </si>
  <si>
    <t xml:space="preserve">Credit Card </t>
  </si>
  <si>
    <t>Balance</t>
  </si>
  <si>
    <t>Interest rate</t>
  </si>
  <si>
    <t>Total Loan Amount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</si>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</sst>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" fillId="5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0" fillId="8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Loans!$A$2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Loans!$B$1:$G$1</c15:sqref>
                  </c15:fullRef>
                </c:ext>
              </c:extLst>
              <c:f>(Loans!$B$1,Loans!$E$1:$G$1)</c:f>
              <c:strCache>
                <c:ptCount val="4"/>
                <c:pt idx="0">
                  <c:v>Principle</c:v>
                </c:pt>
                <c:pt idx="1">
                  <c:v>Interest Paid</c:v>
                </c:pt>
                <c:pt idx="2">
                  <c:v>Total Loan Paid</c:v>
                </c:pt>
                <c:pt idx="3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Loans!$B$2:$G$2</c15:sqref>
                  </c15:fullRef>
                </c:ext>
              </c:extLst>
              <c:f>(Loans!$B$2,Loans!$E$2:$G$2)</c:f>
              <c:numCache>
                <c:formatCode>0%</c:formatCode>
                <c:ptCount val="4"/>
                <c:pt idx="0" formatCode="#,##0">
                  <c:v>200</c:v>
                </c:pt>
                <c:pt idx="1" formatCode="General">
                  <c:v>40</c:v>
                </c:pt>
                <c:pt idx="2" formatCode="#,##0">
                  <c:v>240</c:v>
                </c:pt>
                <c:pt idx="3" formatCode="&quot;$&quot;#,##0.00">
                  <c:v>20</c:v>
                </c:pt>
              </c:numCache>
            </c:numRef>
          </c:val>
        </c:ser>
        <c:ser>
          <c:idx val="1"/>
          <c:order val="1"/>
          <c:tx>
            <c:strRef>
              <c:f>Loans!$A$3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Loans!$B$1:$G$1</c15:sqref>
                  </c15:fullRef>
                </c:ext>
              </c:extLst>
              <c:f>(Loans!$B$1,Loans!$E$1:$G$1)</c:f>
              <c:strCache>
                <c:ptCount val="4"/>
                <c:pt idx="0">
                  <c:v>Principle</c:v>
                </c:pt>
                <c:pt idx="1">
                  <c:v>Interest Paid</c:v>
                </c:pt>
                <c:pt idx="2">
                  <c:v>Total Loan Paid</c:v>
                </c:pt>
                <c:pt idx="3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Loans!$B$3:$G$3</c15:sqref>
                  </c15:fullRef>
                </c:ext>
              </c:extLst>
              <c:f>(Loans!$B$3,Loans!$E$3:$G$3)</c:f>
              <c:numCache>
                <c:formatCode>0%</c:formatCode>
                <c:ptCount val="4"/>
                <c:pt idx="0" formatCode="#,##0">
                  <c:v>3000</c:v>
                </c:pt>
                <c:pt idx="1" formatCode="General">
                  <c:v>150</c:v>
                </c:pt>
                <c:pt idx="2" formatCode="#,##0">
                  <c:v>3150</c:v>
                </c:pt>
                <c:pt idx="3" formatCode="&quot;$&quot;#,##0.00">
                  <c:v>262.5</c:v>
                </c:pt>
              </c:numCache>
            </c:numRef>
          </c:val>
        </c:ser>
        <c:ser>
          <c:idx val="2"/>
          <c:order val="2"/>
          <c:tx>
            <c:strRef>
              <c:f>Loans!$A$4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Loans!$B$1:$G$1</c15:sqref>
                  </c15:fullRef>
                </c:ext>
              </c:extLst>
              <c:f>(Loans!$B$1,Loans!$E$1:$G$1)</c:f>
              <c:strCache>
                <c:ptCount val="4"/>
                <c:pt idx="0">
                  <c:v>Principle</c:v>
                </c:pt>
                <c:pt idx="1">
                  <c:v>Interest Paid</c:v>
                </c:pt>
                <c:pt idx="2">
                  <c:v>Total Loan Paid</c:v>
                </c:pt>
                <c:pt idx="3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Loans!$B$4:$G$4</c15:sqref>
                  </c15:fullRef>
                </c:ext>
              </c:extLst>
              <c:f>(Loans!$B$4,Loans!$E$4:$G$4)</c:f>
              <c:numCache>
                <c:formatCode>0%</c:formatCode>
                <c:ptCount val="4"/>
                <c:pt idx="0" formatCode="#,##0">
                  <c:v>4000</c:v>
                </c:pt>
                <c:pt idx="1" formatCode="General">
                  <c:v>144</c:v>
                </c:pt>
                <c:pt idx="2" formatCode="#,##0">
                  <c:v>4144</c:v>
                </c:pt>
                <c:pt idx="3" formatCode="&quot;$&quot;#,##0.00">
                  <c:v>345.33333333333331</c:v>
                </c:pt>
              </c:numCache>
            </c:numRef>
          </c:val>
        </c:ser>
        <c:ser>
          <c:idx val="3"/>
          <c:order val="3"/>
          <c:tx>
            <c:strRef>
              <c:f>Loans!$A$5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Loans!$B$1:$G$1</c15:sqref>
                  </c15:fullRef>
                </c:ext>
              </c:extLst>
              <c:f>(Loans!$B$1,Loans!$E$1:$G$1)</c:f>
              <c:strCache>
                <c:ptCount val="4"/>
                <c:pt idx="0">
                  <c:v>Principle</c:v>
                </c:pt>
                <c:pt idx="1">
                  <c:v>Interest Paid</c:v>
                </c:pt>
                <c:pt idx="2">
                  <c:v>Total Loan Paid</c:v>
                </c:pt>
                <c:pt idx="3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Loans!$B$5:$G$5</c15:sqref>
                  </c15:fullRef>
                </c:ext>
              </c:extLst>
              <c:f>(Loans!$B$5,Loans!$E$5:$G$5)</c:f>
              <c:numCache>
                <c:formatCode>0%</c:formatCode>
                <c:ptCount val="4"/>
                <c:pt idx="0" formatCode="#,##0">
                  <c:v>400</c:v>
                </c:pt>
                <c:pt idx="1" formatCode="General">
                  <c:v>16</c:v>
                </c:pt>
                <c:pt idx="2" formatCode="#,##0">
                  <c:v>416</c:v>
                </c:pt>
                <c:pt idx="3" formatCode="&quot;$&quot;#,##0.00">
                  <c:v>34.666666666666664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70080"/>
        <c:axId val="2111467904"/>
      </c:barChart>
      <c:catAx>
        <c:axId val="21114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67904"/>
        <c:crosses val="autoZero"/>
        <c:auto val="1"/>
        <c:lblAlgn val="ctr"/>
        <c:lblOffset val="100"/>
        <c:noMultiLvlLbl val="0"/>
      </c:catAx>
      <c:valAx>
        <c:axId val="2111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Payments	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'Credit Card'!$A$3</c:f>
              <c:strCache>
                <c:ptCount val="1"/>
                <c:pt idx="0">
                  <c:v>Discover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'Credit Card'!$G$2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Card'!$B$3:$G$3</c15:sqref>
                  </c15:fullRef>
                </c:ext>
              </c:extLst>
              <c:f>'Credit Card'!$G$3</c:f>
              <c:numCache>
                <c:formatCode>0%</c:formatCode>
                <c:ptCount val="1"/>
                <c:pt idx="0" formatCode="&quot;$&quot;#,##0.00">
                  <c:v>806.66666666666663</c:v>
                </c:pt>
              </c:numCache>
            </c:numRef>
          </c:val>
        </c:ser>
        <c:ser>
          <c:idx val="3"/>
          <c:order val="3"/>
          <c:tx>
            <c:strRef>
              <c:f>'Credit Card'!$A$4</c:f>
              <c:strCache>
                <c:ptCount val="1"/>
                <c:pt idx="0">
                  <c:v>Capital 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'Credit Card'!$G$2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Card'!$B$4:$G$4</c15:sqref>
                  </c15:fullRef>
                </c:ext>
              </c:extLst>
              <c:f>'Credit Card'!$G$4</c:f>
              <c:numCache>
                <c:formatCode>0%</c:formatCode>
                <c:ptCount val="1"/>
                <c:pt idx="0" formatCode="&quot;$&quot;#,##0.00">
                  <c:v>18.75</c:v>
                </c:pt>
              </c:numCache>
            </c:numRef>
          </c:val>
        </c:ser>
        <c:ser>
          <c:idx val="4"/>
          <c:order val="4"/>
          <c:tx>
            <c:strRef>
              <c:f>'Credit Card'!$A$5</c:f>
              <c:strCache>
                <c:ptCount val="1"/>
                <c:pt idx="0">
                  <c:v>Citi 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'Credit Card'!$G$2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Card'!$B$5:$G$5</c15:sqref>
                  </c15:fullRef>
                </c:ext>
              </c:extLst>
              <c:f>'Credit Card'!$G$5</c:f>
              <c:numCache>
                <c:formatCode>0%</c:formatCode>
                <c:ptCount val="1"/>
                <c:pt idx="0" formatCode="&quot;$&quot;#,##0.00">
                  <c:v>412.75</c:v>
                </c:pt>
              </c:numCache>
            </c:numRef>
          </c:val>
        </c:ser>
        <c:ser>
          <c:idx val="5"/>
          <c:order val="5"/>
          <c:tx>
            <c:strRef>
              <c:f>'Credit Card'!$A$6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'Credit Card'!$G$2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Card'!$B$6:$G$6</c15:sqref>
                  </c15:fullRef>
                </c:ext>
              </c:extLst>
              <c:f>'Credit Card'!$G$6</c:f>
              <c:numCache>
                <c:formatCode>0%</c:formatCode>
                <c:ptCount val="1"/>
                <c:pt idx="0" formatCode="&quot;$&quot;#,##0.00">
                  <c:v>575</c:v>
                </c:pt>
              </c:numCache>
            </c:numRef>
          </c:val>
        </c:ser>
        <c:ser>
          <c:idx val="6"/>
          <c:order val="6"/>
          <c:tx>
            <c:strRef>
              <c:f>'Credit Card'!$A$7</c:f>
              <c:strCache>
                <c:ptCount val="1"/>
                <c:pt idx="0">
                  <c:v>Wal-Mart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'Credit Card'!$G$2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Card'!$B$7:$G$7</c15:sqref>
                  </c15:fullRef>
                </c:ext>
              </c:extLst>
              <c:f>'Credit Card'!$G$7</c:f>
              <c:numCache>
                <c:formatCode>0%</c:formatCode>
                <c:ptCount val="1"/>
                <c:pt idx="0" formatCode="&quot;$&quot;#,##0.00">
                  <c:v>325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2559808"/>
        <c:axId val="162256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Card'!$A$1</c15:sqref>
                        </c15:formulaRef>
                      </c:ext>
                    </c:extLst>
                    <c:strCache>
                      <c:ptCount val="1"/>
                      <c:pt idx="0">
                        <c:v>Credit Card Debt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('Credit Card'!$B$2,'Credit Card'!$C$2,'Credit Card'!$D$2,'Credit Card'!$E$2,'Credit Card'!$F$2,'Credit Card'!$G$2)</c15:sqref>
                        </c15:fullRef>
                        <c15:formulaRef>
                          <c15:sqref>'Credit Card'!$G$2</c15:sqref>
                        </c15:formulaRef>
                      </c:ext>
                    </c:extLst>
                    <c:strCache>
                      <c:ptCount val="1"/>
                      <c:pt idx="0">
                        <c:v>Monthly Payment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'Credit Card'!$B$1:$G$1</c15:sqref>
                        </c15:fullRef>
                        <c15:formulaRef>
                          <c15:sqref>'Credit Card'!$G$1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Card'!$A$2</c15:sqref>
                        </c15:formulaRef>
                      </c:ext>
                    </c:extLst>
                    <c:strCache>
                      <c:ptCount val="1"/>
                      <c:pt idx="0">
                        <c:v>Credit Card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('Credit Card'!$B$2,'Credit Card'!$C$2,'Credit Card'!$D$2,'Credit Card'!$E$2,'Credit Card'!$F$2,'Credit Card'!$G$2)</c15:sqref>
                        </c15:fullRef>
                        <c15:formulaRef>
                          <c15:sqref>'Credit Card'!$G$2</c15:sqref>
                        </c15:formulaRef>
                      </c:ext>
                    </c:extLst>
                    <c:strCache>
                      <c:ptCount val="1"/>
                      <c:pt idx="0">
                        <c:v>Monthly Payment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'Credit Card'!$B$2:$G$2</c15:sqref>
                        </c15:fullRef>
                        <c15:formulaRef>
                          <c15:sqref>'Credit Card'!$G$2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225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0352"/>
        <c:crosses val="autoZero"/>
        <c:auto val="0"/>
        <c:lblAlgn val="ctr"/>
        <c:lblOffset val="100"/>
        <c:noMultiLvlLbl val="0"/>
      </c:catAx>
      <c:valAx>
        <c:axId val="1622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Debt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'Credit Card'!$A$3</c:f>
              <c:strCache>
                <c:ptCount val="1"/>
                <c:pt idx="0">
                  <c:v>Discover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('Credit Card'!$B$2,'Credit Card'!$G$2)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Card'!$B$3:$G$3</c15:sqref>
                  </c15:fullRef>
                </c:ext>
              </c:extLst>
              <c:f>('Credit Card'!$B$3,'Credit Card'!$G$3)</c:f>
              <c:numCache>
                <c:formatCode>0%</c:formatCode>
                <c:ptCount val="2"/>
                <c:pt idx="0" formatCode="&quot;$&quot;#,##0.00">
                  <c:v>2000</c:v>
                </c:pt>
                <c:pt idx="1" formatCode="&quot;$&quot;#,##0.00">
                  <c:v>806.66666666666663</c:v>
                </c:pt>
              </c:numCache>
            </c:numRef>
          </c:val>
        </c:ser>
        <c:ser>
          <c:idx val="3"/>
          <c:order val="3"/>
          <c:tx>
            <c:strRef>
              <c:f>'Credit Card'!$A$4</c:f>
              <c:strCache>
                <c:ptCount val="1"/>
                <c:pt idx="0">
                  <c:v>Capital 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('Credit Card'!$B$2,'Credit Card'!$G$2)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Card'!$B$4:$G$4</c15:sqref>
                  </c15:fullRef>
                </c:ext>
              </c:extLst>
              <c:f>('Credit Card'!$B$4,'Credit Card'!$G$4)</c:f>
              <c:numCache>
                <c:formatCode>0%</c:formatCode>
                <c:ptCount val="2"/>
                <c:pt idx="0" formatCode="&quot;$&quot;#,##0.00">
                  <c:v>45</c:v>
                </c:pt>
                <c:pt idx="1" formatCode="&quot;$&quot;#,##0.00">
                  <c:v>18.75</c:v>
                </c:pt>
              </c:numCache>
            </c:numRef>
          </c:val>
        </c:ser>
        <c:ser>
          <c:idx val="4"/>
          <c:order val="4"/>
          <c:tx>
            <c:strRef>
              <c:f>'Credit Card'!$A$5</c:f>
              <c:strCache>
                <c:ptCount val="1"/>
                <c:pt idx="0">
                  <c:v>Citi 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('Credit Card'!$B$2,'Credit Card'!$G$2)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Card'!$B$5:$G$5</c15:sqref>
                  </c15:fullRef>
                </c:ext>
              </c:extLst>
              <c:f>('Credit Card'!$B$5,'Credit Card'!$G$5)</c:f>
              <c:numCache>
                <c:formatCode>0%</c:formatCode>
                <c:ptCount val="2"/>
                <c:pt idx="0" formatCode="&quot;$&quot;#,##0.00">
                  <c:v>975</c:v>
                </c:pt>
                <c:pt idx="1" formatCode="&quot;$&quot;#,##0.00">
                  <c:v>412.75</c:v>
                </c:pt>
              </c:numCache>
            </c:numRef>
          </c:val>
        </c:ser>
        <c:ser>
          <c:idx val="5"/>
          <c:order val="5"/>
          <c:tx>
            <c:strRef>
              <c:f>'Credit Card'!$A$6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('Credit Card'!$B$2,'Credit Card'!$G$2)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Card'!$B$6:$G$6</c15:sqref>
                  </c15:fullRef>
                </c:ext>
              </c:extLst>
              <c:f>('Credit Card'!$B$6,'Credit Card'!$G$6)</c:f>
              <c:numCache>
                <c:formatCode>0%</c:formatCode>
                <c:ptCount val="2"/>
                <c:pt idx="0" formatCode="&quot;$&quot;#,##0.00">
                  <c:v>1500</c:v>
                </c:pt>
                <c:pt idx="1" formatCode="&quot;$&quot;#,##0.00">
                  <c:v>575</c:v>
                </c:pt>
              </c:numCache>
            </c:numRef>
          </c:val>
        </c:ser>
        <c:ser>
          <c:idx val="6"/>
          <c:order val="6"/>
          <c:tx>
            <c:strRef>
              <c:f>'Credit Card'!$A$7</c:f>
              <c:strCache>
                <c:ptCount val="1"/>
                <c:pt idx="0">
                  <c:v>Wal-Mart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('Credit Card'!$B$2,'Credit Card'!$C$2,'Credit Card'!$D$2,'Credit Card'!$E$2,'Credit Card'!$F$2,'Credit Card'!$G$2)</c15:sqref>
                  </c15:fullRef>
                </c:ext>
              </c:extLst>
              <c:f>('Credit Card'!$B$2,'Credit Card'!$G$2)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Card'!$B$7:$G$7</c15:sqref>
                  </c15:fullRef>
                </c:ext>
              </c:extLst>
              <c:f>('Credit Card'!$B$7,'Credit Card'!$G$7)</c:f>
              <c:numCache>
                <c:formatCode>0%</c:formatCode>
                <c:ptCount val="2"/>
                <c:pt idx="0" formatCode="&quot;$&quot;#,##0.00">
                  <c:v>780</c:v>
                </c:pt>
                <c:pt idx="1" formatCode="&quot;$&quot;#,##0.00">
                  <c:v>325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031056"/>
        <c:axId val="2118029968"/>
        <c:axId val="2108611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Card'!$A$1</c15:sqref>
                        </c15:formulaRef>
                      </c:ext>
                    </c:extLst>
                    <c:strCache>
                      <c:ptCount val="1"/>
                      <c:pt idx="0">
                        <c:v>Credit Card Debt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('Credit Card'!$B$2,'Credit Card'!$C$2,'Credit Card'!$D$2,'Credit Card'!$E$2,'Credit Card'!$F$2,'Credit Card'!$G$2)</c15:sqref>
                        </c15:fullRef>
                        <c15:formulaRef>
                          <c15:sqref>('Credit Card'!$B$2,'Credit Card'!$G$2)</c15:sqref>
                        </c15:formulaRef>
                      </c:ext>
                    </c:extLst>
                    <c:strCache>
                      <c:ptCount val="2"/>
                      <c:pt idx="0">
                        <c:v>Balance</c:v>
                      </c:pt>
                      <c:pt idx="1">
                        <c:v>Monthly Payment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'Credit Card'!$B$1:$G$1</c15:sqref>
                        </c15:fullRef>
                        <c15:formulaRef>
                          <c15:sqref>('Credit Card'!$B$1,'Credit Card'!$G$1)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Card'!$A$2</c15:sqref>
                        </c15:formulaRef>
                      </c:ext>
                    </c:extLst>
                    <c:strCache>
                      <c:ptCount val="1"/>
                      <c:pt idx="0">
                        <c:v>Credit Card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('Credit Card'!$B$2,'Credit Card'!$C$2,'Credit Card'!$D$2,'Credit Card'!$E$2,'Credit Card'!$F$2,'Credit Card'!$G$2)</c15:sqref>
                        </c15:fullRef>
                        <c15:formulaRef>
                          <c15:sqref>('Credit Card'!$B$2,'Credit Card'!$G$2)</c15:sqref>
                        </c15:formulaRef>
                      </c:ext>
                    </c:extLst>
                    <c:strCache>
                      <c:ptCount val="2"/>
                      <c:pt idx="0">
                        <c:v>Balance</c:v>
                      </c:pt>
                      <c:pt idx="1">
                        <c:v>Monthly Payment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'Credit Card'!$B$2:$G$2</c15:sqref>
                        </c15:fullRef>
                        <c15:formulaRef>
                          <c15:sqref>('Credit Card'!$B$2,'Credit Card'!$G$2)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1180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9968"/>
        <c:crosses val="autoZero"/>
        <c:auto val="1"/>
        <c:lblAlgn val="ctr"/>
        <c:lblOffset val="100"/>
        <c:noMultiLvlLbl val="0"/>
      </c:catAx>
      <c:valAx>
        <c:axId val="2118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31056"/>
        <c:crosses val="autoZero"/>
        <c:crossBetween val="between"/>
      </c:valAx>
      <c:serAx>
        <c:axId val="210861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99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128587</xdr:rowOff>
    </xdr:from>
    <xdr:to>
      <xdr:col>6</xdr:col>
      <xdr:colOff>257175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23812</xdr:rowOff>
    </xdr:from>
    <xdr:to>
      <xdr:col>5</xdr:col>
      <xdr:colOff>1057275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10</xdr:row>
      <xdr:rowOff>14287</xdr:rowOff>
    </xdr:from>
    <xdr:to>
      <xdr:col>12</xdr:col>
      <xdr:colOff>595312</xdr:colOff>
      <xdr:row>24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26" sqref="K26"/>
    </sheetView>
  </sheetViews>
  <sheetFormatPr defaultRowHeight="15" x14ac:dyDescent="0.25"/>
  <cols>
    <col min="1" max="1" width="17.42578125" customWidth="1"/>
    <col min="2" max="2" width="11.7109375" customWidth="1"/>
    <col min="3" max="3" width="13.28515625" customWidth="1"/>
    <col min="4" max="8" width="14.7109375" customWidth="1"/>
    <col min="9" max="9" width="10.140625" bestFit="1" customWidth="1"/>
    <col min="10" max="14" width="17.42578125" customWidth="1"/>
    <col min="15" max="15" width="15.42578125" bestFit="1" customWidth="1"/>
    <col min="16" max="16" width="10.85546875" customWidth="1"/>
  </cols>
  <sheetData>
    <row r="1" spans="1:17" x14ac:dyDescent="0.25">
      <c r="A1" t="s">
        <v>0</v>
      </c>
      <c r="C1" t="s">
        <v>45</v>
      </c>
      <c r="D1" s="1">
        <v>44854</v>
      </c>
      <c r="E1" s="1"/>
      <c r="F1" s="1"/>
      <c r="G1" s="1"/>
      <c r="H1" s="1"/>
    </row>
    <row r="3" spans="1:17" x14ac:dyDescent="0.25">
      <c r="A3" s="5" t="s">
        <v>14</v>
      </c>
      <c r="B3" s="5" t="s">
        <v>1</v>
      </c>
      <c r="C3" s="5" t="s">
        <v>26</v>
      </c>
      <c r="D3" s="5" t="s">
        <v>27</v>
      </c>
      <c r="E3" s="5" t="s">
        <v>27</v>
      </c>
      <c r="F3" s="5" t="s">
        <v>27</v>
      </c>
      <c r="G3" s="5" t="s">
        <v>27</v>
      </c>
      <c r="H3" s="5" t="s">
        <v>27</v>
      </c>
      <c r="I3" s="5" t="s">
        <v>2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47</v>
      </c>
      <c r="P3" s="5" t="s">
        <v>43</v>
      </c>
      <c r="Q3" s="6"/>
    </row>
    <row r="4" spans="1:17" x14ac:dyDescent="0.25">
      <c r="A4" s="6" t="s">
        <v>3</v>
      </c>
      <c r="B4" s="6" t="s">
        <v>15</v>
      </c>
      <c r="C4" s="7">
        <v>10</v>
      </c>
      <c r="D4" s="8">
        <v>40</v>
      </c>
      <c r="E4" s="9">
        <v>40</v>
      </c>
      <c r="F4" s="10">
        <v>50</v>
      </c>
      <c r="G4" s="11">
        <v>60</v>
      </c>
      <c r="H4" s="12">
        <v>65</v>
      </c>
      <c r="I4" s="7">
        <f>$C$4*(D4+E4+F4+G4+H4)</f>
        <v>2550</v>
      </c>
      <c r="J4" s="8">
        <f>IF(D4&gt;40,D4-40,0)</f>
        <v>0</v>
      </c>
      <c r="K4" s="9">
        <f t="shared" ref="K4:N14" si="0">IF(E4&gt;40,E4-40,0)</f>
        <v>0</v>
      </c>
      <c r="L4" s="10">
        <f t="shared" si="0"/>
        <v>10</v>
      </c>
      <c r="M4" s="11">
        <f t="shared" si="0"/>
        <v>20</v>
      </c>
      <c r="N4" s="12">
        <f t="shared" si="0"/>
        <v>25</v>
      </c>
      <c r="O4" s="7">
        <f>0.5*(J4+K4+L4+M4+N4)*$C$4</f>
        <v>275</v>
      </c>
      <c r="P4" s="7">
        <f>I4+O4</f>
        <v>2825</v>
      </c>
      <c r="Q4" s="6"/>
    </row>
    <row r="5" spans="1:17" x14ac:dyDescent="0.25">
      <c r="A5" s="6" t="s">
        <v>4</v>
      </c>
      <c r="B5" s="6" t="s">
        <v>16</v>
      </c>
      <c r="C5" s="7">
        <v>15</v>
      </c>
      <c r="D5" s="8">
        <v>35</v>
      </c>
      <c r="E5" s="9">
        <v>40</v>
      </c>
      <c r="F5" s="10">
        <v>50</v>
      </c>
      <c r="G5" s="11">
        <v>60</v>
      </c>
      <c r="H5" s="12">
        <v>65</v>
      </c>
      <c r="I5" s="7">
        <f>$C$5*(D5+E5+F5+G5+H5)</f>
        <v>3750</v>
      </c>
      <c r="J5" s="8">
        <f t="shared" ref="J5:J14" si="1">IF(D5&gt;40,D5-40,0)</f>
        <v>0</v>
      </c>
      <c r="K5" s="9">
        <f t="shared" si="0"/>
        <v>0</v>
      </c>
      <c r="L5" s="10">
        <f t="shared" si="0"/>
        <v>10</v>
      </c>
      <c r="M5" s="11">
        <f t="shared" si="0"/>
        <v>20</v>
      </c>
      <c r="N5" s="12">
        <f t="shared" si="0"/>
        <v>25</v>
      </c>
      <c r="O5" s="7">
        <f>0.5*(J5+K5+L5+M5+N5)*$C$5</f>
        <v>412.5</v>
      </c>
      <c r="P5" s="7">
        <f t="shared" ref="P5:P14" si="2">I5+O5</f>
        <v>4162.5</v>
      </c>
      <c r="Q5" s="6"/>
    </row>
    <row r="6" spans="1:17" x14ac:dyDescent="0.25">
      <c r="A6" s="6" t="s">
        <v>5</v>
      </c>
      <c r="B6" s="6" t="s">
        <v>17</v>
      </c>
      <c r="C6" s="7">
        <v>3.5</v>
      </c>
      <c r="D6" s="8">
        <v>30</v>
      </c>
      <c r="E6" s="9">
        <v>40</v>
      </c>
      <c r="F6" s="10">
        <v>50</v>
      </c>
      <c r="G6" s="11">
        <v>60</v>
      </c>
      <c r="H6" s="12">
        <v>65</v>
      </c>
      <c r="I6" s="7">
        <f>$C$6*(D6+E6+F6+G6+H6)</f>
        <v>857.5</v>
      </c>
      <c r="J6" s="8">
        <f t="shared" si="1"/>
        <v>0</v>
      </c>
      <c r="K6" s="9">
        <f t="shared" si="0"/>
        <v>0</v>
      </c>
      <c r="L6" s="10">
        <f t="shared" si="0"/>
        <v>10</v>
      </c>
      <c r="M6" s="11">
        <f t="shared" si="0"/>
        <v>20</v>
      </c>
      <c r="N6" s="12">
        <f t="shared" si="0"/>
        <v>25</v>
      </c>
      <c r="O6" s="7">
        <f>0.5*(J6+K6+L6+M6+N6)*$C$6</f>
        <v>96.25</v>
      </c>
      <c r="P6" s="7">
        <f t="shared" si="2"/>
        <v>953.75</v>
      </c>
      <c r="Q6" s="6"/>
    </row>
    <row r="7" spans="1:17" x14ac:dyDescent="0.25">
      <c r="A7" s="6" t="s">
        <v>6</v>
      </c>
      <c r="B7" s="6" t="s">
        <v>18</v>
      </c>
      <c r="C7" s="7">
        <v>20.100000000000001</v>
      </c>
      <c r="D7" s="8">
        <v>50</v>
      </c>
      <c r="E7" s="9">
        <v>40</v>
      </c>
      <c r="F7" s="10">
        <v>50</v>
      </c>
      <c r="G7" s="11">
        <v>60</v>
      </c>
      <c r="H7" s="12">
        <v>65</v>
      </c>
      <c r="I7" s="7">
        <f>$C$7*(D7+E7+F7+G7+H7)</f>
        <v>5326.5</v>
      </c>
      <c r="J7" s="8">
        <f t="shared" si="1"/>
        <v>10</v>
      </c>
      <c r="K7" s="9">
        <f t="shared" si="0"/>
        <v>0</v>
      </c>
      <c r="L7" s="10">
        <f t="shared" si="0"/>
        <v>10</v>
      </c>
      <c r="M7" s="11">
        <f t="shared" si="0"/>
        <v>20</v>
      </c>
      <c r="N7" s="12">
        <f t="shared" si="0"/>
        <v>25</v>
      </c>
      <c r="O7" s="7">
        <f>0.5*(J7+K7+L7+M7+N7)*$C$7</f>
        <v>653.25</v>
      </c>
      <c r="P7" s="7">
        <f t="shared" si="2"/>
        <v>5979.75</v>
      </c>
      <c r="Q7" s="6"/>
    </row>
    <row r="8" spans="1:17" x14ac:dyDescent="0.25">
      <c r="A8" s="6" t="s">
        <v>7</v>
      </c>
      <c r="B8" s="6" t="s">
        <v>19</v>
      </c>
      <c r="C8" s="7">
        <v>5.75</v>
      </c>
      <c r="D8" s="8">
        <v>55</v>
      </c>
      <c r="E8" s="9">
        <v>40</v>
      </c>
      <c r="F8" s="10">
        <v>50</v>
      </c>
      <c r="G8" s="11">
        <v>60</v>
      </c>
      <c r="H8" s="12">
        <v>65</v>
      </c>
      <c r="I8" s="7">
        <f>$C$8*(D8+E8+F8+G8+H8)</f>
        <v>1552.5</v>
      </c>
      <c r="J8" s="8">
        <f t="shared" si="1"/>
        <v>15</v>
      </c>
      <c r="K8" s="9">
        <f t="shared" si="0"/>
        <v>0</v>
      </c>
      <c r="L8" s="10">
        <f t="shared" si="0"/>
        <v>10</v>
      </c>
      <c r="M8" s="11">
        <f t="shared" si="0"/>
        <v>20</v>
      </c>
      <c r="N8" s="12">
        <f t="shared" si="0"/>
        <v>25</v>
      </c>
      <c r="O8" s="7">
        <f>0.5*(J8+K8+L8+M8+N8)*$C$8</f>
        <v>201.25</v>
      </c>
      <c r="P8" s="7">
        <f t="shared" si="2"/>
        <v>1753.75</v>
      </c>
      <c r="Q8" s="6"/>
    </row>
    <row r="9" spans="1:17" x14ac:dyDescent="0.25">
      <c r="A9" s="6" t="s">
        <v>8</v>
      </c>
      <c r="B9" s="6" t="s">
        <v>20</v>
      </c>
      <c r="C9" s="7">
        <v>12</v>
      </c>
      <c r="D9" s="8">
        <v>45</v>
      </c>
      <c r="E9" s="9">
        <v>40</v>
      </c>
      <c r="F9" s="10">
        <v>50</v>
      </c>
      <c r="G9" s="11">
        <v>60</v>
      </c>
      <c r="H9" s="12">
        <v>65</v>
      </c>
      <c r="I9" s="7">
        <f>$C$9*(D9+E9+F9+G9+H9)</f>
        <v>3120</v>
      </c>
      <c r="J9" s="8">
        <f t="shared" si="1"/>
        <v>5</v>
      </c>
      <c r="K9" s="9">
        <f t="shared" si="0"/>
        <v>0</v>
      </c>
      <c r="L9" s="10">
        <f t="shared" si="0"/>
        <v>10</v>
      </c>
      <c r="M9" s="11">
        <f t="shared" si="0"/>
        <v>20</v>
      </c>
      <c r="N9" s="12">
        <f t="shared" si="0"/>
        <v>25</v>
      </c>
      <c r="O9" s="7">
        <f>0.5*(J9+K9+L9+M9+N9)*$C$9</f>
        <v>360</v>
      </c>
      <c r="P9" s="7">
        <f t="shared" si="2"/>
        <v>3480</v>
      </c>
      <c r="Q9" s="6"/>
    </row>
    <row r="10" spans="1:17" x14ac:dyDescent="0.25">
      <c r="A10" s="6" t="s">
        <v>9</v>
      </c>
      <c r="B10" s="6" t="s">
        <v>21</v>
      </c>
      <c r="C10" s="7">
        <v>6.55</v>
      </c>
      <c r="D10" s="8">
        <v>25</v>
      </c>
      <c r="E10" s="9">
        <v>40</v>
      </c>
      <c r="F10" s="10">
        <v>50</v>
      </c>
      <c r="G10" s="11">
        <v>60</v>
      </c>
      <c r="H10" s="12">
        <v>65</v>
      </c>
      <c r="I10" s="7">
        <f>$C$10*(D10+E10+F10+G10+H10)</f>
        <v>1572</v>
      </c>
      <c r="J10" s="8">
        <f t="shared" si="1"/>
        <v>0</v>
      </c>
      <c r="K10" s="9">
        <f t="shared" si="0"/>
        <v>0</v>
      </c>
      <c r="L10" s="10">
        <f t="shared" si="0"/>
        <v>10</v>
      </c>
      <c r="M10" s="11">
        <f t="shared" si="0"/>
        <v>20</v>
      </c>
      <c r="N10" s="12">
        <f t="shared" si="0"/>
        <v>25</v>
      </c>
      <c r="O10" s="7">
        <f>0.5*(J10+K10+L10+M10+N10)*$C$10</f>
        <v>180.125</v>
      </c>
      <c r="P10" s="7">
        <f t="shared" si="2"/>
        <v>1752.125</v>
      </c>
      <c r="Q10" s="6"/>
    </row>
    <row r="11" spans="1:17" x14ac:dyDescent="0.25">
      <c r="A11" s="6" t="s">
        <v>10</v>
      </c>
      <c r="B11" s="6" t="s">
        <v>22</v>
      </c>
      <c r="C11" s="7">
        <v>30</v>
      </c>
      <c r="D11" s="8">
        <v>29</v>
      </c>
      <c r="E11" s="9">
        <v>40</v>
      </c>
      <c r="F11" s="10">
        <v>50</v>
      </c>
      <c r="G11" s="11">
        <v>60</v>
      </c>
      <c r="H11" s="12">
        <v>65</v>
      </c>
      <c r="I11" s="7">
        <f>$C$11*(D11+E11+F11+G11+H11)</f>
        <v>7320</v>
      </c>
      <c r="J11" s="8">
        <f t="shared" si="1"/>
        <v>0</v>
      </c>
      <c r="K11" s="9">
        <f t="shared" si="0"/>
        <v>0</v>
      </c>
      <c r="L11" s="10">
        <f t="shared" si="0"/>
        <v>10</v>
      </c>
      <c r="M11" s="11">
        <f t="shared" si="0"/>
        <v>20</v>
      </c>
      <c r="N11" s="12">
        <f t="shared" si="0"/>
        <v>25</v>
      </c>
      <c r="O11" s="7">
        <f>0.5*(J11+K11+L11+M11+N11)*$C$11</f>
        <v>825</v>
      </c>
      <c r="P11" s="7">
        <f t="shared" si="2"/>
        <v>8145</v>
      </c>
      <c r="Q11" s="6"/>
    </row>
    <row r="12" spans="1:17" x14ac:dyDescent="0.25">
      <c r="A12" s="6" t="s">
        <v>11</v>
      </c>
      <c r="B12" s="6" t="s">
        <v>23</v>
      </c>
      <c r="C12" s="7">
        <v>75</v>
      </c>
      <c r="D12" s="8">
        <v>32</v>
      </c>
      <c r="E12" s="9">
        <v>40</v>
      </c>
      <c r="F12" s="10">
        <v>50</v>
      </c>
      <c r="G12" s="11">
        <v>60</v>
      </c>
      <c r="H12" s="12">
        <v>65</v>
      </c>
      <c r="I12" s="7">
        <f>$C$12*(D12+E12+F12+G12+H12)</f>
        <v>18525</v>
      </c>
      <c r="J12" s="8">
        <f t="shared" si="1"/>
        <v>0</v>
      </c>
      <c r="K12" s="9">
        <f t="shared" si="0"/>
        <v>0</v>
      </c>
      <c r="L12" s="10">
        <f t="shared" si="0"/>
        <v>10</v>
      </c>
      <c r="M12" s="11">
        <f t="shared" si="0"/>
        <v>20</v>
      </c>
      <c r="N12" s="12">
        <f t="shared" si="0"/>
        <v>25</v>
      </c>
      <c r="O12" s="7">
        <f>0.5*(J12+K12+L12+M12+N12)*$C$12</f>
        <v>2062.5</v>
      </c>
      <c r="P12" s="7">
        <f t="shared" si="2"/>
        <v>20587.5</v>
      </c>
      <c r="Q12" s="6"/>
    </row>
    <row r="13" spans="1:17" x14ac:dyDescent="0.25">
      <c r="A13" s="6" t="s">
        <v>12</v>
      </c>
      <c r="B13" s="6" t="s">
        <v>24</v>
      </c>
      <c r="C13" s="7">
        <v>40</v>
      </c>
      <c r="D13" s="8">
        <v>44</v>
      </c>
      <c r="E13" s="9">
        <v>40</v>
      </c>
      <c r="F13" s="10">
        <v>50</v>
      </c>
      <c r="G13" s="11">
        <v>60</v>
      </c>
      <c r="H13" s="12">
        <v>65</v>
      </c>
      <c r="I13" s="7">
        <f>$C$13*(D13+E13+F13+G13+H13)</f>
        <v>10360</v>
      </c>
      <c r="J13" s="8">
        <f t="shared" si="1"/>
        <v>4</v>
      </c>
      <c r="K13" s="9">
        <f t="shared" si="0"/>
        <v>0</v>
      </c>
      <c r="L13" s="10">
        <f t="shared" si="0"/>
        <v>10</v>
      </c>
      <c r="M13" s="11">
        <f t="shared" si="0"/>
        <v>20</v>
      </c>
      <c r="N13" s="12">
        <f t="shared" si="0"/>
        <v>25</v>
      </c>
      <c r="O13" s="7">
        <f>0.5*(J13+K13+L13+M13+N13)*$C$13</f>
        <v>1180</v>
      </c>
      <c r="P13" s="7">
        <f t="shared" si="2"/>
        <v>11540</v>
      </c>
      <c r="Q13" s="6"/>
    </row>
    <row r="14" spans="1:17" x14ac:dyDescent="0.25">
      <c r="A14" s="6" t="s">
        <v>13</v>
      </c>
      <c r="B14" s="6" t="s">
        <v>25</v>
      </c>
      <c r="C14" s="7">
        <v>25</v>
      </c>
      <c r="D14" s="8">
        <v>22</v>
      </c>
      <c r="E14" s="9">
        <v>40</v>
      </c>
      <c r="F14" s="10">
        <v>50</v>
      </c>
      <c r="G14" s="11">
        <v>60</v>
      </c>
      <c r="H14" s="12">
        <v>65</v>
      </c>
      <c r="I14" s="7">
        <f>$C$14*(D14+E14+F14+G14+H14)</f>
        <v>5925</v>
      </c>
      <c r="J14" s="8">
        <f t="shared" si="1"/>
        <v>0</v>
      </c>
      <c r="K14" s="9">
        <f t="shared" si="0"/>
        <v>0</v>
      </c>
      <c r="L14" s="10">
        <f t="shared" si="0"/>
        <v>10</v>
      </c>
      <c r="M14" s="11">
        <f t="shared" si="0"/>
        <v>20</v>
      </c>
      <c r="N14" s="12">
        <f t="shared" si="0"/>
        <v>25</v>
      </c>
      <c r="O14" s="7">
        <f>0.5*(J14+K14+L14+M14+N14)*$C$14</f>
        <v>687.5</v>
      </c>
      <c r="P14" s="7">
        <f t="shared" si="2"/>
        <v>6612.5</v>
      </c>
      <c r="Q14" s="6"/>
    </row>
    <row r="15" spans="1:17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A16" s="6" t="s">
        <v>28</v>
      </c>
      <c r="B16" s="6"/>
      <c r="C16" s="7">
        <f>MAX(C4:C15)</f>
        <v>75</v>
      </c>
      <c r="D16" s="13">
        <f>MAX(D4:D15)</f>
        <v>55</v>
      </c>
      <c r="E16" s="13"/>
      <c r="F16" s="13"/>
      <c r="G16" s="13"/>
      <c r="H16" s="13"/>
      <c r="I16" s="7">
        <f>MAX(I4:I15)</f>
        <v>18525</v>
      </c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6" t="s">
        <v>29</v>
      </c>
      <c r="B17" s="6"/>
      <c r="C17" s="7">
        <f>MIN(C4:C14)</f>
        <v>3.5</v>
      </c>
      <c r="D17" s="13">
        <f>MIN(D4:D14)</f>
        <v>22</v>
      </c>
      <c r="E17" s="13"/>
      <c r="F17" s="13"/>
      <c r="G17" s="13"/>
      <c r="H17" s="13"/>
      <c r="I17" s="7">
        <f>MIN(I4:I14)</f>
        <v>857.5</v>
      </c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6" t="s">
        <v>30</v>
      </c>
      <c r="B18" s="6"/>
      <c r="C18" s="7">
        <f>AVERAGE(C4:C14)</f>
        <v>22.081818181818178</v>
      </c>
      <c r="D18" s="13">
        <f>AVERAGE(D4:D14)</f>
        <v>37</v>
      </c>
      <c r="E18" s="13"/>
      <c r="F18" s="13"/>
      <c r="G18" s="13"/>
      <c r="H18" s="13"/>
      <c r="I18" s="7">
        <f>AVERAGE(I4:I14)</f>
        <v>5532.590909090909</v>
      </c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6" t="s">
        <v>31</v>
      </c>
      <c r="B19" s="6"/>
      <c r="C19" s="7">
        <f>SUM(C4:C14)</f>
        <v>242.89999999999998</v>
      </c>
      <c r="D19" s="13">
        <f>SUM(D4:D14)</f>
        <v>407</v>
      </c>
      <c r="E19" s="13"/>
      <c r="F19" s="13"/>
      <c r="G19" s="13"/>
      <c r="H19" s="13"/>
      <c r="I19" s="7">
        <f>SUM(I4:I14)</f>
        <v>60858.5</v>
      </c>
      <c r="J19" s="6"/>
      <c r="K19" s="6"/>
      <c r="L19" s="6"/>
      <c r="M19" s="6"/>
      <c r="N19" s="6"/>
      <c r="O19" s="6"/>
      <c r="P19" s="6"/>
      <c r="Q19" s="6"/>
    </row>
    <row r="20" spans="1:17" x14ac:dyDescent="0.25">
      <c r="I20" s="4"/>
    </row>
    <row r="21" spans="1:17" x14ac:dyDescent="0.25">
      <c r="I21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RowHeight="15" x14ac:dyDescent="0.25"/>
  <cols>
    <col min="2" max="2" width="8.8554687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32</v>
      </c>
      <c r="B2" s="2">
        <v>200</v>
      </c>
      <c r="C2" s="3">
        <v>0.2</v>
      </c>
      <c r="D2">
        <v>12</v>
      </c>
      <c r="E2">
        <f>B2*C2</f>
        <v>40</v>
      </c>
      <c r="F2" s="2">
        <f>B2+E2</f>
        <v>240</v>
      </c>
      <c r="G2" s="4">
        <f>F2/D2</f>
        <v>20</v>
      </c>
    </row>
    <row r="3" spans="1:7" x14ac:dyDescent="0.25">
      <c r="A3" t="s">
        <v>33</v>
      </c>
      <c r="B3" s="2">
        <v>3000</v>
      </c>
      <c r="C3" s="3">
        <v>0.05</v>
      </c>
      <c r="D3">
        <v>12</v>
      </c>
      <c r="E3">
        <f t="shared" ref="E3:E5" si="0">B3*C3</f>
        <v>150</v>
      </c>
      <c r="F3" s="2">
        <f t="shared" ref="F3:F5" si="1">B3+E3</f>
        <v>3150</v>
      </c>
      <c r="G3" s="4">
        <f t="shared" ref="G3:G5" si="2">F3/D3</f>
        <v>262.5</v>
      </c>
    </row>
    <row r="4" spans="1:7" x14ac:dyDescent="0.25">
      <c r="A4" t="s">
        <v>34</v>
      </c>
      <c r="B4" s="2">
        <v>4000</v>
      </c>
      <c r="C4" s="3">
        <v>3.5999999999999997E-2</v>
      </c>
      <c r="D4">
        <v>12</v>
      </c>
      <c r="E4">
        <f t="shared" si="0"/>
        <v>144</v>
      </c>
      <c r="F4" s="2">
        <f t="shared" si="1"/>
        <v>4144</v>
      </c>
      <c r="G4" s="4">
        <f t="shared" si="2"/>
        <v>345.33333333333331</v>
      </c>
    </row>
    <row r="5" spans="1:7" x14ac:dyDescent="0.25">
      <c r="A5" t="s">
        <v>35</v>
      </c>
      <c r="B5" s="2">
        <v>400</v>
      </c>
      <c r="C5" s="3">
        <v>0.04</v>
      </c>
      <c r="D5">
        <v>12</v>
      </c>
      <c r="E5">
        <f t="shared" si="0"/>
        <v>16</v>
      </c>
      <c r="F5" s="2">
        <f t="shared" si="1"/>
        <v>416</v>
      </c>
      <c r="G5" s="4">
        <f t="shared" si="2"/>
        <v>34.666666666666664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19" sqref="E19"/>
    </sheetView>
  </sheetViews>
  <sheetFormatPr defaultRowHeight="15" x14ac:dyDescent="0.25"/>
  <cols>
    <col min="1" max="1" width="22.5703125" customWidth="1"/>
    <col min="4" max="4" width="13.28515625" bestFit="1" customWidth="1"/>
  </cols>
  <sheetData>
    <row r="1" spans="1:4" x14ac:dyDescent="0.25">
      <c r="A1" t="s">
        <v>64</v>
      </c>
    </row>
    <row r="2" spans="1:4" s="14" customFormat="1" x14ac:dyDescent="0.25">
      <c r="A2" s="15" t="s">
        <v>48</v>
      </c>
      <c r="B2" s="15" t="s">
        <v>49</v>
      </c>
      <c r="C2" s="15" t="s">
        <v>50</v>
      </c>
      <c r="D2" s="15" t="s">
        <v>51</v>
      </c>
    </row>
    <row r="3" spans="1:4" x14ac:dyDescent="0.25">
      <c r="A3" s="6" t="s">
        <v>52</v>
      </c>
      <c r="B3" s="16">
        <v>12</v>
      </c>
      <c r="C3" s="16">
        <v>85</v>
      </c>
      <c r="D3" s="6" t="s">
        <v>63</v>
      </c>
    </row>
    <row r="4" spans="1:4" x14ac:dyDescent="0.25">
      <c r="A4" s="6" t="s">
        <v>53</v>
      </c>
      <c r="B4" s="16">
        <v>11</v>
      </c>
      <c r="C4" s="16">
        <v>72</v>
      </c>
      <c r="D4" s="6" t="s">
        <v>63</v>
      </c>
    </row>
    <row r="5" spans="1:4" x14ac:dyDescent="0.25">
      <c r="A5" s="6" t="s">
        <v>54</v>
      </c>
      <c r="B5" s="16">
        <v>13</v>
      </c>
      <c r="C5" s="16">
        <v>60</v>
      </c>
      <c r="D5" s="6" t="s">
        <v>63</v>
      </c>
    </row>
    <row r="6" spans="1:4" x14ac:dyDescent="0.25">
      <c r="A6" s="6" t="s">
        <v>55</v>
      </c>
      <c r="B6" s="16">
        <v>12</v>
      </c>
      <c r="C6" s="16">
        <v>95</v>
      </c>
      <c r="D6" s="6" t="s">
        <v>63</v>
      </c>
    </row>
    <row r="7" spans="1:4" x14ac:dyDescent="0.25">
      <c r="A7" s="6" t="s">
        <v>56</v>
      </c>
      <c r="B7" s="16">
        <v>14</v>
      </c>
      <c r="C7" s="16">
        <v>88</v>
      </c>
      <c r="D7" s="6" t="s">
        <v>63</v>
      </c>
    </row>
    <row r="8" spans="1:4" x14ac:dyDescent="0.25">
      <c r="A8" s="6" t="s">
        <v>57</v>
      </c>
      <c r="B8" s="16">
        <v>12</v>
      </c>
      <c r="C8" s="16">
        <v>99</v>
      </c>
      <c r="D8" s="6" t="s">
        <v>63</v>
      </c>
    </row>
    <row r="9" spans="1:4" x14ac:dyDescent="0.25">
      <c r="A9" s="6" t="s">
        <v>58</v>
      </c>
      <c r="B9" s="16">
        <v>11</v>
      </c>
      <c r="C9" s="16">
        <v>75</v>
      </c>
      <c r="D9" s="6" t="s">
        <v>63</v>
      </c>
    </row>
    <row r="10" spans="1:4" x14ac:dyDescent="0.25">
      <c r="A10" s="6" t="s">
        <v>59</v>
      </c>
      <c r="B10" s="16">
        <v>13</v>
      </c>
      <c r="C10" s="16">
        <v>100</v>
      </c>
      <c r="D10" s="6" t="s">
        <v>63</v>
      </c>
    </row>
    <row r="11" spans="1:4" x14ac:dyDescent="0.25">
      <c r="A11" s="6" t="s">
        <v>60</v>
      </c>
      <c r="B11" s="16">
        <v>13</v>
      </c>
      <c r="C11" s="16">
        <v>75</v>
      </c>
      <c r="D11" s="6" t="s">
        <v>63</v>
      </c>
    </row>
    <row r="12" spans="1:4" x14ac:dyDescent="0.25">
      <c r="A12" s="6" t="s">
        <v>61</v>
      </c>
      <c r="B12" s="16">
        <v>15</v>
      </c>
      <c r="C12" s="16">
        <v>85</v>
      </c>
      <c r="D12" s="6" t="s">
        <v>63</v>
      </c>
    </row>
    <row r="13" spans="1:4" x14ac:dyDescent="0.25">
      <c r="A13" s="6" t="s">
        <v>62</v>
      </c>
      <c r="B13" s="16">
        <v>11</v>
      </c>
      <c r="C13" s="16">
        <v>85</v>
      </c>
      <c r="D13" s="6" t="s">
        <v>63</v>
      </c>
    </row>
    <row r="15" spans="1:4" x14ac:dyDescent="0.25">
      <c r="A15" s="15" t="s">
        <v>29</v>
      </c>
      <c r="B15" s="16">
        <f>MIN(B3:B14)</f>
        <v>11</v>
      </c>
      <c r="C15" s="16">
        <f>MIN(C3:C14)</f>
        <v>60</v>
      </c>
    </row>
    <row r="16" spans="1:4" x14ac:dyDescent="0.25">
      <c r="A16" s="15" t="s">
        <v>65</v>
      </c>
      <c r="B16" s="16">
        <f>MAX(B3:B13)</f>
        <v>15</v>
      </c>
      <c r="C16" s="16">
        <f>MAX(C3:C13)</f>
        <v>100</v>
      </c>
    </row>
    <row r="17" spans="1:3" x14ac:dyDescent="0.25">
      <c r="A17" s="15" t="s">
        <v>30</v>
      </c>
      <c r="B17" s="17">
        <f>AVERAGE(B3:B13)</f>
        <v>12.454545454545455</v>
      </c>
      <c r="C17" s="17">
        <f>AVERAGE(C3:C13)</f>
        <v>83.545454545454547</v>
      </c>
    </row>
    <row r="18" spans="1:3" x14ac:dyDescent="0.25">
      <c r="A18" s="15" t="s">
        <v>44</v>
      </c>
      <c r="B18" s="16">
        <f>MODE(B3:B13)</f>
        <v>12</v>
      </c>
      <c r="C18" s="16">
        <f>MODE(C3:C13)</f>
        <v>85</v>
      </c>
    </row>
    <row r="19" spans="1:3" x14ac:dyDescent="0.25">
      <c r="A19" s="15" t="s">
        <v>66</v>
      </c>
      <c r="B19" s="16">
        <f>MEDIAN(B3:B13)</f>
        <v>12</v>
      </c>
      <c r="C19" s="16">
        <f>MEDIAN(C3:C13)</f>
        <v>85</v>
      </c>
    </row>
    <row r="20" spans="1:3" x14ac:dyDescent="0.25">
      <c r="A20" s="15" t="s">
        <v>42</v>
      </c>
      <c r="B20" s="16">
        <f>COUNT(B3:B13)</f>
        <v>11</v>
      </c>
      <c r="C20" s="16">
        <f>COUNT(C3:C13)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S16" sqref="S16"/>
    </sheetView>
  </sheetViews>
  <sheetFormatPr defaultRowHeight="15" x14ac:dyDescent="0.25"/>
  <cols>
    <col min="1" max="1" width="15.7109375" bestFit="1" customWidth="1"/>
    <col min="3" max="3" width="12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67</v>
      </c>
    </row>
    <row r="2" spans="1:7" s="20" customFormat="1" x14ac:dyDescent="0.25">
      <c r="A2" s="19" t="s">
        <v>68</v>
      </c>
      <c r="B2" s="19" t="s">
        <v>69</v>
      </c>
      <c r="C2" s="19" t="s">
        <v>70</v>
      </c>
      <c r="D2" s="19" t="s">
        <v>38</v>
      </c>
      <c r="E2" s="19" t="s">
        <v>39</v>
      </c>
      <c r="F2" s="19" t="s">
        <v>71</v>
      </c>
      <c r="G2" s="19" t="s">
        <v>41</v>
      </c>
    </row>
    <row r="3" spans="1:7" x14ac:dyDescent="0.25">
      <c r="A3" s="8" t="s">
        <v>72</v>
      </c>
      <c r="B3" s="7">
        <v>2000</v>
      </c>
      <c r="C3" s="18">
        <v>0.21</v>
      </c>
      <c r="D3" s="6">
        <v>3</v>
      </c>
      <c r="E3" s="7">
        <f>B3*C3</f>
        <v>420</v>
      </c>
      <c r="F3" s="7">
        <f>B3+E3</f>
        <v>2420</v>
      </c>
      <c r="G3" s="7">
        <f>F3/D3</f>
        <v>806.66666666666663</v>
      </c>
    </row>
    <row r="4" spans="1:7" x14ac:dyDescent="0.25">
      <c r="A4" s="8" t="s">
        <v>73</v>
      </c>
      <c r="B4" s="7">
        <v>45</v>
      </c>
      <c r="C4" s="18">
        <v>0.25</v>
      </c>
      <c r="D4" s="6">
        <v>3</v>
      </c>
      <c r="E4" s="7">
        <f t="shared" ref="E4:E7" si="0">B4*C4</f>
        <v>11.25</v>
      </c>
      <c r="F4" s="7">
        <f t="shared" ref="F4:F7" si="1">B4+E4</f>
        <v>56.25</v>
      </c>
      <c r="G4" s="7">
        <f t="shared" ref="G4:G7" si="2">F4/D4</f>
        <v>18.75</v>
      </c>
    </row>
    <row r="5" spans="1:7" x14ac:dyDescent="0.25">
      <c r="A5" s="8" t="s">
        <v>74</v>
      </c>
      <c r="B5" s="7">
        <v>975</v>
      </c>
      <c r="C5" s="18">
        <v>0.27</v>
      </c>
      <c r="D5" s="6">
        <v>3</v>
      </c>
      <c r="E5" s="7">
        <f t="shared" si="0"/>
        <v>263.25</v>
      </c>
      <c r="F5" s="7">
        <f t="shared" si="1"/>
        <v>1238.25</v>
      </c>
      <c r="G5" s="7">
        <f t="shared" si="2"/>
        <v>412.75</v>
      </c>
    </row>
    <row r="6" spans="1:7" x14ac:dyDescent="0.25">
      <c r="A6" s="8" t="s">
        <v>75</v>
      </c>
      <c r="B6" s="7">
        <v>1500</v>
      </c>
      <c r="C6" s="18">
        <v>0.15</v>
      </c>
      <c r="D6" s="6">
        <v>3</v>
      </c>
      <c r="E6" s="7">
        <f t="shared" si="0"/>
        <v>225</v>
      </c>
      <c r="F6" s="7">
        <f t="shared" si="1"/>
        <v>1725</v>
      </c>
      <c r="G6" s="7">
        <f t="shared" si="2"/>
        <v>575</v>
      </c>
    </row>
    <row r="7" spans="1:7" x14ac:dyDescent="0.25">
      <c r="A7" s="8" t="s">
        <v>76</v>
      </c>
      <c r="B7" s="7">
        <v>780</v>
      </c>
      <c r="C7" s="18">
        <v>0.25</v>
      </c>
      <c r="D7" s="6">
        <v>3</v>
      </c>
      <c r="E7" s="7">
        <f t="shared" si="0"/>
        <v>195</v>
      </c>
      <c r="F7" s="7">
        <f t="shared" si="1"/>
        <v>975</v>
      </c>
      <c r="G7" s="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Loans</vt:lpstr>
      <vt:lpstr>Roster</vt:lpstr>
      <vt:lpstr>Credit 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</cp:lastModifiedBy>
  <dcterms:created xsi:type="dcterms:W3CDTF">2022-04-06T01:14:13Z</dcterms:created>
  <dcterms:modified xsi:type="dcterms:W3CDTF">2022-11-01T21:36:51Z</dcterms:modified>
</cp:coreProperties>
</file>