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kotastateuniversity-my.sharepoint.com/personal/ryan_porter_trojans_dsu_edu/Documents/CSC470/Project Plan/"/>
    </mc:Choice>
  </mc:AlternateContent>
  <xr:revisionPtr revIDLastSave="1207" documentId="11_E60897F41BE170836B02CE998F75CCDC64E183C8" xr6:coauthVersionLast="47" xr6:coauthVersionMax="47" xr10:uidLastSave="{030E53FB-5B2F-4111-AA43-E6426A7CFB44}"/>
  <bookViews>
    <workbookView xWindow="-120" yWindow="-120" windowWidth="29040" windowHeight="15720" xr2:uid="{00000000-000D-0000-FFFF-FFFF00000000}"/>
  </bookViews>
  <sheets>
    <sheet name="Project Plan" sheetId="4" r:id="rId1"/>
    <sheet name="Rol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4" l="1"/>
  <c r="J71" i="4"/>
  <c r="K71" i="4"/>
  <c r="K66" i="4"/>
  <c r="J66" i="4"/>
  <c r="K45" i="4"/>
  <c r="J45" i="4"/>
  <c r="K58" i="4"/>
  <c r="J58" i="4"/>
  <c r="M65" i="4"/>
  <c r="L65" i="4"/>
  <c r="M55" i="4"/>
  <c r="L55" i="4"/>
  <c r="M54" i="4"/>
  <c r="L54" i="4"/>
  <c r="L77" i="4"/>
  <c r="F31" i="4" l="1"/>
  <c r="F27" i="4"/>
  <c r="I58" i="4"/>
  <c r="L58" i="4" s="1"/>
  <c r="H58" i="4"/>
  <c r="L16" i="4"/>
  <c r="M61" i="4"/>
  <c r="L61" i="4"/>
  <c r="M59" i="4"/>
  <c r="L59" i="4"/>
  <c r="M53" i="4"/>
  <c r="L53" i="4"/>
  <c r="H45" i="4"/>
  <c r="M52" i="4"/>
  <c r="L52" i="4"/>
  <c r="M51" i="4"/>
  <c r="L51" i="4"/>
  <c r="M47" i="4"/>
  <c r="L47" i="4"/>
  <c r="I71" i="4"/>
  <c r="I66" i="4"/>
  <c r="I45" i="4"/>
  <c r="I34" i="4"/>
  <c r="M57" i="4"/>
  <c r="L57" i="4"/>
  <c r="M56" i="4"/>
  <c r="L56" i="4"/>
  <c r="M48" i="4"/>
  <c r="L48" i="4"/>
  <c r="M60" i="4"/>
  <c r="L60" i="4"/>
  <c r="M58" i="4"/>
  <c r="M50" i="4"/>
  <c r="L50" i="4"/>
  <c r="M62" i="4"/>
  <c r="L62" i="4"/>
  <c r="H18" i="4"/>
  <c r="H34" i="4"/>
  <c r="I18" i="4"/>
  <c r="E44" i="4"/>
  <c r="M44" i="4"/>
  <c r="L44" i="4"/>
  <c r="M43" i="4"/>
  <c r="L43" i="4"/>
  <c r="M42" i="4"/>
  <c r="L42" i="4"/>
  <c r="M41" i="4"/>
  <c r="L41" i="4"/>
  <c r="M31" i="4"/>
  <c r="L31" i="4"/>
  <c r="M30" i="4"/>
  <c r="L30" i="4"/>
  <c r="M29" i="4"/>
  <c r="L29" i="4"/>
  <c r="M28" i="4"/>
  <c r="L28" i="4"/>
  <c r="M33" i="4"/>
  <c r="L33" i="4"/>
  <c r="M32" i="4"/>
  <c r="L32" i="4"/>
  <c r="M27" i="4"/>
  <c r="L27" i="4"/>
  <c r="M26" i="4"/>
  <c r="L26" i="4"/>
  <c r="M25" i="4"/>
  <c r="L25" i="4"/>
  <c r="M11" i="4"/>
  <c r="L11" i="4"/>
  <c r="M12" i="4"/>
  <c r="L12" i="4"/>
  <c r="M15" i="4"/>
  <c r="L15" i="4"/>
  <c r="M14" i="4"/>
  <c r="L14" i="4"/>
  <c r="M78" i="4"/>
  <c r="L78" i="4"/>
  <c r="M76" i="4"/>
  <c r="L76" i="4"/>
  <c r="M75" i="4"/>
  <c r="L75" i="4"/>
  <c r="M74" i="4"/>
  <c r="L74" i="4"/>
  <c r="M73" i="4"/>
  <c r="L73" i="4"/>
  <c r="M72" i="4"/>
  <c r="L72" i="4"/>
  <c r="H71" i="4"/>
  <c r="M70" i="4"/>
  <c r="L70" i="4"/>
  <c r="M69" i="4"/>
  <c r="L69" i="4"/>
  <c r="M68" i="4"/>
  <c r="L68" i="4"/>
  <c r="M67" i="4"/>
  <c r="L67" i="4"/>
  <c r="H66" i="4"/>
  <c r="M63" i="4"/>
  <c r="L63" i="4"/>
  <c r="M64" i="4"/>
  <c r="L64" i="4"/>
  <c r="M49" i="4"/>
  <c r="L49" i="4"/>
  <c r="M46" i="4"/>
  <c r="L46" i="4"/>
  <c r="M40" i="4"/>
  <c r="L40" i="4"/>
  <c r="M39" i="4"/>
  <c r="L39" i="4"/>
  <c r="M38" i="4"/>
  <c r="L38" i="4"/>
  <c r="M37" i="4"/>
  <c r="L37" i="4"/>
  <c r="M36" i="4"/>
  <c r="L36" i="4"/>
  <c r="M35" i="4"/>
  <c r="L35" i="4"/>
  <c r="M24" i="4"/>
  <c r="L24" i="4"/>
  <c r="M23" i="4"/>
  <c r="L23" i="4"/>
  <c r="M22" i="4"/>
  <c r="L22" i="4"/>
  <c r="M21" i="4"/>
  <c r="L21" i="4"/>
  <c r="M20" i="4"/>
  <c r="L20" i="4"/>
  <c r="M19" i="4"/>
  <c r="L19" i="4"/>
  <c r="M17" i="4"/>
  <c r="L17" i="4"/>
  <c r="M16" i="4"/>
  <c r="M13" i="4"/>
  <c r="L13" i="4"/>
  <c r="M10" i="4"/>
  <c r="L10" i="4"/>
  <c r="K9" i="4"/>
  <c r="J9" i="4"/>
  <c r="I9" i="4"/>
  <c r="H9" i="4"/>
  <c r="J3" i="4"/>
  <c r="N8" i="4" s="1"/>
  <c r="N55" i="4" l="1"/>
  <c r="N65" i="4"/>
  <c r="N54" i="4"/>
  <c r="N14" i="4"/>
  <c r="N77" i="4"/>
  <c r="N61" i="4"/>
  <c r="N59" i="4"/>
  <c r="N53" i="4"/>
  <c r="N52" i="4"/>
  <c r="N51" i="4"/>
  <c r="N47" i="4"/>
  <c r="N50" i="4"/>
  <c r="N57" i="4"/>
  <c r="N58" i="4"/>
  <c r="N62" i="4"/>
  <c r="N56" i="4"/>
  <c r="N48" i="4"/>
  <c r="N60" i="4"/>
  <c r="N44" i="4"/>
  <c r="N43" i="4"/>
  <c r="N42" i="4"/>
  <c r="N41" i="4"/>
  <c r="N28" i="4"/>
  <c r="N25" i="4"/>
  <c r="N31" i="4"/>
  <c r="N29" i="4"/>
  <c r="N30" i="4"/>
  <c r="N32" i="4"/>
  <c r="N26" i="4"/>
  <c r="N33" i="4"/>
  <c r="N27" i="4"/>
  <c r="N11" i="4"/>
  <c r="N12" i="4"/>
  <c r="M45" i="4"/>
  <c r="M71" i="4"/>
  <c r="N15" i="4"/>
  <c r="L34" i="4"/>
  <c r="L66" i="4"/>
  <c r="L71" i="4"/>
  <c r="L18" i="4"/>
  <c r="M66" i="4"/>
  <c r="M18" i="4"/>
  <c r="L9" i="4"/>
  <c r="L45" i="4"/>
  <c r="M9" i="4"/>
  <c r="M34" i="4"/>
  <c r="N78" i="4"/>
  <c r="N76" i="4"/>
  <c r="N75" i="4"/>
  <c r="N46" i="4"/>
  <c r="N40" i="4"/>
  <c r="N71" i="4"/>
  <c r="N37" i="4"/>
  <c r="N68" i="4"/>
  <c r="N64" i="4"/>
  <c r="N34" i="4"/>
  <c r="N74" i="4"/>
  <c r="N67" i="4"/>
  <c r="N36" i="4"/>
  <c r="N72" i="4"/>
  <c r="N69" i="4"/>
  <c r="N63" i="4"/>
  <c r="N49" i="4"/>
  <c r="N20" i="4"/>
  <c r="N66" i="4"/>
  <c r="N22" i="4"/>
  <c r="N10" i="4"/>
  <c r="N39" i="4"/>
  <c r="N35" i="4"/>
  <c r="N21" i="4"/>
  <c r="N38" i="4"/>
  <c r="N13" i="4"/>
  <c r="N17" i="4"/>
  <c r="O8" i="4"/>
  <c r="N9" i="4"/>
  <c r="N23" i="4"/>
  <c r="N16" i="4"/>
  <c r="N24" i="4"/>
  <c r="N73" i="4"/>
  <c r="N45" i="4"/>
  <c r="N19" i="4"/>
  <c r="N18" i="4"/>
  <c r="N70" i="4"/>
  <c r="O55" i="4" l="1"/>
  <c r="O65" i="4"/>
  <c r="O77" i="4"/>
  <c r="O54" i="4"/>
  <c r="O59" i="4"/>
  <c r="O61" i="4"/>
  <c r="O53" i="4"/>
  <c r="O47" i="4"/>
  <c r="O51" i="4"/>
  <c r="O52" i="4"/>
  <c r="O57" i="4"/>
  <c r="O58" i="4"/>
  <c r="O50" i="4"/>
  <c r="O60" i="4"/>
  <c r="O48" i="4"/>
  <c r="O56" i="4"/>
  <c r="O62" i="4"/>
  <c r="O41" i="4"/>
  <c r="O42" i="4"/>
  <c r="O43" i="4"/>
  <c r="O44" i="4"/>
  <c r="O31" i="4"/>
  <c r="O28" i="4"/>
  <c r="O30" i="4"/>
  <c r="O29" i="4"/>
  <c r="O27" i="4"/>
  <c r="O25" i="4"/>
  <c r="O33" i="4"/>
  <c r="O26" i="4"/>
  <c r="O32" i="4"/>
  <c r="O12" i="4"/>
  <c r="O11" i="4"/>
  <c r="O14" i="4"/>
  <c r="O15" i="4"/>
  <c r="O72" i="4"/>
  <c r="O64" i="4"/>
  <c r="O78" i="4"/>
  <c r="O74" i="4"/>
  <c r="O71" i="4"/>
  <c r="O70" i="4"/>
  <c r="O76" i="4"/>
  <c r="O68" i="4"/>
  <c r="O73" i="4"/>
  <c r="O69" i="4"/>
  <c r="O75" i="4"/>
  <c r="O67" i="4"/>
  <c r="O37" i="4"/>
  <c r="O34" i="4"/>
  <c r="O45" i="4"/>
  <c r="O39" i="4"/>
  <c r="O40" i="4"/>
  <c r="O23" i="4"/>
  <c r="O13" i="4"/>
  <c r="O46" i="4"/>
  <c r="O20" i="4"/>
  <c r="O63" i="4"/>
  <c r="O19" i="4"/>
  <c r="O17" i="4"/>
  <c r="O49" i="4"/>
  <c r="O24" i="4"/>
  <c r="O36" i="4"/>
  <c r="O35" i="4"/>
  <c r="O10" i="4"/>
  <c r="O38" i="4"/>
  <c r="O22" i="4"/>
  <c r="P8" i="4"/>
  <c r="O9" i="4"/>
  <c r="O16" i="4"/>
  <c r="O66" i="4"/>
  <c r="O21" i="4"/>
  <c r="O18" i="4"/>
  <c r="P55" i="4" l="1"/>
  <c r="P65" i="4"/>
  <c r="P77" i="4"/>
  <c r="P54" i="4"/>
  <c r="P59" i="4"/>
  <c r="P61" i="4"/>
  <c r="P53" i="4"/>
  <c r="P47" i="4"/>
  <c r="P51" i="4"/>
  <c r="P52" i="4"/>
  <c r="P57" i="4"/>
  <c r="P58" i="4"/>
  <c r="P60" i="4"/>
  <c r="P48" i="4"/>
  <c r="P56" i="4"/>
  <c r="P62" i="4"/>
  <c r="P50" i="4"/>
  <c r="P42" i="4"/>
  <c r="P43" i="4"/>
  <c r="P44" i="4"/>
  <c r="P41" i="4"/>
  <c r="P31" i="4"/>
  <c r="P28" i="4"/>
  <c r="P30" i="4"/>
  <c r="P29" i="4"/>
  <c r="P27" i="4"/>
  <c r="P33" i="4"/>
  <c r="P26" i="4"/>
  <c r="P32" i="4"/>
  <c r="P25" i="4"/>
  <c r="P12" i="4"/>
  <c r="P11" i="4"/>
  <c r="P14" i="4"/>
  <c r="P15" i="4"/>
  <c r="P78" i="4"/>
  <c r="P74" i="4"/>
  <c r="P76" i="4"/>
  <c r="P73" i="4"/>
  <c r="P75" i="4"/>
  <c r="P72" i="4"/>
  <c r="P71" i="4"/>
  <c r="P37" i="4"/>
  <c r="P68" i="4"/>
  <c r="P64" i="4"/>
  <c r="P34" i="4"/>
  <c r="P45" i="4"/>
  <c r="P39" i="4"/>
  <c r="P69" i="4"/>
  <c r="P70" i="4"/>
  <c r="P63" i="4"/>
  <c r="P49" i="4"/>
  <c r="P67" i="4"/>
  <c r="P19" i="4"/>
  <c r="P17" i="4"/>
  <c r="P24" i="4"/>
  <c r="P40" i="4"/>
  <c r="P38" i="4"/>
  <c r="P22" i="4"/>
  <c r="P35" i="4"/>
  <c r="Q8" i="4"/>
  <c r="P36" i="4"/>
  <c r="P9" i="4"/>
  <c r="P66" i="4"/>
  <c r="P23" i="4"/>
  <c r="P16" i="4"/>
  <c r="P18" i="4"/>
  <c r="P46" i="4"/>
  <c r="P13" i="4"/>
  <c r="P20" i="4"/>
  <c r="P21" i="4"/>
  <c r="P10" i="4"/>
  <c r="Q55" i="4" l="1"/>
  <c r="Q65" i="4"/>
  <c r="Q77" i="4"/>
  <c r="Q54" i="4"/>
  <c r="Q59" i="4"/>
  <c r="Q61" i="4"/>
  <c r="Q53" i="4"/>
  <c r="Q47" i="4"/>
  <c r="Q51" i="4"/>
  <c r="Q52" i="4"/>
  <c r="Q57" i="4"/>
  <c r="Q58" i="4"/>
  <c r="Q60" i="4"/>
  <c r="Q48" i="4"/>
  <c r="Q56" i="4"/>
  <c r="Q62" i="4"/>
  <c r="Q50" i="4"/>
  <c r="Q42" i="4"/>
  <c r="Q43" i="4"/>
  <c r="Q44" i="4"/>
  <c r="Q41" i="4"/>
  <c r="Q28" i="4"/>
  <c r="Q30" i="4"/>
  <c r="Q29" i="4"/>
  <c r="Q31" i="4"/>
  <c r="Q27" i="4"/>
  <c r="Q33" i="4"/>
  <c r="Q26" i="4"/>
  <c r="Q32" i="4"/>
  <c r="Q25" i="4"/>
  <c r="Q12" i="4"/>
  <c r="Q11" i="4"/>
  <c r="Q14" i="4"/>
  <c r="Q15" i="4"/>
  <c r="Q78" i="4"/>
  <c r="Q74" i="4"/>
  <c r="Q71" i="4"/>
  <c r="Q76" i="4"/>
  <c r="Q73" i="4"/>
  <c r="Q69" i="4"/>
  <c r="Q75" i="4"/>
  <c r="Q67" i="4"/>
  <c r="Q72" i="4"/>
  <c r="Q68" i="4"/>
  <c r="Q64" i="4"/>
  <c r="Q34" i="4"/>
  <c r="Q45" i="4"/>
  <c r="Q39" i="4"/>
  <c r="Q36" i="4"/>
  <c r="Q70" i="4"/>
  <c r="Q63" i="4"/>
  <c r="Q49" i="4"/>
  <c r="Q46" i="4"/>
  <c r="Q20" i="4"/>
  <c r="Q66" i="4"/>
  <c r="Q22" i="4"/>
  <c r="Q10" i="4"/>
  <c r="Q24" i="4"/>
  <c r="Q35" i="4"/>
  <c r="Q21" i="4"/>
  <c r="R8" i="4"/>
  <c r="Q37" i="4"/>
  <c r="Q9" i="4"/>
  <c r="Q17" i="4"/>
  <c r="Q23" i="4"/>
  <c r="Q38" i="4"/>
  <c r="Q16" i="4"/>
  <c r="Q40" i="4"/>
  <c r="Q13" i="4"/>
  <c r="Q19" i="4"/>
  <c r="Q18" i="4"/>
  <c r="R55" i="4" l="1"/>
  <c r="R65" i="4"/>
  <c r="R77" i="4"/>
  <c r="R54" i="4"/>
  <c r="R59" i="4"/>
  <c r="R61" i="4"/>
  <c r="R53" i="4"/>
  <c r="R47" i="4"/>
  <c r="R52" i="4"/>
  <c r="R51" i="4"/>
  <c r="R57" i="4"/>
  <c r="R60" i="4"/>
  <c r="R58" i="4"/>
  <c r="R48" i="4"/>
  <c r="R56" i="4"/>
  <c r="R62" i="4"/>
  <c r="R50" i="4"/>
  <c r="R41" i="4"/>
  <c r="R43" i="4"/>
  <c r="R44" i="4"/>
  <c r="R42" i="4"/>
  <c r="R28" i="4"/>
  <c r="R30" i="4"/>
  <c r="R29" i="4"/>
  <c r="R31" i="4"/>
  <c r="R33" i="4"/>
  <c r="R26" i="4"/>
  <c r="R32" i="4"/>
  <c r="R25" i="4"/>
  <c r="R27" i="4"/>
  <c r="R12" i="4"/>
  <c r="R11" i="4"/>
  <c r="R14" i="4"/>
  <c r="R15" i="4"/>
  <c r="R78" i="4"/>
  <c r="R68" i="4"/>
  <c r="R64" i="4"/>
  <c r="R45" i="4"/>
  <c r="R39" i="4"/>
  <c r="R76" i="4"/>
  <c r="R36" i="4"/>
  <c r="R72" i="4"/>
  <c r="R38" i="4"/>
  <c r="R66" i="4"/>
  <c r="R75" i="4"/>
  <c r="R70" i="4"/>
  <c r="R67" i="4"/>
  <c r="R63" i="4"/>
  <c r="R22" i="4"/>
  <c r="R10" i="4"/>
  <c r="R24" i="4"/>
  <c r="R74" i="4"/>
  <c r="R49" i="4"/>
  <c r="R35" i="4"/>
  <c r="R21" i="4"/>
  <c r="R37" i="4"/>
  <c r="R9" i="4"/>
  <c r="R17" i="4"/>
  <c r="R23" i="4"/>
  <c r="R16" i="4"/>
  <c r="R69" i="4"/>
  <c r="R34" i="4"/>
  <c r="R40" i="4"/>
  <c r="R19" i="4"/>
  <c r="R73" i="4"/>
  <c r="R71" i="4"/>
  <c r="R20" i="4"/>
  <c r="R18" i="4"/>
  <c r="R13" i="4"/>
  <c r="R46" i="4"/>
  <c r="S8" i="4"/>
  <c r="S55" i="4" l="1"/>
  <c r="S65" i="4"/>
  <c r="S77" i="4"/>
  <c r="S54" i="4"/>
  <c r="S59" i="4"/>
  <c r="S61" i="4"/>
  <c r="S53" i="4"/>
  <c r="S47" i="4"/>
  <c r="S52" i="4"/>
  <c r="S51" i="4"/>
  <c r="S57" i="4"/>
  <c r="S60" i="4"/>
  <c r="S58" i="4"/>
  <c r="S48" i="4"/>
  <c r="S56" i="4"/>
  <c r="S62" i="4"/>
  <c r="S50" i="4"/>
  <c r="S43" i="4"/>
  <c r="S44" i="4"/>
  <c r="S41" i="4"/>
  <c r="S42" i="4"/>
  <c r="S30" i="4"/>
  <c r="S29" i="4"/>
  <c r="S28" i="4"/>
  <c r="S31" i="4"/>
  <c r="S33" i="4"/>
  <c r="S26" i="4"/>
  <c r="S32" i="4"/>
  <c r="S25" i="4"/>
  <c r="S27" i="4"/>
  <c r="S12" i="4"/>
  <c r="S11" i="4"/>
  <c r="S14" i="4"/>
  <c r="S15" i="4"/>
  <c r="S74" i="4"/>
  <c r="S66" i="4"/>
  <c r="S63" i="4"/>
  <c r="S76" i="4"/>
  <c r="S73" i="4"/>
  <c r="S69" i="4"/>
  <c r="S75" i="4"/>
  <c r="S67" i="4"/>
  <c r="S72" i="4"/>
  <c r="S64" i="4"/>
  <c r="S78" i="4"/>
  <c r="S45" i="4"/>
  <c r="S39" i="4"/>
  <c r="S36" i="4"/>
  <c r="S46" i="4"/>
  <c r="S22" i="4"/>
  <c r="S10" i="4"/>
  <c r="S71" i="4"/>
  <c r="S19" i="4"/>
  <c r="S17" i="4"/>
  <c r="S49" i="4"/>
  <c r="S35" i="4"/>
  <c r="S21" i="4"/>
  <c r="S9" i="4"/>
  <c r="S34" i="4"/>
  <c r="S23" i="4"/>
  <c r="S38" i="4"/>
  <c r="S16" i="4"/>
  <c r="S24" i="4"/>
  <c r="T8" i="4"/>
  <c r="S20" i="4"/>
  <c r="S18" i="4"/>
  <c r="S40" i="4"/>
  <c r="S68" i="4"/>
  <c r="S13" i="4"/>
  <c r="S37" i="4"/>
  <c r="S70" i="4"/>
  <c r="T55" i="4" l="1"/>
  <c r="T65" i="4"/>
  <c r="T77" i="4"/>
  <c r="T54" i="4"/>
  <c r="T59" i="4"/>
  <c r="T61" i="4"/>
  <c r="T53" i="4"/>
  <c r="T47" i="4"/>
  <c r="T51" i="4"/>
  <c r="T52" i="4"/>
  <c r="T57" i="4"/>
  <c r="T48" i="4"/>
  <c r="T56" i="4"/>
  <c r="T62" i="4"/>
  <c r="T58" i="4"/>
  <c r="T50" i="4"/>
  <c r="T60" i="4"/>
  <c r="T43" i="4"/>
  <c r="T44" i="4"/>
  <c r="T42" i="4"/>
  <c r="T41" i="4"/>
  <c r="T30" i="4"/>
  <c r="T29" i="4"/>
  <c r="T31" i="4"/>
  <c r="T28" i="4"/>
  <c r="T33" i="4"/>
  <c r="T26" i="4"/>
  <c r="T32" i="4"/>
  <c r="T25" i="4"/>
  <c r="T27" i="4"/>
  <c r="T12" i="4"/>
  <c r="T11" i="4"/>
  <c r="T14" i="4"/>
  <c r="T15" i="4"/>
  <c r="T76" i="4"/>
  <c r="T75" i="4"/>
  <c r="T78" i="4"/>
  <c r="T74" i="4"/>
  <c r="T45" i="4"/>
  <c r="T39" i="4"/>
  <c r="T36" i="4"/>
  <c r="T73" i="4"/>
  <c r="T70" i="4"/>
  <c r="T67" i="4"/>
  <c r="T49" i="4"/>
  <c r="T35" i="4"/>
  <c r="T68" i="4"/>
  <c r="T71" i="4"/>
  <c r="T66" i="4"/>
  <c r="T19" i="4"/>
  <c r="T17" i="4"/>
  <c r="T21" i="4"/>
  <c r="T9" i="4"/>
  <c r="T72" i="4"/>
  <c r="T34" i="4"/>
  <c r="T38" i="4"/>
  <c r="T37" i="4"/>
  <c r="T64" i="4"/>
  <c r="T23" i="4"/>
  <c r="T10" i="4"/>
  <c r="T16" i="4"/>
  <c r="T24" i="4"/>
  <c r="T69" i="4"/>
  <c r="T20" i="4"/>
  <c r="T18" i="4"/>
  <c r="T22" i="4"/>
  <c r="T63" i="4"/>
  <c r="T13" i="4"/>
  <c r="U8" i="4"/>
  <c r="T46" i="4"/>
  <c r="T40" i="4"/>
  <c r="U55" i="4" l="1"/>
  <c r="U65" i="4"/>
  <c r="U77" i="4"/>
  <c r="U54" i="4"/>
  <c r="U59" i="4"/>
  <c r="U61" i="4"/>
  <c r="U53" i="4"/>
  <c r="U47" i="4"/>
  <c r="U51" i="4"/>
  <c r="U52" i="4"/>
  <c r="U57" i="4"/>
  <c r="U48" i="4"/>
  <c r="U56" i="4"/>
  <c r="U62" i="4"/>
  <c r="U50" i="4"/>
  <c r="U60" i="4"/>
  <c r="U58" i="4"/>
  <c r="U43" i="4"/>
  <c r="U44" i="4"/>
  <c r="U41" i="4"/>
  <c r="U42" i="4"/>
  <c r="U30" i="4"/>
  <c r="U29" i="4"/>
  <c r="U31" i="4"/>
  <c r="U28" i="4"/>
  <c r="U33" i="4"/>
  <c r="U26" i="4"/>
  <c r="U32" i="4"/>
  <c r="U25" i="4"/>
  <c r="U27" i="4"/>
  <c r="U12" i="4"/>
  <c r="U11" i="4"/>
  <c r="U14" i="4"/>
  <c r="U15" i="4"/>
  <c r="U71" i="4"/>
  <c r="U70" i="4"/>
  <c r="U76" i="4"/>
  <c r="U73" i="4"/>
  <c r="U69" i="4"/>
  <c r="U75" i="4"/>
  <c r="U67" i="4"/>
  <c r="U72" i="4"/>
  <c r="U78" i="4"/>
  <c r="U74" i="4"/>
  <c r="U66" i="4"/>
  <c r="U36" i="4"/>
  <c r="U49" i="4"/>
  <c r="U63" i="4"/>
  <c r="U38" i="4"/>
  <c r="U46" i="4"/>
  <c r="U22" i="4"/>
  <c r="U10" i="4"/>
  <c r="U19" i="4"/>
  <c r="U17" i="4"/>
  <c r="U24" i="4"/>
  <c r="U35" i="4"/>
  <c r="U34" i="4"/>
  <c r="U18" i="4"/>
  <c r="U16" i="4"/>
  <c r="U37" i="4"/>
  <c r="U40" i="4"/>
  <c r="U23" i="4"/>
  <c r="U20" i="4"/>
  <c r="U9" i="4"/>
  <c r="U64" i="4"/>
  <c r="U13" i="4"/>
  <c r="U68" i="4"/>
  <c r="V8" i="4"/>
  <c r="U45" i="4"/>
  <c r="U21" i="4"/>
  <c r="U39" i="4"/>
  <c r="V55" i="4" l="1"/>
  <c r="V65" i="4"/>
  <c r="V77" i="4"/>
  <c r="V54" i="4"/>
  <c r="V59" i="4"/>
  <c r="V61" i="4"/>
  <c r="V53" i="4"/>
  <c r="V47" i="4"/>
  <c r="V51" i="4"/>
  <c r="V52" i="4"/>
  <c r="V57" i="4"/>
  <c r="V56" i="4"/>
  <c r="V62" i="4"/>
  <c r="V48" i="4"/>
  <c r="V50" i="4"/>
  <c r="V60" i="4"/>
  <c r="V58" i="4"/>
  <c r="V43" i="4"/>
  <c r="V44" i="4"/>
  <c r="V41" i="4"/>
  <c r="V42" i="4"/>
  <c r="V30" i="4"/>
  <c r="V29" i="4"/>
  <c r="V31" i="4"/>
  <c r="V28" i="4"/>
  <c r="V26" i="4"/>
  <c r="V32" i="4"/>
  <c r="V33" i="4"/>
  <c r="V25" i="4"/>
  <c r="V27" i="4"/>
  <c r="V12" i="4"/>
  <c r="V11" i="4"/>
  <c r="V14" i="4"/>
  <c r="V15" i="4"/>
  <c r="V76" i="4"/>
  <c r="V73" i="4"/>
  <c r="V75" i="4"/>
  <c r="V72" i="4"/>
  <c r="V78" i="4"/>
  <c r="V74" i="4"/>
  <c r="V71" i="4"/>
  <c r="V70" i="4"/>
  <c r="V36" i="4"/>
  <c r="V49" i="4"/>
  <c r="V67" i="4"/>
  <c r="V63" i="4"/>
  <c r="V38" i="4"/>
  <c r="V69" i="4"/>
  <c r="V46" i="4"/>
  <c r="V40" i="4"/>
  <c r="V66" i="4"/>
  <c r="V24" i="4"/>
  <c r="V34" i="4"/>
  <c r="V18" i="4"/>
  <c r="V16" i="4"/>
  <c r="V37" i="4"/>
  <c r="V23" i="4"/>
  <c r="V64" i="4"/>
  <c r="V17" i="4"/>
  <c r="V19" i="4"/>
  <c r="V13" i="4"/>
  <c r="V20" i="4"/>
  <c r="V9" i="4"/>
  <c r="V68" i="4"/>
  <c r="V39" i="4"/>
  <c r="V35" i="4"/>
  <c r="V45" i="4"/>
  <c r="V21" i="4"/>
  <c r="W8" i="4"/>
  <c r="V10" i="4"/>
  <c r="V22" i="4"/>
  <c r="W55" i="4" l="1"/>
  <c r="W65" i="4"/>
  <c r="W77" i="4"/>
  <c r="W54" i="4"/>
  <c r="W59" i="4"/>
  <c r="W61" i="4"/>
  <c r="W53" i="4"/>
  <c r="W47" i="4"/>
  <c r="W52" i="4"/>
  <c r="W51" i="4"/>
  <c r="W57" i="4"/>
  <c r="W56" i="4"/>
  <c r="W62" i="4"/>
  <c r="W50" i="4"/>
  <c r="W58" i="4"/>
  <c r="W48" i="4"/>
  <c r="W60" i="4"/>
  <c r="W43" i="4"/>
  <c r="W44" i="4"/>
  <c r="W41" i="4"/>
  <c r="W42" i="4"/>
  <c r="W29" i="4"/>
  <c r="W31" i="4"/>
  <c r="W30" i="4"/>
  <c r="W28" i="4"/>
  <c r="W26" i="4"/>
  <c r="W32" i="4"/>
  <c r="W25" i="4"/>
  <c r="W33" i="4"/>
  <c r="W27" i="4"/>
  <c r="W12" i="4"/>
  <c r="W11" i="4"/>
  <c r="W14" i="4"/>
  <c r="W15" i="4"/>
  <c r="W76" i="4"/>
  <c r="W68" i="4"/>
  <c r="W73" i="4"/>
  <c r="W75" i="4"/>
  <c r="W72" i="4"/>
  <c r="W64" i="4"/>
  <c r="W78" i="4"/>
  <c r="W74" i="4"/>
  <c r="W66" i="4"/>
  <c r="W63" i="4"/>
  <c r="W71" i="4"/>
  <c r="W70" i="4"/>
  <c r="W49" i="4"/>
  <c r="W67" i="4"/>
  <c r="W38" i="4"/>
  <c r="W69" i="4"/>
  <c r="W35" i="4"/>
  <c r="W19" i="4"/>
  <c r="W17" i="4"/>
  <c r="W24" i="4"/>
  <c r="W21" i="4"/>
  <c r="W9" i="4"/>
  <c r="W37" i="4"/>
  <c r="W23" i="4"/>
  <c r="W13" i="4"/>
  <c r="W40" i="4"/>
  <c r="W45" i="4"/>
  <c r="W36" i="4"/>
  <c r="W20" i="4"/>
  <c r="W16" i="4"/>
  <c r="W18" i="4"/>
  <c r="W34" i="4"/>
  <c r="W10" i="4"/>
  <c r="W39" i="4"/>
  <c r="W46" i="4"/>
  <c r="X8" i="4"/>
  <c r="W22" i="4"/>
  <c r="X55" i="4" l="1"/>
  <c r="X65" i="4"/>
  <c r="X77" i="4"/>
  <c r="X54" i="4"/>
  <c r="X59" i="4"/>
  <c r="X61" i="4"/>
  <c r="X53" i="4"/>
  <c r="X47" i="4"/>
  <c r="X51" i="4"/>
  <c r="X52" i="4"/>
  <c r="X57" i="4"/>
  <c r="X56" i="4"/>
  <c r="X62" i="4"/>
  <c r="X50" i="4"/>
  <c r="X58" i="4"/>
  <c r="X60" i="4"/>
  <c r="X48" i="4"/>
  <c r="X44" i="4"/>
  <c r="X41" i="4"/>
  <c r="X42" i="4"/>
  <c r="X43" i="4"/>
  <c r="X29" i="4"/>
  <c r="X31" i="4"/>
  <c r="X28" i="4"/>
  <c r="X30" i="4"/>
  <c r="X32" i="4"/>
  <c r="X25" i="4"/>
  <c r="X27" i="4"/>
  <c r="X26" i="4"/>
  <c r="X33" i="4"/>
  <c r="X12" i="4"/>
  <c r="X11" i="4"/>
  <c r="X14" i="4"/>
  <c r="X15" i="4"/>
  <c r="X78" i="4"/>
  <c r="X76" i="4"/>
  <c r="X49" i="4"/>
  <c r="X67" i="4"/>
  <c r="X38" i="4"/>
  <c r="X69" i="4"/>
  <c r="X63" i="4"/>
  <c r="X73" i="4"/>
  <c r="X70" i="4"/>
  <c r="X35" i="4"/>
  <c r="X66" i="4"/>
  <c r="X37" i="4"/>
  <c r="X75" i="4"/>
  <c r="X68" i="4"/>
  <c r="X71" i="4"/>
  <c r="X21" i="4"/>
  <c r="X9" i="4"/>
  <c r="X74" i="4"/>
  <c r="X72" i="4"/>
  <c r="X23" i="4"/>
  <c r="X13" i="4"/>
  <c r="X40" i="4"/>
  <c r="X64" i="4"/>
  <c r="X45" i="4"/>
  <c r="X36" i="4"/>
  <c r="X39" i="4"/>
  <c r="X19" i="4"/>
  <c r="X18" i="4"/>
  <c r="X24" i="4"/>
  <c r="X20" i="4"/>
  <c r="X22" i="4"/>
  <c r="X16" i="4"/>
  <c r="X46" i="4"/>
  <c r="Y8" i="4"/>
  <c r="X34" i="4"/>
  <c r="X17" i="4"/>
  <c r="X10" i="4"/>
  <c r="Y55" i="4" l="1"/>
  <c r="Y65" i="4"/>
  <c r="Y77" i="4"/>
  <c r="Y54" i="4"/>
  <c r="Y59" i="4"/>
  <c r="Y61" i="4"/>
  <c r="Y53" i="4"/>
  <c r="Y47" i="4"/>
  <c r="Y51" i="4"/>
  <c r="Y52" i="4"/>
  <c r="Y57" i="4"/>
  <c r="Y56" i="4"/>
  <c r="Y62" i="4"/>
  <c r="Y50" i="4"/>
  <c r="Y58" i="4"/>
  <c r="Y60" i="4"/>
  <c r="Y48" i="4"/>
  <c r="Y44" i="4"/>
  <c r="Y41" i="4"/>
  <c r="Y42" i="4"/>
  <c r="Y43" i="4"/>
  <c r="Y29" i="4"/>
  <c r="Y31" i="4"/>
  <c r="Y28" i="4"/>
  <c r="Y30" i="4"/>
  <c r="Y32" i="4"/>
  <c r="Y25" i="4"/>
  <c r="Y27" i="4"/>
  <c r="Y26" i="4"/>
  <c r="Y33" i="4"/>
  <c r="Y12" i="4"/>
  <c r="Y11" i="4"/>
  <c r="Y14" i="4"/>
  <c r="Y15" i="4"/>
  <c r="Y73" i="4"/>
  <c r="Y75" i="4"/>
  <c r="Y72" i="4"/>
  <c r="Y78" i="4"/>
  <c r="Y74" i="4"/>
  <c r="Y66" i="4"/>
  <c r="Y71" i="4"/>
  <c r="Y70" i="4"/>
  <c r="Y76" i="4"/>
  <c r="Y68" i="4"/>
  <c r="Y49" i="4"/>
  <c r="Y67" i="4"/>
  <c r="Y38" i="4"/>
  <c r="Y69" i="4"/>
  <c r="Y63" i="4"/>
  <c r="Y35" i="4"/>
  <c r="Y46" i="4"/>
  <c r="Y40" i="4"/>
  <c r="Y64" i="4"/>
  <c r="Y24" i="4"/>
  <c r="Y21" i="4"/>
  <c r="Y9" i="4"/>
  <c r="Y34" i="4"/>
  <c r="Y18" i="4"/>
  <c r="Y16" i="4"/>
  <c r="Y45" i="4"/>
  <c r="Y36" i="4"/>
  <c r="Y20" i="4"/>
  <c r="Y39" i="4"/>
  <c r="Y37" i="4"/>
  <c r="Y13" i="4"/>
  <c r="Y23" i="4"/>
  <c r="Y19" i="4"/>
  <c r="Y17" i="4"/>
  <c r="Y10" i="4"/>
  <c r="Y22" i="4"/>
</calcChain>
</file>

<file path=xl/sharedStrings.xml><?xml version="1.0" encoding="utf-8"?>
<sst xmlns="http://schemas.openxmlformats.org/spreadsheetml/2006/main" count="328" uniqueCount="223">
  <si>
    <t>PROJECT TITLE</t>
  </si>
  <si>
    <t>Payroll Management System</t>
  </si>
  <si>
    <t>TEAM NAME</t>
  </si>
  <si>
    <t>Programming Pangolins</t>
  </si>
  <si>
    <t>PROJECT MANAGER</t>
  </si>
  <si>
    <t>Ryan Porter</t>
  </si>
  <si>
    <t>PROJECT START DATE</t>
  </si>
  <si>
    <t>Team Members: Blake Humes, Brooks Robinson, Ryan Porter, Evan Slominski</t>
  </si>
  <si>
    <t>WBS</t>
  </si>
  <si>
    <t>TASK TITLE</t>
  </si>
  <si>
    <t>TASK DESCRIPTION</t>
  </si>
  <si>
    <t>DEPENDENCIES</t>
  </si>
  <si>
    <t>TASK OWNER</t>
  </si>
  <si>
    <t>PCT OF TASK COMPLETE</t>
  </si>
  <si>
    <t>SCHEDULED START</t>
  </si>
  <si>
    <t>SCHEDULED FINISH</t>
  </si>
  <si>
    <t>ACTUAL START</t>
  </si>
  <si>
    <t>ACTUAL FINISH</t>
  </si>
  <si>
    <t>FINISH VARIANCE</t>
  </si>
  <si>
    <r>
      <t xml:space="preserve">DURATION
</t>
    </r>
    <r>
      <rPr>
        <sz val="9"/>
        <color theme="1"/>
        <rFont val="Century Gothic"/>
        <family val="1"/>
      </rPr>
      <t>in days</t>
    </r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</si>
  <si>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</si>
  <si>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</si>
  <si>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</si>
  <si>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</si>
  <si>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</si>
  <si>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</si>
  <si>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</si>
  <si>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</si>
  <si>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</si>
  <si>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</si>
  <si>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</si>
  <si>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</si>
  <si>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Planning</t>
  </si>
  <si>
    <t>The first stage of the project. In here, we will decide the schedule and roles.</t>
  </si>
  <si>
    <t>None</t>
  </si>
  <si>
    <t>Create Project Plan</t>
  </si>
  <si>
    <t>Create the project plan (this sheet).</t>
  </si>
  <si>
    <t>Everyone</t>
  </si>
  <si>
    <t>1.1.1</t>
  </si>
  <si>
    <t>Create Excel Sheet</t>
  </si>
  <si>
    <t>Create the Excel sheet.</t>
  </si>
  <si>
    <t>Ryan</t>
  </si>
  <si>
    <t>1.1.2</t>
  </si>
  <si>
    <t>Discuss and Decide on Project Tasks</t>
  </si>
  <si>
    <t>Discuss and decide on the tasks that will be used.</t>
  </si>
  <si>
    <t>Complete Role Assignment</t>
  </si>
  <si>
    <t>Decide the roles which everyone will have. Done in this Excel document in the "Roles" sheet.</t>
  </si>
  <si>
    <t>1.2.1</t>
  </si>
  <si>
    <t>Generate List of Roles</t>
  </si>
  <si>
    <t>Generate a list of all the roles that may be needed.</t>
  </si>
  <si>
    <t>1.2.2</t>
  </si>
  <si>
    <t>Assign Roles</t>
  </si>
  <si>
    <t>Discuss and assign the roles that will be used.</t>
  </si>
  <si>
    <t>Turn in Project Plan</t>
  </si>
  <si>
    <t>Turn in this document to the DropBox.</t>
  </si>
  <si>
    <t>1.1, 1.2</t>
  </si>
  <si>
    <t>Complete Peer Review</t>
  </si>
  <si>
    <t>Complete and turn in the peer review for this part.</t>
  </si>
  <si>
    <t>Analysis</t>
  </si>
  <si>
    <t>The second stage of the project. In this, we will determine the requirements and refine/group them.</t>
  </si>
  <si>
    <t>Determine Requirements</t>
  </si>
  <si>
    <t>Determine all the requirements that will be needed and group them.</t>
  </si>
  <si>
    <t>—</t>
  </si>
  <si>
    <t>2.1.1</t>
  </si>
  <si>
    <t>Brainstorm Requirements</t>
  </si>
  <si>
    <t>In a group session and alone, determine as many requirements as possible.</t>
  </si>
  <si>
    <t>2.1.2</t>
  </si>
  <si>
    <t>Refine Requirements</t>
  </si>
  <si>
    <t>Make the requirements clear, unambiguous, consistent, prioritized, and verifiable.</t>
  </si>
  <si>
    <t>2.1.3</t>
  </si>
  <si>
    <t>Group Requirements</t>
  </si>
  <si>
    <t>Group the requirements into sections: functional, nonfunctional, MoSCoW, etc. as needed.</t>
  </si>
  <si>
    <t>2.1.4</t>
  </si>
  <si>
    <t>Complete Misc. Requirement Tasks</t>
  </si>
  <si>
    <t>Any other requirement tasks that may be needed. If one group in 2.1.3 does not have any requirements, come up with a few here.</t>
  </si>
  <si>
    <t>Develop Use Cases</t>
  </si>
  <si>
    <t>Develop the use cases for some of the high-level business processes.</t>
  </si>
  <si>
    <t>Evan, Ryan</t>
  </si>
  <si>
    <t>2.2.1</t>
  </si>
  <si>
    <t>Determine Use Cases to Use</t>
  </si>
  <si>
    <t>Determine which processes will get use cases.</t>
  </si>
  <si>
    <t>2.2.2</t>
  </si>
  <si>
    <t>Create Use Cases</t>
  </si>
  <si>
    <t>Type up the use cases in the document with the predefined format.</t>
  </si>
  <si>
    <t>2.2.3</t>
  </si>
  <si>
    <t>Review Use Cases</t>
  </si>
  <si>
    <t>Someone reviews the use cases for accuracy, grammar, and clarity.</t>
  </si>
  <si>
    <t>Develop User Stories</t>
  </si>
  <si>
    <t>Develop user stories for some of the high-level business processes.</t>
  </si>
  <si>
    <t>Brooks, Blake</t>
  </si>
  <si>
    <t>2.3.1</t>
  </si>
  <si>
    <t>Determine General Stories</t>
  </si>
  <si>
    <t>Determine which processes will get user stories.</t>
  </si>
  <si>
    <t>2.3.2</t>
  </si>
  <si>
    <t>Create User Stories</t>
  </si>
  <si>
    <t>Type up the user stories in the document with the predefined format.</t>
  </si>
  <si>
    <t>2.3.3</t>
  </si>
  <si>
    <t>Review User Stories</t>
  </si>
  <si>
    <t>Someone reviews the user stories for accuracy, grammar, and clarity.</t>
  </si>
  <si>
    <t>Turn in Project Requirements</t>
  </si>
  <si>
    <t>2.1, 2.2 ,2.3</t>
  </si>
  <si>
    <t>Design</t>
  </si>
  <si>
    <t>In the 3rd stage, we will develop the designs for the parts of the systems.</t>
  </si>
  <si>
    <t>Develop Class Diagram</t>
  </si>
  <si>
    <t>Develop a class diagram for the system.</t>
  </si>
  <si>
    <t>Develop Use-Case Diagram</t>
  </si>
  <si>
    <t>Develop a use-case diagram for the system.</t>
  </si>
  <si>
    <t>Brooks</t>
  </si>
  <si>
    <t>Develop Activity Diagram(s)</t>
  </si>
  <si>
    <t>Develop an activity diagram(s) for some of the activities of the system.</t>
  </si>
  <si>
    <t>Determine Hardware Specifications &amp; Coding Guidelines</t>
  </si>
  <si>
    <t>Determine the standard environment in which the program will run and the coding styles.</t>
  </si>
  <si>
    <t>Develop User Interface Diagrams</t>
  </si>
  <si>
    <t>Develop UI diagrams for the system.</t>
  </si>
  <si>
    <t>Evan</t>
  </si>
  <si>
    <t>Develop Report Diagrams</t>
  </si>
  <si>
    <t>Develop report diagrams (NACHA, pay stubs) for the system.</t>
  </si>
  <si>
    <t>Develop Method Specifications</t>
  </si>
  <si>
    <t>Develop a few method specifications.</t>
  </si>
  <si>
    <t>Blake</t>
  </si>
  <si>
    <t>Develop Database Specifications</t>
  </si>
  <si>
    <t>Determine the database design: tables, keys, etc.</t>
  </si>
  <si>
    <t>Turn in High &amp; Low Level Designs</t>
  </si>
  <si>
    <t>Turn in these documents to the DropBox.</t>
  </si>
  <si>
    <t>3.1-3.8</t>
  </si>
  <si>
    <t>Implementation</t>
  </si>
  <si>
    <t>In the 4th part, we will start programming.</t>
  </si>
  <si>
    <t xml:space="preserve">Setup Version Control </t>
  </si>
  <si>
    <t>Set up GitHub.</t>
  </si>
  <si>
    <t>Setup Environment</t>
  </si>
  <si>
    <t>Set up the coding environment, which is VS.</t>
  </si>
  <si>
    <t>Setup Bug Tracker</t>
  </si>
  <si>
    <t>Set up the bug tracker to report and resolve bugs.</t>
  </si>
  <si>
    <t>Develop the UIs</t>
  </si>
  <si>
    <t>Setup, program, and customize the UIs.</t>
  </si>
  <si>
    <t>Develop the Database</t>
  </si>
  <si>
    <t>Setup the database and its related components (default queries, keys, etc.).</t>
  </si>
  <si>
    <t>Program the Classes and Forms</t>
  </si>
  <si>
    <t>Program the methods, fields, and constructors for each of the classes and forms.</t>
  </si>
  <si>
    <t>4.6.1</t>
  </si>
  <si>
    <t>4.6.2</t>
  </si>
  <si>
    <t>Program Login Screen</t>
  </si>
  <si>
    <t>Program the input for the possible logins and verify to see if the information is a valid user or employee.</t>
  </si>
  <si>
    <t>Refactor Code</t>
  </si>
  <si>
    <t>Refactor any code to clarify and to structure it.</t>
  </si>
  <si>
    <t>Training Documents</t>
  </si>
  <si>
    <t>Develop training documents and/or videos for the users.</t>
  </si>
  <si>
    <t>Testing</t>
  </si>
  <si>
    <t>Perform various tests to ensure the system works as expected.</t>
  </si>
  <si>
    <t>Varies (Mainly 4)</t>
  </si>
  <si>
    <t>Create Testing Plan Document(s)</t>
  </si>
  <si>
    <t>Create a document(s) to hold what testing took place and the results.</t>
  </si>
  <si>
    <t>Perform Installation Test(s)</t>
  </si>
  <si>
    <t>Verify that the installation files work on other computers of the specified hardware.</t>
  </si>
  <si>
    <t>Perform System Testing</t>
  </si>
  <si>
    <t>Perform tests that span the entire system.</t>
  </si>
  <si>
    <t>5.3.1</t>
  </si>
  <si>
    <t>Create Manual Test Data</t>
  </si>
  <si>
    <t>Create the test data that is easy to check by hand so that you can verify the system works.</t>
  </si>
  <si>
    <t>Evan, Brooks</t>
  </si>
  <si>
    <t>5.3.2</t>
  </si>
  <si>
    <t>Test Manual Test Data</t>
  </si>
  <si>
    <t>Test the data created to verify that it outputs the correct answer.</t>
  </si>
  <si>
    <t>Complete Unit Testing</t>
  </si>
  <si>
    <t>This is a wide ranging task and should be done as/before methods are created. Test each method to make sure it does as expected.</t>
  </si>
  <si>
    <t>Maintenance</t>
  </si>
  <si>
    <t>In this step, we will develop a maintenance plan.</t>
  </si>
  <si>
    <t>Develop Maintenance Plan</t>
  </si>
  <si>
    <t>Develop a maintenance plan for future versions and any new bugs that are discovered.</t>
  </si>
  <si>
    <t>6.1.1</t>
  </si>
  <si>
    <t>Assign People and Resources</t>
  </si>
  <si>
    <t>Determine what resources and people will be assigned to this task.</t>
  </si>
  <si>
    <t>6.1.2</t>
  </si>
  <si>
    <t>Determine Next Version Goals</t>
  </si>
  <si>
    <t>Determine what feature tasks should be added to the program.</t>
  </si>
  <si>
    <t>6.1.3</t>
  </si>
  <si>
    <t>Determine How To Report Bugs</t>
  </si>
  <si>
    <t>Determine how users or developers will report new bugs.</t>
  </si>
  <si>
    <t>Wrap-Up</t>
  </si>
  <si>
    <t>The final part of the project. In this, we will turn in the final deliverable.</t>
  </si>
  <si>
    <t>4, 5, 6</t>
  </si>
  <si>
    <t>Complete Project Summary</t>
  </si>
  <si>
    <t>Do the project summary for this project (video or write-up). Includes lessons learned.</t>
  </si>
  <si>
    <t>7.2.1</t>
  </si>
  <si>
    <t>Invite Teacher</t>
  </si>
  <si>
    <t>Invite the teacher to the Discord, code repository, and document repository.</t>
  </si>
  <si>
    <t>7.2.2</t>
  </si>
  <si>
    <t>Verify Documents Up-To-Date</t>
  </si>
  <si>
    <t>Verify all created documents from the previous stages are up-to-date in the repositories.</t>
  </si>
  <si>
    <t>7.2.3</t>
  </si>
  <si>
    <t xml:space="preserve">Verify Zip File </t>
  </si>
  <si>
    <t>Verify that all information is included in the zip file.</t>
  </si>
  <si>
    <t>Complete Final Peer Review</t>
  </si>
  <si>
    <t>Role</t>
  </si>
  <si>
    <t>Assigned</t>
  </si>
  <si>
    <t>Project Manager</t>
  </si>
  <si>
    <t>Lead Tester(s)</t>
  </si>
  <si>
    <t>Evan Slominski</t>
  </si>
  <si>
    <t>Brooks Robinson</t>
  </si>
  <si>
    <t>Technical Writer/Scribe</t>
  </si>
  <si>
    <t>UI Designer</t>
  </si>
  <si>
    <t>Database Manager</t>
  </si>
  <si>
    <t>Blake Humes</t>
  </si>
  <si>
    <t>Report Manager</t>
  </si>
  <si>
    <t>Business Advisor</t>
  </si>
  <si>
    <t>Head Programmer/Technical lead</t>
  </si>
  <si>
    <t>7.2.4</t>
  </si>
  <si>
    <t>Turn Zip File Into DropBox</t>
  </si>
  <si>
    <t>Submit the completed project to the DropBox.</t>
  </si>
  <si>
    <t>7.2.1, 7.2.2, 7.2.3</t>
  </si>
  <si>
    <t>Complete Final Deliverable</t>
  </si>
  <si>
    <t>Complete everything related to the final deliverable.</t>
  </si>
  <si>
    <t>Credit for template: https://www.smartsheet.com/content/gantt-chart-templates-dependencies</t>
  </si>
  <si>
    <t>4.6.3</t>
  </si>
  <si>
    <t>Program the Security Functions</t>
  </si>
  <si>
    <t>Program needed SHA256 or AES encryption/decryption methods.</t>
  </si>
  <si>
    <t>Program the Payroll Functions</t>
  </si>
  <si>
    <t>Program the needed functions to generate pay stubs PDFs and NACHA files.</t>
  </si>
  <si>
    <t>4.6.4</t>
  </si>
  <si>
    <t>Program the properties and methods of all the classes.</t>
  </si>
  <si>
    <t>Program General Classes</t>
  </si>
  <si>
    <t>Test to ensure that the requirements are met</t>
  </si>
  <si>
    <t>Complete Acceptance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</si>
</sst>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"/>
    <numFmt numFmtId="166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 tint="0.34998626667073579"/>
      <name val="Century Gothic"/>
      <family val="1"/>
    </font>
    <font>
      <b/>
      <sz val="22"/>
      <color theme="0" tint="-0.499984740745262"/>
      <name val="Century Gothic"/>
      <family val="1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22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3" tint="-0.499984740745262"/>
      <name val="Century Gothic"/>
      <family val="1"/>
    </font>
    <font>
      <sz val="11"/>
      <color theme="0" tint="-0.14999847407452621"/>
      <name val="Century Gothic"/>
      <family val="1"/>
    </font>
    <font>
      <sz val="9"/>
      <color theme="1"/>
      <name val="Century Gothic"/>
      <family val="1"/>
    </font>
    <font>
      <sz val="9"/>
      <color rgb="FF000000"/>
      <name val="Century Gothic"/>
      <family val="1"/>
    </font>
    <font>
      <sz val="9"/>
      <color theme="3" tint="-0.499984740745262"/>
      <name val="Century Gothic"/>
      <family val="1"/>
    </font>
    <font>
      <b/>
      <sz val="9"/>
      <color rgb="FF000000"/>
      <name val="Century Gothic"/>
      <family val="1"/>
    </font>
    <font>
      <sz val="11"/>
      <color rgb="FF000000"/>
      <name val="Century Gothic"/>
      <family val="1"/>
    </font>
    <font>
      <sz val="8"/>
      <name val="Calibri"/>
      <family val="2"/>
      <scheme val="minor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theme="0" tint="-0.149937437055574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E5DFEC"/>
      </patternFill>
    </fill>
    <fill>
      <patternFill patternType="solid">
        <fgColor rgb="FFEAEEF3"/>
        <bgColor rgb="FFCCC0D9"/>
      </patternFill>
    </fill>
    <fill>
      <patternFill patternType="solid">
        <fgColor theme="0" tint="-4.9989318521683403E-2"/>
        <bgColor rgb="FFEEECE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5DFE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6" fillId="0" borderId="0" xfId="0" applyFont="1"/>
    <xf numFmtId="0" fontId="3" fillId="0" borderId="0" xfId="0" applyFont="1"/>
    <xf numFmtId="0" fontId="12" fillId="3" borderId="2" xfId="0" applyFont="1" applyFill="1" applyBorder="1" applyAlignment="1">
      <alignment horizontal="left"/>
    </xf>
    <xf numFmtId="0" fontId="6" fillId="0" borderId="0" xfId="0" applyFont="1" applyAlignment="1">
      <alignment horizontal="left" vertical="center" wrapText="1" indent="1"/>
    </xf>
    <xf numFmtId="0" fontId="14" fillId="5" borderId="4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165" fontId="15" fillId="6" borderId="7" xfId="0" applyNumberFormat="1" applyFont="1" applyFill="1" applyBorder="1" applyAlignment="1">
      <alignment horizontal="center" vertical="center"/>
    </xf>
    <xf numFmtId="165" fontId="15" fillId="6" borderId="5" xfId="0" applyNumberFormat="1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left" vertical="center" indent="1"/>
    </xf>
    <xf numFmtId="0" fontId="16" fillId="7" borderId="8" xfId="0" applyFont="1" applyFill="1" applyBorder="1" applyAlignment="1">
      <alignment horizontal="left" vertical="center" wrapText="1" indent="1"/>
    </xf>
    <xf numFmtId="9" fontId="9" fillId="8" borderId="9" xfId="1" applyFont="1" applyFill="1" applyBorder="1" applyAlignment="1">
      <alignment horizontal="center" vertical="center"/>
    </xf>
    <xf numFmtId="166" fontId="16" fillId="7" borderId="8" xfId="0" applyNumberFormat="1" applyFont="1" applyFill="1" applyBorder="1" applyAlignment="1">
      <alignment horizontal="center" vertical="center"/>
    </xf>
    <xf numFmtId="1" fontId="14" fillId="9" borderId="8" xfId="0" applyNumberFormat="1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wrapText="1" indent="1"/>
    </xf>
    <xf numFmtId="9" fontId="9" fillId="0" borderId="10" xfId="1" applyFont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/>
    </xf>
    <xf numFmtId="166" fontId="14" fillId="10" borderId="2" xfId="0" applyNumberFormat="1" applyFont="1" applyFill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0" fontId="16" fillId="7" borderId="2" xfId="0" applyFont="1" applyFill="1" applyBorder="1" applyAlignment="1">
      <alignment horizontal="left" vertical="center" wrapText="1" indent="1"/>
    </xf>
    <xf numFmtId="9" fontId="9" fillId="8" borderId="10" xfId="1" applyFont="1" applyFill="1" applyBorder="1" applyAlignment="1">
      <alignment horizontal="center" vertical="center"/>
    </xf>
    <xf numFmtId="166" fontId="16" fillId="7" borderId="2" xfId="0" applyNumberFormat="1" applyFont="1" applyFill="1" applyBorder="1" applyAlignment="1">
      <alignment horizontal="center" vertical="center"/>
    </xf>
    <xf numFmtId="1" fontId="14" fillId="9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1" xfId="2" applyAlignment="1">
      <alignment horizontal="center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6" fillId="7" borderId="8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6" fillId="7" borderId="8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horizontal="left" vertical="center"/>
    </xf>
    <xf numFmtId="2" fontId="14" fillId="0" borderId="2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2" borderId="2" xfId="0" applyFont="1" applyFill="1" applyBorder="1" applyAlignment="1">
      <alignment horizontal="right" vertical="center" indent="1"/>
    </xf>
    <xf numFmtId="0" fontId="10" fillId="0" borderId="2" xfId="0" applyFont="1" applyBorder="1" applyAlignment="1">
      <alignment horizontal="left" vertical="center" wrapText="1" indent="1"/>
    </xf>
    <xf numFmtId="164" fontId="11" fillId="0" borderId="2" xfId="0" applyNumberFormat="1" applyFont="1" applyBorder="1" applyAlignment="1">
      <alignment horizontal="center" vertical="center"/>
    </xf>
  </cellXfs>
  <cellStyles count="3">
    <cellStyle name="Heading 1" xfId="2" builtinId="16"/>
    <cellStyle name="Normal" xfId="0" builtinId="0"/>
    <cellStyle name="Percent" xfId="1" builtinId="5"/>
  </cellStyles>
  <dxfs count="10">
    <dxf>
      <font>
        <color theme="3"/>
      </font>
      <fill>
        <patternFill patternType="solid">
          <fgColor auto="1"/>
          <bgColor theme="3"/>
        </patternFill>
      </fill>
      <alignment wrapText="1"/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3" tint="-0.24994659260841701"/>
      </font>
      <fill>
        <patternFill patternType="solid">
          <fgColor auto="1"/>
          <bgColor theme="3" tint="-0.24994659260841701"/>
        </patternFill>
      </fill>
      <alignment wrapText="1"/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theme="3" tint="0.59996337778862885"/>
      </font>
      <fill>
        <patternFill patternType="solid">
          <fgColor theme="3" tint="0.59996337778862885"/>
          <bgColor theme="3" tint="0.59996337778862885"/>
        </patternFill>
      </fill>
      <alignment wrapText="1"/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 patternType="solid">
          <fgColor auto="1"/>
          <bgColor theme="3"/>
        </patternFill>
      </fill>
      <alignment wrapText="1"/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3" tint="-0.24994659260841701"/>
      </font>
      <fill>
        <patternFill patternType="solid">
          <fgColor auto="1"/>
          <bgColor theme="3" tint="-0.24994659260841701"/>
        </patternFill>
      </fill>
      <alignment wrapText="1"/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theme="3" tint="0.59996337778862885"/>
      </font>
      <fill>
        <patternFill patternType="solid">
          <fgColor theme="3" tint="0.59996337778862885"/>
          <bgColor theme="3" tint="0.59996337778862885"/>
        </patternFill>
      </fill>
      <alignment wrapText="1"/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colors>
    <mruColors>
      <color rgb="FF2842A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85732</xdr:colOff>
      <xdr:row>0</xdr:row>
      <xdr:rowOff>76201</xdr:rowOff>
    </xdr:from>
    <xdr:to>
      <xdr:col>14</xdr:col>
      <xdr:colOff>630640</xdr:colOff>
      <xdr:row>77</xdr:row>
      <xdr:rowOff>323850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C8C7D38-E76D-438D-A5F8-04581BDE89B5}"/>
            </a:ext>
          </a:extLst>
        </xdr:cNvPr>
        <xdr:cNvGrpSpPr/>
      </xdr:nvGrpSpPr>
      <xdr:grpSpPr>
        <a:xfrm>
          <a:off x="12917268" y="76201"/>
          <a:ext cx="1198051" cy="35095542"/>
          <a:chOff x="14921595" y="1202393"/>
          <a:chExt cx="1191555" cy="1034706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10FD7D9-8CC0-F457-081F-CD40201D165E}"/>
              </a:ext>
            </a:extLst>
          </xdr:cNvPr>
          <xdr:cNvSpPr/>
        </xdr:nvSpPr>
        <xdr:spPr>
          <a:xfrm>
            <a:off x="14921595" y="1202393"/>
            <a:ext cx="1175670" cy="415239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050" baseline="0">
                <a:solidFill>
                  <a:schemeClr val="bg1"/>
                </a:solidFill>
                <a:latin typeface="Century Gothic" panose="020B0502020202020204" pitchFamily="34" charset="0"/>
              </a:rPr>
              <a:t> 1: </a:t>
            </a:r>
          </a:p>
          <a:p>
            <a:pPr algn="l"/>
            <a:r>
              <a:rPr lang="en-US" sz="1050" baseline="0">
                <a:solidFill>
                  <a:schemeClr val="bg1"/>
                </a:solidFill>
                <a:latin typeface="Century Gothic" panose="020B0502020202020204" pitchFamily="34" charset="0"/>
              </a:rPr>
              <a:t>Finish Planning Stage</a:t>
            </a:r>
            <a:endParaRPr lang="en-US" sz="105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F2E816F9-4AC8-85B8-9AC9-BC1134D085BF}"/>
              </a:ext>
            </a:extLst>
          </xdr:cNvPr>
          <xdr:cNvCxnSpPr/>
        </xdr:nvCxnSpPr>
        <xdr:spPr>
          <a:xfrm flipH="1">
            <a:off x="16111174" y="1202393"/>
            <a:ext cx="1976" cy="1034706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114308</xdr:colOff>
      <xdr:row>0</xdr:row>
      <xdr:rowOff>28575</xdr:rowOff>
    </xdr:from>
    <xdr:to>
      <xdr:col>19</xdr:col>
      <xdr:colOff>9534</xdr:colOff>
      <xdr:row>78</xdr:row>
      <xdr:rowOff>47624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9554D4F-F5E4-4776-A2CB-D1A69E23C413}"/>
            </a:ext>
          </a:extLst>
        </xdr:cNvPr>
        <xdr:cNvGrpSpPr/>
      </xdr:nvGrpSpPr>
      <xdr:grpSpPr>
        <a:xfrm>
          <a:off x="15558415" y="28575"/>
          <a:ext cx="1201512" cy="35234335"/>
          <a:chOff x="15080103" y="1424335"/>
          <a:chExt cx="1053171" cy="10201499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9A727869-BFFD-781A-18AE-CF6E95BCC56C}"/>
              </a:ext>
            </a:extLst>
          </xdr:cNvPr>
          <xdr:cNvSpPr/>
        </xdr:nvSpPr>
        <xdr:spPr>
          <a:xfrm>
            <a:off x="15080103" y="1424335"/>
            <a:ext cx="1027772" cy="421072"/>
          </a:xfrm>
          <a:prstGeom prst="rect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050" baseline="0">
                <a:solidFill>
                  <a:schemeClr val="bg1"/>
                </a:solidFill>
                <a:latin typeface="Century Gothic" panose="020B0502020202020204" pitchFamily="34" charset="0"/>
              </a:rPr>
              <a:t> 3: </a:t>
            </a:r>
          </a:p>
          <a:p>
            <a:pPr algn="l"/>
            <a:r>
              <a:rPr lang="en-US" sz="1050" baseline="0">
                <a:solidFill>
                  <a:schemeClr val="bg1"/>
                </a:solidFill>
                <a:latin typeface="Century Gothic" panose="020B0502020202020204" pitchFamily="34" charset="0"/>
              </a:rPr>
              <a:t>Finish Design Phase</a:t>
            </a:r>
            <a:endParaRPr lang="en-US" sz="105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89B4CAD1-20CA-A10F-3027-1A1089BD7B89}"/>
              </a:ext>
            </a:extLst>
          </xdr:cNvPr>
          <xdr:cNvCxnSpPr/>
        </xdr:nvCxnSpPr>
        <xdr:spPr>
          <a:xfrm flipH="1">
            <a:off x="16109380" y="1432149"/>
            <a:ext cx="23894" cy="10193685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48000">
                  <a:schemeClr val="accent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219087</xdr:colOff>
      <xdr:row>0</xdr:row>
      <xdr:rowOff>76408</xdr:rowOff>
    </xdr:from>
    <xdr:to>
      <xdr:col>17</xdr:col>
      <xdr:colOff>19066</xdr:colOff>
      <xdr:row>79</xdr:row>
      <xdr:rowOff>9525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6FB328B-D9F8-4ED3-B561-6360F28A550C}"/>
            </a:ext>
          </a:extLst>
        </xdr:cNvPr>
        <xdr:cNvGrpSpPr/>
      </xdr:nvGrpSpPr>
      <xdr:grpSpPr>
        <a:xfrm>
          <a:off x="14356908" y="76408"/>
          <a:ext cx="1106265" cy="35352510"/>
          <a:chOff x="14803569" y="1353854"/>
          <a:chExt cx="513441" cy="10723898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2CA3A4F-C168-9267-FC18-E096D3B02964}"/>
              </a:ext>
            </a:extLst>
          </xdr:cNvPr>
          <xdr:cNvSpPr/>
        </xdr:nvSpPr>
        <xdr:spPr>
          <a:xfrm>
            <a:off x="14803569" y="1362760"/>
            <a:ext cx="498110" cy="403719"/>
          </a:xfrm>
          <a:prstGeom prst="rect">
            <a:avLst/>
          </a:prstGeom>
          <a:gradFill flip="none" rotWithShape="1">
            <a:gsLst>
              <a:gs pos="0">
                <a:schemeClr val="accent3"/>
              </a:gs>
              <a:gs pos="100000">
                <a:schemeClr val="accent3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050" baseline="0">
                <a:solidFill>
                  <a:schemeClr val="bg1"/>
                </a:solidFill>
                <a:latin typeface="Century Gothic" panose="020B0502020202020204" pitchFamily="34" charset="0"/>
              </a:rPr>
              <a:t> 2: </a:t>
            </a:r>
          </a:p>
          <a:p>
            <a:pPr algn="l"/>
            <a:r>
              <a:rPr lang="en-US" sz="1050" baseline="0">
                <a:solidFill>
                  <a:schemeClr val="bg1"/>
                </a:solidFill>
                <a:latin typeface="Century Gothic" panose="020B0502020202020204" pitchFamily="34" charset="0"/>
              </a:rPr>
              <a:t>Finish Analysis Stage</a:t>
            </a:r>
            <a:endParaRPr lang="en-US" sz="105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740B4434-4E5D-AAFA-E860-4D6AE388D97D}"/>
              </a:ext>
            </a:extLst>
          </xdr:cNvPr>
          <xdr:cNvCxnSpPr/>
        </xdr:nvCxnSpPr>
        <xdr:spPr>
          <a:xfrm>
            <a:off x="15310010" y="1353854"/>
            <a:ext cx="7000" cy="10723898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48000">
                  <a:schemeClr val="accent3">
                    <a:lumMod val="75000"/>
                  </a:schemeClr>
                </a:gs>
                <a:gs pos="100000">
                  <a:schemeClr val="accent3"/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95247</xdr:colOff>
      <xdr:row>0</xdr:row>
      <xdr:rowOff>38100</xdr:rowOff>
    </xdr:from>
    <xdr:to>
      <xdr:col>25</xdr:col>
      <xdr:colOff>9522</xdr:colOff>
      <xdr:row>78</xdr:row>
      <xdr:rowOff>133351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8A2F3F1D-8559-4AE3-8EAF-D08B8B0DD430}"/>
            </a:ext>
          </a:extLst>
        </xdr:cNvPr>
        <xdr:cNvGrpSpPr/>
      </xdr:nvGrpSpPr>
      <xdr:grpSpPr>
        <a:xfrm>
          <a:off x="19458211" y="38100"/>
          <a:ext cx="1220561" cy="35310537"/>
          <a:chOff x="15080103" y="1424335"/>
          <a:chExt cx="1070021" cy="10232757"/>
        </a:xfrm>
        <a:solidFill>
          <a:srgbClr val="7030A0"/>
        </a:solidFill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63810578-C089-C644-C0B8-4573E4303D79}"/>
              </a:ext>
            </a:extLst>
          </xdr:cNvPr>
          <xdr:cNvSpPr/>
        </xdr:nvSpPr>
        <xdr:spPr>
          <a:xfrm>
            <a:off x="15080103" y="1424335"/>
            <a:ext cx="1027772" cy="421072"/>
          </a:xfrm>
          <a:prstGeom prst="rect">
            <a:avLst/>
          </a:prstGeom>
          <a:grpFill/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050" baseline="0">
                <a:solidFill>
                  <a:schemeClr val="bg1"/>
                </a:solidFill>
                <a:latin typeface="Century Gothic" panose="020B0502020202020204" pitchFamily="34" charset="0"/>
              </a:rPr>
              <a:t> 4: </a:t>
            </a:r>
          </a:p>
          <a:p>
            <a:pPr algn="l"/>
            <a:r>
              <a:rPr lang="en-US" sz="1050" baseline="0">
                <a:solidFill>
                  <a:schemeClr val="bg1"/>
                </a:solidFill>
                <a:latin typeface="Century Gothic" panose="020B0502020202020204" pitchFamily="34" charset="0"/>
              </a:rPr>
              <a:t>Turn in a fully, functional project (and party)!</a:t>
            </a:r>
            <a:endParaRPr lang="en-US" sz="105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C30EA81-170A-4B1E-D774-8AF72FB80CDF}"/>
              </a:ext>
            </a:extLst>
          </xdr:cNvPr>
          <xdr:cNvCxnSpPr/>
        </xdr:nvCxnSpPr>
        <xdr:spPr>
          <a:xfrm>
            <a:off x="16133274" y="1432149"/>
            <a:ext cx="16850" cy="10224943"/>
          </a:xfrm>
          <a:prstGeom prst="line">
            <a:avLst/>
          </a:prstGeom>
          <a:grpFill/>
          <a:ln w="28575">
            <a:solidFill>
              <a:srgbClr val="7030A0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19BA-5449-4270-9573-D06558F0EABC}">
  <dimension ref="A1:BF81"/>
  <sheetViews>
    <sheetView tabSelected="1" topLeftCell="A65" zoomScale="70" zoomScaleNormal="70" workbookViewId="0">
      <selection activeCell="H81" sqref="H81"/>
    </sheetView>
  </sheetViews>
  <sheetFormatPr defaultColWidth="12.7109375" defaultRowHeight="15.75" x14ac:dyDescent="0.25"/>
  <cols>
    <col min="1" max="1" width="3.42578125" customWidth="1"/>
    <col min="2" max="2" width="5.42578125" style="37" customWidth="1"/>
    <col min="3" max="3" width="32.7109375" style="37" bestFit="1" customWidth="1"/>
    <col min="4" max="4" width="29.5703125" style="37" customWidth="1"/>
    <col min="5" max="5" width="18.140625" style="46" customWidth="1"/>
    <col min="6" max="6" width="18.85546875" style="46" customWidth="1"/>
    <col min="7" max="7" width="14" style="37" customWidth="1"/>
    <col min="8" max="11" width="12.42578125" style="38" customWidth="1"/>
    <col min="12" max="13" width="10.28515625" style="37" customWidth="1"/>
    <col min="14" max="25" width="9.7109375" style="37" customWidth="1"/>
    <col min="26" max="26" width="3.7109375" customWidth="1"/>
  </cols>
  <sheetData>
    <row r="1" spans="1:58" s="8" customFormat="1" ht="28.5" x14ac:dyDescent="0.3">
      <c r="A1" s="1"/>
      <c r="B1" s="2"/>
      <c r="C1" s="3"/>
      <c r="D1" s="4"/>
      <c r="E1" s="41"/>
      <c r="F1" s="41"/>
      <c r="G1" s="5"/>
      <c r="H1" s="5"/>
      <c r="I1" s="6"/>
      <c r="J1" s="4"/>
      <c r="K1" s="50"/>
      <c r="L1" s="50"/>
      <c r="M1" s="5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6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7"/>
    </row>
    <row r="2" spans="1:58" s="7" customFormat="1" ht="17.25" customHeight="1" x14ac:dyDescent="0.3">
      <c r="B2" s="65" t="s">
        <v>0</v>
      </c>
      <c r="C2" s="65"/>
      <c r="D2" s="66" t="s">
        <v>1</v>
      </c>
      <c r="E2" s="66"/>
      <c r="F2" s="65" t="s">
        <v>2</v>
      </c>
      <c r="G2" s="65"/>
      <c r="H2" s="66" t="s">
        <v>3</v>
      </c>
      <c r="I2" s="66"/>
      <c r="J2" s="66"/>
      <c r="K2" s="50"/>
      <c r="L2" s="50"/>
      <c r="M2" s="50"/>
    </row>
    <row r="3" spans="1:58" s="7" customFormat="1" ht="17.25" x14ac:dyDescent="0.3">
      <c r="B3" s="65" t="s">
        <v>4</v>
      </c>
      <c r="C3" s="65"/>
      <c r="D3" s="66" t="s">
        <v>5</v>
      </c>
      <c r="E3" s="66"/>
      <c r="F3" s="65" t="s">
        <v>6</v>
      </c>
      <c r="G3" s="65"/>
      <c r="H3" s="67">
        <v>44830</v>
      </c>
      <c r="I3" s="67"/>
      <c r="J3" s="9">
        <f>WEEKDAY(H3,3)</f>
        <v>0</v>
      </c>
      <c r="K3" s="50"/>
      <c r="L3" s="50"/>
      <c r="M3" s="50"/>
    </row>
    <row r="4" spans="1:58" s="7" customFormat="1" ht="17.25" customHeight="1" x14ac:dyDescent="0.3">
      <c r="B4"/>
      <c r="C4"/>
      <c r="D4" s="49"/>
      <c r="E4" s="49"/>
      <c r="F4"/>
      <c r="G4"/>
      <c r="H4" s="57" t="s">
        <v>7</v>
      </c>
      <c r="I4" s="57"/>
      <c r="J4" s="57"/>
      <c r="K4" s="40"/>
      <c r="L4" s="40"/>
      <c r="M4" s="40"/>
    </row>
    <row r="5" spans="1:58" s="7" customFormat="1" ht="17.25" x14ac:dyDescent="0.3">
      <c r="B5"/>
      <c r="C5"/>
      <c r="D5" s="49"/>
      <c r="E5" s="49"/>
      <c r="F5"/>
      <c r="G5"/>
      <c r="H5" s="58"/>
      <c r="I5" s="58"/>
      <c r="J5" s="58"/>
      <c r="K5" s="40"/>
      <c r="L5" s="40"/>
      <c r="M5" s="40"/>
    </row>
    <row r="6" spans="1:58" s="7" customFormat="1" ht="17.25" x14ac:dyDescent="0.3">
      <c r="B6" s="10"/>
      <c r="E6" s="42"/>
      <c r="F6" s="42"/>
      <c r="H6" s="51"/>
      <c r="I6" s="51"/>
      <c r="J6" s="51"/>
    </row>
    <row r="7" spans="1:58" ht="15" x14ac:dyDescent="0.25">
      <c r="B7" s="59" t="s">
        <v>8</v>
      </c>
      <c r="C7" s="63" t="s">
        <v>9</v>
      </c>
      <c r="D7" s="63" t="s">
        <v>10</v>
      </c>
      <c r="E7" s="59" t="s">
        <v>11</v>
      </c>
      <c r="F7" s="59" t="s">
        <v>12</v>
      </c>
      <c r="G7" s="59" t="s">
        <v>13</v>
      </c>
      <c r="H7" s="59" t="s">
        <v>14</v>
      </c>
      <c r="I7" s="59" t="s">
        <v>15</v>
      </c>
      <c r="J7" s="61" t="s">
        <v>16</v>
      </c>
      <c r="K7" s="61" t="s">
        <v>17</v>
      </c>
      <c r="L7" s="61" t="s">
        <v>18</v>
      </c>
      <c r="M7" s="59" t="s">
        <v>19</v>
      </c>
      <c r="N7" s="11" t="s">
        <v>20</v>
      </c>
      <c r="O7" s="12" t="s">
        <v>21</v>
      </c>
      <c r="P7" s="12" t="s">
        <v>22</v>
      </c>
      <c r="Q7" s="12" t="s">
        <v>23</v>
      </c>
      <c r="R7" s="12" t="s">
        <v>24</v>
      </c>
      <c r="S7" s="12" t="s">
        <v>25</v>
      </c>
      <c r="T7" s="12" t="s">
        <v>26</v>
      </c>
      <c r="U7" s="12" t="s">
        <v>27</v>
      </c>
      <c r="V7" s="12" t="s">
        <v>28</v>
      </c>
      <c r="W7" s="12" t="s">
        <v>29</v>
      </c>
      <c r="X7" s="12" t="s">
        <v>30</v>
      </c>
      <c r="Y7" s="12" t="s">
        <v>31</v>
      </c>
    </row>
    <row r="8" spans="1:58" thickBot="1" x14ac:dyDescent="0.3">
      <c r="B8" s="60"/>
      <c r="C8" s="64"/>
      <c r="D8" s="64"/>
      <c r="E8" s="60"/>
      <c r="F8" s="60"/>
      <c r="G8" s="60"/>
      <c r="H8" s="60"/>
      <c r="I8" s="60"/>
      <c r="J8" s="62"/>
      <c r="K8" s="62"/>
      <c r="L8" s="62"/>
      <c r="M8" s="60"/>
      <c r="N8" s="13">
        <f>H3-J3</f>
        <v>44830</v>
      </c>
      <c r="O8" s="14">
        <f t="shared" ref="O8:Y8" si="0">N8+7</f>
        <v>44837</v>
      </c>
      <c r="P8" s="14">
        <f t="shared" si="0"/>
        <v>44844</v>
      </c>
      <c r="Q8" s="14">
        <f t="shared" si="0"/>
        <v>44851</v>
      </c>
      <c r="R8" s="14">
        <f t="shared" si="0"/>
        <v>44858</v>
      </c>
      <c r="S8" s="14">
        <f t="shared" si="0"/>
        <v>44865</v>
      </c>
      <c r="T8" s="14">
        <f t="shared" si="0"/>
        <v>44872</v>
      </c>
      <c r="U8" s="14">
        <f t="shared" si="0"/>
        <v>44879</v>
      </c>
      <c r="V8" s="14">
        <f t="shared" si="0"/>
        <v>44886</v>
      </c>
      <c r="W8" s="14">
        <f t="shared" si="0"/>
        <v>44893</v>
      </c>
      <c r="X8" s="14">
        <f t="shared" si="0"/>
        <v>44900</v>
      </c>
      <c r="Y8" s="14">
        <f t="shared" si="0"/>
        <v>44907</v>
      </c>
    </row>
    <row r="9" spans="1:58" ht="41.25" thickTop="1" x14ac:dyDescent="0.25">
      <c r="B9" s="52">
        <v>1</v>
      </c>
      <c r="C9" s="15" t="s">
        <v>32</v>
      </c>
      <c r="D9" s="16" t="s">
        <v>33</v>
      </c>
      <c r="E9" s="43" t="s">
        <v>34</v>
      </c>
      <c r="F9" s="47"/>
      <c r="G9" s="17">
        <v>1</v>
      </c>
      <c r="H9" s="18">
        <f>MIN(H10:H17)</f>
        <v>44830</v>
      </c>
      <c r="I9" s="18">
        <f>MAX(I10:I17)</f>
        <v>44842</v>
      </c>
      <c r="J9" s="18">
        <f>MIN(J10:J17)</f>
        <v>44830</v>
      </c>
      <c r="K9" s="18">
        <f>MAX(K10:K17)</f>
        <v>44843</v>
      </c>
      <c r="L9" s="19">
        <f t="shared" ref="L9:L78" si="1">IF(AND(AND(NOT(ISBLANK(I9)),NOT(ISBLANK(K9))),I9&lt;&gt;K9),NETWORKDAYS(I9,K9)-1,"")</f>
        <v>-1</v>
      </c>
      <c r="M9" s="20">
        <f t="shared" ref="M9:M78" si="2">NETWORKDAYS(J9,K9)</f>
        <v>10</v>
      </c>
      <c r="N9" s="21" t="str">
        <f t="shared" ref="N9:Y19" si="3">IF(OR(AND(N$8+6&lt;=$J9,N$8+6&lt;=$H9,N$8+6&lt;=$K9,N$8+6&lt;=$I9),AND(N$8+6&lt;=$J9,N$8+6&gt;$H9,N$8+6&lt;=$K9,N$8+6&gt;$I9),AND(N$8+6&gt;$J9,N$8+6&lt;=$H9,N$8+6&gt;$K9,N$8+6&lt;=$I9),AND(N$8+6&gt;$J9,N$8+6&gt;$H9,N$8+6&gt;$K9,N$8+6&gt;$I9)),"entr",IF(OR(AND(N$8+6&lt;=$J9,N$8+6&gt;$H9,N$8+6&lt;=$K9,N$8+6&lt;=$I9),AND(N$8+6&gt;$J9,N$8+6&gt;$H9,N$8+6&gt;$K9,N$8+6&lt;=$I9)),"etr",IF(OR(AND(N$8+6&gt;$J9,N$8+6&lt;=$H9,N$8+6&lt;=$K9,N$8+6&lt;=$I9),AND(N$8+6&gt;$J9,N$8+6&gt;$H9,N$8+6&lt;=$K9,N$8+6&gt;$I9)),"fntr",IF(AND(N$8+6&gt;$J9,N$8+6&gt;$H9,N$8+6&lt;=$K9,N$8+6&lt;=$I9),"ftr","err"))))</f>
        <v>ftr</v>
      </c>
      <c r="O9" s="21" t="str">
        <f t="shared" si="3"/>
        <v>fntr</v>
      </c>
      <c r="P9" s="21" t="str">
        <f t="shared" si="3"/>
        <v>entr</v>
      </c>
      <c r="Q9" s="21" t="str">
        <f t="shared" si="3"/>
        <v>entr</v>
      </c>
      <c r="R9" s="21" t="str">
        <f t="shared" si="3"/>
        <v>entr</v>
      </c>
      <c r="S9" s="21" t="str">
        <f t="shared" si="3"/>
        <v>entr</v>
      </c>
      <c r="T9" s="21" t="str">
        <f t="shared" si="3"/>
        <v>entr</v>
      </c>
      <c r="U9" s="21" t="str">
        <f t="shared" si="3"/>
        <v>entr</v>
      </c>
      <c r="V9" s="21" t="str">
        <f t="shared" si="3"/>
        <v>entr</v>
      </c>
      <c r="W9" s="21" t="str">
        <f t="shared" si="3"/>
        <v>entr</v>
      </c>
      <c r="X9" s="21" t="str">
        <f t="shared" si="3"/>
        <v>entr</v>
      </c>
      <c r="Y9" s="21" t="str">
        <f t="shared" si="3"/>
        <v>entr</v>
      </c>
    </row>
    <row r="10" spans="1:58" ht="28.5" x14ac:dyDescent="0.25">
      <c r="B10" s="22">
        <v>1.1000000000000001</v>
      </c>
      <c r="C10" s="23" t="s">
        <v>35</v>
      </c>
      <c r="D10" s="24" t="s">
        <v>36</v>
      </c>
      <c r="E10" s="44" t="s">
        <v>34</v>
      </c>
      <c r="F10" s="55" t="s">
        <v>37</v>
      </c>
      <c r="G10" s="25">
        <v>1</v>
      </c>
      <c r="H10" s="26">
        <v>44830</v>
      </c>
      <c r="I10" s="27">
        <v>44841</v>
      </c>
      <c r="J10" s="26">
        <v>44830</v>
      </c>
      <c r="K10" s="27">
        <v>44839</v>
      </c>
      <c r="L10" s="28">
        <f t="shared" si="1"/>
        <v>-4</v>
      </c>
      <c r="M10" s="29">
        <f t="shared" si="2"/>
        <v>8</v>
      </c>
      <c r="N10" s="30" t="str">
        <f t="shared" si="3"/>
        <v>ftr</v>
      </c>
      <c r="O10" s="30" t="str">
        <f t="shared" si="3"/>
        <v>entr</v>
      </c>
      <c r="P10" s="30" t="str">
        <f t="shared" si="3"/>
        <v>entr</v>
      </c>
      <c r="Q10" s="30" t="str">
        <f t="shared" si="3"/>
        <v>entr</v>
      </c>
      <c r="R10" s="30" t="str">
        <f t="shared" si="3"/>
        <v>entr</v>
      </c>
      <c r="S10" s="30" t="str">
        <f t="shared" si="3"/>
        <v>entr</v>
      </c>
      <c r="T10" s="30" t="str">
        <f t="shared" si="3"/>
        <v>entr</v>
      </c>
      <c r="U10" s="30" t="str">
        <f t="shared" si="3"/>
        <v>entr</v>
      </c>
      <c r="V10" s="30" t="str">
        <f t="shared" si="3"/>
        <v>entr</v>
      </c>
      <c r="W10" s="30" t="str">
        <f t="shared" si="3"/>
        <v>entr</v>
      </c>
      <c r="X10" s="30" t="str">
        <f t="shared" si="3"/>
        <v>entr</v>
      </c>
      <c r="Y10" s="30" t="str">
        <f t="shared" si="3"/>
        <v>entr</v>
      </c>
    </row>
    <row r="11" spans="1:58" ht="16.5" x14ac:dyDescent="0.25">
      <c r="B11" s="22" t="s">
        <v>38</v>
      </c>
      <c r="C11" s="23" t="s">
        <v>39</v>
      </c>
      <c r="D11" s="24" t="s">
        <v>40</v>
      </c>
      <c r="E11" s="44" t="s">
        <v>34</v>
      </c>
      <c r="F11" s="44" t="s">
        <v>41</v>
      </c>
      <c r="G11" s="25">
        <v>1</v>
      </c>
      <c r="H11" s="26">
        <v>44830</v>
      </c>
      <c r="I11" s="26">
        <v>44830</v>
      </c>
      <c r="J11" s="26">
        <v>44830</v>
      </c>
      <c r="K11" s="26">
        <v>44830</v>
      </c>
      <c r="L11" s="28" t="str">
        <f t="shared" ref="L11" si="4">IF(AND(AND(NOT(ISBLANK(I11)),NOT(ISBLANK(K11))),I11&lt;&gt;K11),NETWORKDAYS(I11,K11)-1,"")</f>
        <v/>
      </c>
      <c r="M11" s="29">
        <f t="shared" ref="M11" si="5">NETWORKDAYS(J11,K11)</f>
        <v>1</v>
      </c>
      <c r="N11" s="30" t="str">
        <f t="shared" si="3"/>
        <v>entr</v>
      </c>
      <c r="O11" s="30" t="str">
        <f t="shared" si="3"/>
        <v>entr</v>
      </c>
      <c r="P11" s="30" t="str">
        <f t="shared" si="3"/>
        <v>entr</v>
      </c>
      <c r="Q11" s="30" t="str">
        <f t="shared" si="3"/>
        <v>entr</v>
      </c>
      <c r="R11" s="30" t="str">
        <f t="shared" si="3"/>
        <v>entr</v>
      </c>
      <c r="S11" s="30" t="str">
        <f t="shared" si="3"/>
        <v>entr</v>
      </c>
      <c r="T11" s="30" t="str">
        <f t="shared" si="3"/>
        <v>entr</v>
      </c>
      <c r="U11" s="30" t="str">
        <f t="shared" si="3"/>
        <v>entr</v>
      </c>
      <c r="V11" s="30" t="str">
        <f t="shared" si="3"/>
        <v>entr</v>
      </c>
      <c r="W11" s="30" t="str">
        <f t="shared" si="3"/>
        <v>entr</v>
      </c>
      <c r="X11" s="30" t="str">
        <f t="shared" si="3"/>
        <v>entr</v>
      </c>
      <c r="Y11" s="30" t="str">
        <f t="shared" si="3"/>
        <v>entr</v>
      </c>
    </row>
    <row r="12" spans="1:58" ht="28.5" x14ac:dyDescent="0.25">
      <c r="B12" s="22" t="s">
        <v>42</v>
      </c>
      <c r="C12" s="23" t="s">
        <v>43</v>
      </c>
      <c r="D12" s="24" t="s">
        <v>44</v>
      </c>
      <c r="E12" s="44" t="s">
        <v>38</v>
      </c>
      <c r="F12" s="44" t="s">
        <v>37</v>
      </c>
      <c r="G12" s="25">
        <v>1</v>
      </c>
      <c r="H12" s="26">
        <v>44830</v>
      </c>
      <c r="I12" s="27">
        <v>44839</v>
      </c>
      <c r="J12" s="26">
        <v>44830</v>
      </c>
      <c r="K12" s="27">
        <v>44839</v>
      </c>
      <c r="L12" s="28" t="str">
        <f t="shared" ref="L12" si="6">IF(AND(AND(NOT(ISBLANK(I12)),NOT(ISBLANK(K12))),I12&lt;&gt;K12),NETWORKDAYS(I12,K12)-1,"")</f>
        <v/>
      </c>
      <c r="M12" s="29">
        <f t="shared" ref="M12" si="7">NETWORKDAYS(J12,K12)</f>
        <v>8</v>
      </c>
      <c r="N12" s="30" t="str">
        <f t="shared" si="3"/>
        <v>ftr</v>
      </c>
      <c r="O12" s="30" t="str">
        <f t="shared" si="3"/>
        <v>entr</v>
      </c>
      <c r="P12" s="30" t="str">
        <f t="shared" si="3"/>
        <v>entr</v>
      </c>
      <c r="Q12" s="30" t="str">
        <f t="shared" si="3"/>
        <v>entr</v>
      </c>
      <c r="R12" s="30" t="str">
        <f t="shared" si="3"/>
        <v>entr</v>
      </c>
      <c r="S12" s="30" t="str">
        <f t="shared" si="3"/>
        <v>entr</v>
      </c>
      <c r="T12" s="30" t="str">
        <f t="shared" si="3"/>
        <v>entr</v>
      </c>
      <c r="U12" s="30" t="str">
        <f t="shared" si="3"/>
        <v>entr</v>
      </c>
      <c r="V12" s="30" t="str">
        <f t="shared" si="3"/>
        <v>entr</v>
      </c>
      <c r="W12" s="30" t="str">
        <f t="shared" si="3"/>
        <v>entr</v>
      </c>
      <c r="X12" s="30" t="str">
        <f t="shared" si="3"/>
        <v>entr</v>
      </c>
      <c r="Y12" s="30" t="str">
        <f t="shared" si="3"/>
        <v>entr</v>
      </c>
    </row>
    <row r="13" spans="1:58" ht="57" x14ac:dyDescent="0.25">
      <c r="B13" s="22">
        <v>1.2</v>
      </c>
      <c r="C13" s="23" t="s">
        <v>45</v>
      </c>
      <c r="D13" s="24" t="s">
        <v>46</v>
      </c>
      <c r="E13" s="44" t="s">
        <v>38</v>
      </c>
      <c r="F13" s="55" t="s">
        <v>37</v>
      </c>
      <c r="G13" s="25">
        <v>1</v>
      </c>
      <c r="H13" s="26">
        <v>44830</v>
      </c>
      <c r="I13" s="27">
        <v>44837</v>
      </c>
      <c r="J13" s="26">
        <v>44830</v>
      </c>
      <c r="K13" s="27">
        <v>44837</v>
      </c>
      <c r="L13" s="28" t="str">
        <f t="shared" si="1"/>
        <v/>
      </c>
      <c r="M13" s="29">
        <f t="shared" si="2"/>
        <v>6</v>
      </c>
      <c r="N13" s="30" t="str">
        <f t="shared" si="3"/>
        <v>ftr</v>
      </c>
      <c r="O13" s="30" t="str">
        <f t="shared" si="3"/>
        <v>entr</v>
      </c>
      <c r="P13" s="30" t="str">
        <f t="shared" si="3"/>
        <v>entr</v>
      </c>
      <c r="Q13" s="30" t="str">
        <f t="shared" si="3"/>
        <v>entr</v>
      </c>
      <c r="R13" s="30" t="str">
        <f t="shared" si="3"/>
        <v>entr</v>
      </c>
      <c r="S13" s="30" t="str">
        <f t="shared" si="3"/>
        <v>entr</v>
      </c>
      <c r="T13" s="30" t="str">
        <f t="shared" si="3"/>
        <v>entr</v>
      </c>
      <c r="U13" s="30" t="str">
        <f t="shared" si="3"/>
        <v>entr</v>
      </c>
      <c r="V13" s="30" t="str">
        <f t="shared" si="3"/>
        <v>entr</v>
      </c>
      <c r="W13" s="30" t="str">
        <f t="shared" si="3"/>
        <v>entr</v>
      </c>
      <c r="X13" s="30" t="str">
        <f t="shared" si="3"/>
        <v>entr</v>
      </c>
      <c r="Y13" s="30" t="str">
        <f t="shared" si="3"/>
        <v>entr</v>
      </c>
    </row>
    <row r="14" spans="1:58" ht="28.5" x14ac:dyDescent="0.25">
      <c r="B14" s="22" t="s">
        <v>47</v>
      </c>
      <c r="C14" s="23" t="s">
        <v>48</v>
      </c>
      <c r="D14" s="24" t="s">
        <v>49</v>
      </c>
      <c r="E14" s="44" t="s">
        <v>34</v>
      </c>
      <c r="F14" s="44" t="s">
        <v>37</v>
      </c>
      <c r="G14" s="25">
        <v>1</v>
      </c>
      <c r="H14" s="26">
        <v>44830</v>
      </c>
      <c r="I14" s="27">
        <v>44836</v>
      </c>
      <c r="J14" s="26">
        <v>44830</v>
      </c>
      <c r="K14" s="27">
        <v>44837</v>
      </c>
      <c r="L14" s="28">
        <f t="shared" ref="L14" si="8">IF(AND(AND(NOT(ISBLANK(I14)),NOT(ISBLANK(K14))),I14&lt;&gt;K14),NETWORKDAYS(I14,K14)-1,"")</f>
        <v>0</v>
      </c>
      <c r="M14" s="29">
        <f t="shared" ref="M14" si="9">NETWORKDAYS(J14,K14)</f>
        <v>6</v>
      </c>
      <c r="N14" s="30" t="str">
        <f t="shared" si="3"/>
        <v>ftr</v>
      </c>
      <c r="O14" s="30" t="str">
        <f t="shared" si="3"/>
        <v>entr</v>
      </c>
      <c r="P14" s="30" t="str">
        <f t="shared" si="3"/>
        <v>entr</v>
      </c>
      <c r="Q14" s="30" t="str">
        <f t="shared" si="3"/>
        <v>entr</v>
      </c>
      <c r="R14" s="30" t="str">
        <f t="shared" si="3"/>
        <v>entr</v>
      </c>
      <c r="S14" s="30" t="str">
        <f t="shared" si="3"/>
        <v>entr</v>
      </c>
      <c r="T14" s="30" t="str">
        <f t="shared" si="3"/>
        <v>entr</v>
      </c>
      <c r="U14" s="30" t="str">
        <f t="shared" si="3"/>
        <v>entr</v>
      </c>
      <c r="V14" s="30" t="str">
        <f t="shared" si="3"/>
        <v>entr</v>
      </c>
      <c r="W14" s="30" t="str">
        <f t="shared" si="3"/>
        <v>entr</v>
      </c>
      <c r="X14" s="30" t="str">
        <f t="shared" si="3"/>
        <v>entr</v>
      </c>
      <c r="Y14" s="30" t="str">
        <f t="shared" si="3"/>
        <v>entr</v>
      </c>
    </row>
    <row r="15" spans="1:58" ht="28.5" x14ac:dyDescent="0.25">
      <c r="B15" s="22" t="s">
        <v>50</v>
      </c>
      <c r="C15" s="23" t="s">
        <v>51</v>
      </c>
      <c r="D15" s="24" t="s">
        <v>52</v>
      </c>
      <c r="E15" s="44" t="s">
        <v>47</v>
      </c>
      <c r="F15" s="44" t="s">
        <v>37</v>
      </c>
      <c r="G15" s="25">
        <v>1</v>
      </c>
      <c r="H15" s="26">
        <v>44836</v>
      </c>
      <c r="I15" s="27">
        <v>44839</v>
      </c>
      <c r="J15" s="26">
        <v>44832</v>
      </c>
      <c r="K15" s="27">
        <v>44837</v>
      </c>
      <c r="L15" s="28">
        <f>IF(AND(AND(NOT(ISBLANK(I15)),NOT(ISBLANK(K15))),I15&lt;&gt;K15),NETWORKDAYS(I15,K15)-1,"")</f>
        <v>-4</v>
      </c>
      <c r="M15" s="29">
        <f>NETWORKDAYS(J15,K15)</f>
        <v>4</v>
      </c>
      <c r="N15" s="30" t="str">
        <f t="shared" si="3"/>
        <v>fntr</v>
      </c>
      <c r="O15" s="30" t="str">
        <f t="shared" si="3"/>
        <v>entr</v>
      </c>
      <c r="P15" s="30" t="str">
        <f t="shared" si="3"/>
        <v>entr</v>
      </c>
      <c r="Q15" s="30" t="str">
        <f t="shared" si="3"/>
        <v>entr</v>
      </c>
      <c r="R15" s="30" t="str">
        <f t="shared" si="3"/>
        <v>entr</v>
      </c>
      <c r="S15" s="30" t="str">
        <f t="shared" si="3"/>
        <v>entr</v>
      </c>
      <c r="T15" s="30" t="str">
        <f t="shared" si="3"/>
        <v>entr</v>
      </c>
      <c r="U15" s="30" t="str">
        <f t="shared" si="3"/>
        <v>entr</v>
      </c>
      <c r="V15" s="30" t="str">
        <f t="shared" si="3"/>
        <v>entr</v>
      </c>
      <c r="W15" s="30" t="str">
        <f t="shared" si="3"/>
        <v>entr</v>
      </c>
      <c r="X15" s="30" t="str">
        <f t="shared" si="3"/>
        <v>entr</v>
      </c>
      <c r="Y15" s="30" t="str">
        <f t="shared" si="3"/>
        <v>entr</v>
      </c>
    </row>
    <row r="16" spans="1:58" ht="28.5" x14ac:dyDescent="0.25">
      <c r="B16" s="22">
        <v>1.3</v>
      </c>
      <c r="C16" s="23" t="s">
        <v>53</v>
      </c>
      <c r="D16" s="24" t="s">
        <v>54</v>
      </c>
      <c r="E16" s="44" t="s">
        <v>55</v>
      </c>
      <c r="F16" s="44" t="s">
        <v>41</v>
      </c>
      <c r="G16" s="25">
        <v>1</v>
      </c>
      <c r="H16" s="26">
        <v>44839</v>
      </c>
      <c r="I16" s="27">
        <v>44841</v>
      </c>
      <c r="J16" s="26">
        <v>44842</v>
      </c>
      <c r="K16" s="27">
        <v>44842</v>
      </c>
      <c r="L16" s="28">
        <f>IF(AND(AND(NOT(ISBLANK(I16)),NOT(ISBLANK(K16))),I16&lt;&gt;K16),NETWORKDAYS(I16,K16)-1,"")</f>
        <v>0</v>
      </c>
      <c r="M16" s="29">
        <f t="shared" si="2"/>
        <v>0</v>
      </c>
      <c r="N16" s="30" t="str">
        <f t="shared" si="3"/>
        <v>entr</v>
      </c>
      <c r="O16" s="30" t="str">
        <f t="shared" si="3"/>
        <v>entr</v>
      </c>
      <c r="P16" s="30" t="str">
        <f t="shared" si="3"/>
        <v>entr</v>
      </c>
      <c r="Q16" s="30" t="str">
        <f t="shared" si="3"/>
        <v>entr</v>
      </c>
      <c r="R16" s="30" t="str">
        <f t="shared" si="3"/>
        <v>entr</v>
      </c>
      <c r="S16" s="30" t="str">
        <f t="shared" si="3"/>
        <v>entr</v>
      </c>
      <c r="T16" s="30" t="str">
        <f t="shared" si="3"/>
        <v>entr</v>
      </c>
      <c r="U16" s="30" t="str">
        <f t="shared" si="3"/>
        <v>entr</v>
      </c>
      <c r="V16" s="30" t="str">
        <f t="shared" si="3"/>
        <v>entr</v>
      </c>
      <c r="W16" s="30" t="str">
        <f t="shared" si="3"/>
        <v>entr</v>
      </c>
      <c r="X16" s="30" t="str">
        <f t="shared" si="3"/>
        <v>entr</v>
      </c>
      <c r="Y16" s="30" t="str">
        <f t="shared" si="3"/>
        <v>entr</v>
      </c>
    </row>
    <row r="17" spans="2:25" ht="28.5" x14ac:dyDescent="0.25">
      <c r="B17" s="22">
        <v>1.4</v>
      </c>
      <c r="C17" s="23" t="s">
        <v>56</v>
      </c>
      <c r="D17" s="24" t="s">
        <v>57</v>
      </c>
      <c r="E17" s="44">
        <v>1.4</v>
      </c>
      <c r="F17" s="44" t="s">
        <v>37</v>
      </c>
      <c r="G17" s="25">
        <v>1</v>
      </c>
      <c r="H17" s="26">
        <v>44841</v>
      </c>
      <c r="I17" s="27">
        <v>44842</v>
      </c>
      <c r="J17" s="26">
        <v>44842</v>
      </c>
      <c r="K17" s="27">
        <v>44843</v>
      </c>
      <c r="L17" s="28">
        <f t="shared" si="1"/>
        <v>-1</v>
      </c>
      <c r="M17" s="29">
        <f t="shared" si="2"/>
        <v>0</v>
      </c>
      <c r="N17" s="30" t="str">
        <f t="shared" si="3"/>
        <v>entr</v>
      </c>
      <c r="O17" s="30" t="str">
        <f t="shared" si="3"/>
        <v>fntr</v>
      </c>
      <c r="P17" s="30" t="str">
        <f t="shared" si="3"/>
        <v>entr</v>
      </c>
      <c r="Q17" s="30" t="str">
        <f t="shared" si="3"/>
        <v>entr</v>
      </c>
      <c r="R17" s="30" t="str">
        <f t="shared" si="3"/>
        <v>entr</v>
      </c>
      <c r="S17" s="30" t="str">
        <f t="shared" si="3"/>
        <v>entr</v>
      </c>
      <c r="T17" s="30" t="str">
        <f t="shared" si="3"/>
        <v>entr</v>
      </c>
      <c r="U17" s="30" t="str">
        <f t="shared" si="3"/>
        <v>entr</v>
      </c>
      <c r="V17" s="30" t="str">
        <f t="shared" si="3"/>
        <v>entr</v>
      </c>
      <c r="W17" s="30" t="str">
        <f t="shared" si="3"/>
        <v>entr</v>
      </c>
      <c r="X17" s="30" t="str">
        <f t="shared" si="3"/>
        <v>entr</v>
      </c>
      <c r="Y17" s="30" t="str">
        <f t="shared" si="3"/>
        <v>entr</v>
      </c>
    </row>
    <row r="18" spans="2:25" ht="54" x14ac:dyDescent="0.25">
      <c r="B18" s="53">
        <v>2</v>
      </c>
      <c r="C18" s="31" t="s">
        <v>58</v>
      </c>
      <c r="D18" s="32" t="s">
        <v>59</v>
      </c>
      <c r="E18" s="45">
        <v>1</v>
      </c>
      <c r="F18" s="48"/>
      <c r="G18" s="25">
        <v>1</v>
      </c>
      <c r="H18" s="34">
        <f>MIN(H19:H33)</f>
        <v>44840</v>
      </c>
      <c r="I18" s="34">
        <f>MAX(I19:I33)</f>
        <v>44858</v>
      </c>
      <c r="J18" s="34">
        <v>44840</v>
      </c>
      <c r="K18" s="34">
        <v>44858</v>
      </c>
      <c r="L18" s="35" t="str">
        <f t="shared" si="1"/>
        <v/>
      </c>
      <c r="M18" s="36">
        <f t="shared" si="2"/>
        <v>13</v>
      </c>
      <c r="N18" s="30" t="str">
        <f t="shared" si="3"/>
        <v>entr</v>
      </c>
      <c r="O18" s="30" t="str">
        <f t="shared" si="3"/>
        <v>ftr</v>
      </c>
      <c r="P18" s="30" t="str">
        <f t="shared" si="3"/>
        <v>ftr</v>
      </c>
      <c r="Q18" s="30" t="str">
        <f t="shared" si="3"/>
        <v>ftr</v>
      </c>
      <c r="R18" s="30" t="str">
        <f t="shared" si="3"/>
        <v>entr</v>
      </c>
      <c r="S18" s="30" t="str">
        <f t="shared" si="3"/>
        <v>entr</v>
      </c>
      <c r="T18" s="30" t="str">
        <f t="shared" si="3"/>
        <v>entr</v>
      </c>
      <c r="U18" s="30" t="str">
        <f t="shared" si="3"/>
        <v>entr</v>
      </c>
      <c r="V18" s="30" t="str">
        <f t="shared" si="3"/>
        <v>entr</v>
      </c>
      <c r="W18" s="30" t="str">
        <f t="shared" si="3"/>
        <v>entr</v>
      </c>
      <c r="X18" s="30" t="str">
        <f t="shared" si="3"/>
        <v>entr</v>
      </c>
      <c r="Y18" s="30" t="str">
        <f t="shared" si="3"/>
        <v>entr</v>
      </c>
    </row>
    <row r="19" spans="2:25" ht="42.75" x14ac:dyDescent="0.25">
      <c r="B19" s="22">
        <v>2.1</v>
      </c>
      <c r="C19" s="23" t="s">
        <v>60</v>
      </c>
      <c r="D19" s="24" t="s">
        <v>61</v>
      </c>
      <c r="E19" s="44" t="s">
        <v>34</v>
      </c>
      <c r="F19" s="55" t="s">
        <v>62</v>
      </c>
      <c r="G19" s="25">
        <v>1</v>
      </c>
      <c r="H19" s="26">
        <v>44840</v>
      </c>
      <c r="I19" s="27">
        <v>44847</v>
      </c>
      <c r="J19" s="26">
        <v>44840</v>
      </c>
      <c r="K19" s="27">
        <v>44853</v>
      </c>
      <c r="L19" s="28">
        <f t="shared" si="1"/>
        <v>4</v>
      </c>
      <c r="M19" s="29">
        <f t="shared" si="2"/>
        <v>10</v>
      </c>
      <c r="N19" s="30" t="str">
        <f t="shared" si="3"/>
        <v>entr</v>
      </c>
      <c r="O19" s="30" t="str">
        <f t="shared" si="3"/>
        <v>ftr</v>
      </c>
      <c r="P19" s="30" t="str">
        <f t="shared" si="3"/>
        <v>fntr</v>
      </c>
      <c r="Q19" s="30" t="str">
        <f t="shared" si="3"/>
        <v>entr</v>
      </c>
      <c r="R19" s="30" t="str">
        <f t="shared" si="3"/>
        <v>entr</v>
      </c>
      <c r="S19" s="30" t="str">
        <f t="shared" si="3"/>
        <v>entr</v>
      </c>
      <c r="T19" s="30" t="str">
        <f t="shared" si="3"/>
        <v>entr</v>
      </c>
      <c r="U19" s="30" t="str">
        <f t="shared" si="3"/>
        <v>entr</v>
      </c>
      <c r="V19" s="30" t="str">
        <f t="shared" si="3"/>
        <v>entr</v>
      </c>
      <c r="W19" s="30" t="str">
        <f t="shared" si="3"/>
        <v>entr</v>
      </c>
      <c r="X19" s="30" t="str">
        <f t="shared" si="3"/>
        <v>entr</v>
      </c>
      <c r="Y19" s="30" t="str">
        <f t="shared" si="3"/>
        <v>entr</v>
      </c>
    </row>
    <row r="20" spans="2:25" ht="42.75" x14ac:dyDescent="0.25">
      <c r="B20" s="22" t="s">
        <v>63</v>
      </c>
      <c r="C20" s="23" t="s">
        <v>64</v>
      </c>
      <c r="D20" s="24" t="s">
        <v>65</v>
      </c>
      <c r="E20" s="44" t="s">
        <v>34</v>
      </c>
      <c r="F20" s="44" t="s">
        <v>37</v>
      </c>
      <c r="G20" s="25">
        <v>1</v>
      </c>
      <c r="H20" s="26">
        <v>44840</v>
      </c>
      <c r="I20" s="27">
        <v>44844</v>
      </c>
      <c r="J20" s="26">
        <v>44840</v>
      </c>
      <c r="K20" s="27">
        <v>44846</v>
      </c>
      <c r="L20" s="28">
        <f t="shared" si="1"/>
        <v>2</v>
      </c>
      <c r="M20" s="29">
        <f t="shared" si="2"/>
        <v>5</v>
      </c>
      <c r="N20" s="30" t="str">
        <f t="shared" ref="N20:Y33" si="10">IF(OR(AND(N$8&lt;=$J20,N$8&lt;=$H20,N$8&lt;=$K20,N$8&lt;=$I20),AND(N$8&lt;=$J20,N$8+7&gt;$H20,N$8&lt;=$K20,N$8+7&gt;$I20),AND(N$8+7&gt;$J20,N$8&lt;=$H20,N$8+7&gt;$K20,N$8&lt;=$I20),AND(N$8+7&gt;$J20,N$8+7&gt;$H20,N$8+7&gt;$K20,N$8+7&gt;$I20)),"entr",IF(OR(AND(N$8&lt;=$J20,N$8+7&gt;$H20,N$8&lt;=$K20,N$8&lt;=$I20),AND(N$8+7&gt;$J20,N$8+7&gt;$H20,N$8+7&gt;$K20,N$8&lt;=$I20)),"etr",IF(OR(AND(N$8+7&gt;$J20,N$8&lt;=$H20,N$8&lt;=$K20,N$8&lt;=$I20),AND(N$8+7&gt;$J20,N$8+7&gt;$H20,N$8&lt;=$K20,N$8+7&gt;$I20)),"fntr",IF(AND(N$8+7&gt;$J20,N$8+7&gt;$H20,N$8&lt;=$K20,N$8&lt;=$I20),"ftr","err"))))</f>
        <v>entr</v>
      </c>
      <c r="O20" s="30" t="str">
        <f t="shared" si="10"/>
        <v>entr</v>
      </c>
      <c r="P20" s="30" t="str">
        <f t="shared" si="10"/>
        <v>entr</v>
      </c>
      <c r="Q20" s="30" t="str">
        <f t="shared" si="10"/>
        <v>entr</v>
      </c>
      <c r="R20" s="30" t="str">
        <f t="shared" si="10"/>
        <v>entr</v>
      </c>
      <c r="S20" s="30" t="str">
        <f t="shared" si="10"/>
        <v>entr</v>
      </c>
      <c r="T20" s="30" t="str">
        <f t="shared" si="10"/>
        <v>entr</v>
      </c>
      <c r="U20" s="30" t="str">
        <f t="shared" si="10"/>
        <v>entr</v>
      </c>
      <c r="V20" s="30" t="str">
        <f t="shared" si="10"/>
        <v>entr</v>
      </c>
      <c r="W20" s="30" t="str">
        <f t="shared" si="10"/>
        <v>entr</v>
      </c>
      <c r="X20" s="30" t="str">
        <f t="shared" si="10"/>
        <v>entr</v>
      </c>
      <c r="Y20" s="30" t="str">
        <f t="shared" si="10"/>
        <v>entr</v>
      </c>
    </row>
    <row r="21" spans="2:25" ht="42.75" x14ac:dyDescent="0.25">
      <c r="B21" s="22" t="s">
        <v>66</v>
      </c>
      <c r="C21" s="23" t="s">
        <v>67</v>
      </c>
      <c r="D21" s="24" t="s">
        <v>68</v>
      </c>
      <c r="E21" s="44" t="s">
        <v>63</v>
      </c>
      <c r="F21" s="44" t="s">
        <v>37</v>
      </c>
      <c r="G21" s="25">
        <v>1</v>
      </c>
      <c r="H21" s="26">
        <v>44844</v>
      </c>
      <c r="I21" s="27">
        <v>44845</v>
      </c>
      <c r="J21" s="26">
        <v>44846</v>
      </c>
      <c r="K21" s="27">
        <v>44851</v>
      </c>
      <c r="L21" s="28">
        <f t="shared" si="1"/>
        <v>4</v>
      </c>
      <c r="M21" s="29">
        <f t="shared" si="2"/>
        <v>4</v>
      </c>
      <c r="N21" s="30" t="str">
        <f t="shared" si="10"/>
        <v>entr</v>
      </c>
      <c r="O21" s="30" t="str">
        <f t="shared" si="10"/>
        <v>entr</v>
      </c>
      <c r="P21" s="30" t="str">
        <f t="shared" si="10"/>
        <v>entr</v>
      </c>
      <c r="Q21" s="30" t="str">
        <f t="shared" si="10"/>
        <v>entr</v>
      </c>
      <c r="R21" s="30" t="str">
        <f t="shared" si="10"/>
        <v>entr</v>
      </c>
      <c r="S21" s="30" t="str">
        <f t="shared" si="10"/>
        <v>entr</v>
      </c>
      <c r="T21" s="30" t="str">
        <f t="shared" si="10"/>
        <v>entr</v>
      </c>
      <c r="U21" s="30" t="str">
        <f t="shared" si="10"/>
        <v>entr</v>
      </c>
      <c r="V21" s="30" t="str">
        <f t="shared" si="10"/>
        <v>entr</v>
      </c>
      <c r="W21" s="30" t="str">
        <f t="shared" si="10"/>
        <v>entr</v>
      </c>
      <c r="X21" s="30" t="str">
        <f t="shared" si="10"/>
        <v>entr</v>
      </c>
      <c r="Y21" s="30" t="str">
        <f t="shared" si="10"/>
        <v>entr</v>
      </c>
    </row>
    <row r="22" spans="2:25" ht="57" x14ac:dyDescent="0.25">
      <c r="B22" s="22" t="s">
        <v>69</v>
      </c>
      <c r="C22" s="23" t="s">
        <v>70</v>
      </c>
      <c r="D22" s="24" t="s">
        <v>71</v>
      </c>
      <c r="E22" s="44" t="s">
        <v>66</v>
      </c>
      <c r="F22" s="44" t="s">
        <v>37</v>
      </c>
      <c r="G22" s="25">
        <v>1</v>
      </c>
      <c r="H22" s="26">
        <v>44845</v>
      </c>
      <c r="I22" s="27">
        <v>44846</v>
      </c>
      <c r="J22" s="26">
        <v>44851</v>
      </c>
      <c r="K22" s="27">
        <v>44853</v>
      </c>
      <c r="L22" s="28">
        <f t="shared" si="1"/>
        <v>5</v>
      </c>
      <c r="M22" s="29">
        <f t="shared" si="2"/>
        <v>3</v>
      </c>
      <c r="N22" s="30" t="str">
        <f t="shared" si="10"/>
        <v>entr</v>
      </c>
      <c r="O22" s="30" t="str">
        <f t="shared" si="10"/>
        <v>entr</v>
      </c>
      <c r="P22" s="30" t="str">
        <f t="shared" si="10"/>
        <v>entr</v>
      </c>
      <c r="Q22" s="30" t="str">
        <f t="shared" si="10"/>
        <v>entr</v>
      </c>
      <c r="R22" s="30" t="str">
        <f t="shared" si="10"/>
        <v>entr</v>
      </c>
      <c r="S22" s="30" t="str">
        <f t="shared" si="10"/>
        <v>entr</v>
      </c>
      <c r="T22" s="30" t="str">
        <f t="shared" si="10"/>
        <v>entr</v>
      </c>
      <c r="U22" s="30" t="str">
        <f t="shared" si="10"/>
        <v>entr</v>
      </c>
      <c r="V22" s="30" t="str">
        <f t="shared" si="10"/>
        <v>entr</v>
      </c>
      <c r="W22" s="30" t="str">
        <f t="shared" si="10"/>
        <v>entr</v>
      </c>
      <c r="X22" s="30" t="str">
        <f t="shared" si="10"/>
        <v>entr</v>
      </c>
      <c r="Y22" s="30" t="str">
        <f t="shared" si="10"/>
        <v>entr</v>
      </c>
    </row>
    <row r="23" spans="2:25" ht="71.25" x14ac:dyDescent="0.25">
      <c r="B23" s="22" t="s">
        <v>72</v>
      </c>
      <c r="C23" s="23" t="s">
        <v>73</v>
      </c>
      <c r="D23" s="24" t="s">
        <v>74</v>
      </c>
      <c r="E23" s="44" t="s">
        <v>69</v>
      </c>
      <c r="F23" s="44" t="s">
        <v>37</v>
      </c>
      <c r="G23" s="25">
        <v>1</v>
      </c>
      <c r="H23" s="26">
        <v>44845</v>
      </c>
      <c r="I23" s="27">
        <v>44846</v>
      </c>
      <c r="J23" s="26">
        <v>44851</v>
      </c>
      <c r="K23" s="27">
        <v>44853</v>
      </c>
      <c r="L23" s="28">
        <f t="shared" si="1"/>
        <v>5</v>
      </c>
      <c r="M23" s="29">
        <f t="shared" si="2"/>
        <v>3</v>
      </c>
      <c r="N23" s="30" t="str">
        <f t="shared" si="10"/>
        <v>entr</v>
      </c>
      <c r="O23" s="30" t="str">
        <f t="shared" si="10"/>
        <v>entr</v>
      </c>
      <c r="P23" s="30" t="str">
        <f t="shared" si="10"/>
        <v>entr</v>
      </c>
      <c r="Q23" s="30" t="str">
        <f t="shared" si="10"/>
        <v>entr</v>
      </c>
      <c r="R23" s="30" t="str">
        <f t="shared" si="10"/>
        <v>entr</v>
      </c>
      <c r="S23" s="30" t="str">
        <f t="shared" si="10"/>
        <v>entr</v>
      </c>
      <c r="T23" s="30" t="str">
        <f t="shared" si="10"/>
        <v>entr</v>
      </c>
      <c r="U23" s="30" t="str">
        <f t="shared" si="10"/>
        <v>entr</v>
      </c>
      <c r="V23" s="30" t="str">
        <f t="shared" si="10"/>
        <v>entr</v>
      </c>
      <c r="W23" s="30" t="str">
        <f t="shared" si="10"/>
        <v>entr</v>
      </c>
      <c r="X23" s="30" t="str">
        <f t="shared" si="10"/>
        <v>entr</v>
      </c>
      <c r="Y23" s="30" t="str">
        <f t="shared" si="10"/>
        <v>entr</v>
      </c>
    </row>
    <row r="24" spans="2:25" ht="42.75" x14ac:dyDescent="0.25">
      <c r="B24" s="22">
        <v>2.2000000000000002</v>
      </c>
      <c r="C24" s="23" t="s">
        <v>75</v>
      </c>
      <c r="D24" s="24" t="s">
        <v>76</v>
      </c>
      <c r="E24" s="44">
        <v>2.1</v>
      </c>
      <c r="F24" s="55" t="s">
        <v>62</v>
      </c>
      <c r="G24" s="25">
        <v>1</v>
      </c>
      <c r="H24" s="26">
        <v>44846</v>
      </c>
      <c r="I24" s="27">
        <v>44854</v>
      </c>
      <c r="J24" s="26">
        <v>44846</v>
      </c>
      <c r="K24" s="27">
        <v>44853</v>
      </c>
      <c r="L24" s="28">
        <f t="shared" si="1"/>
        <v>-3</v>
      </c>
      <c r="M24" s="29">
        <f t="shared" si="2"/>
        <v>6</v>
      </c>
      <c r="N24" s="30" t="str">
        <f t="shared" si="10"/>
        <v>entr</v>
      </c>
      <c r="O24" s="30" t="str">
        <f t="shared" si="10"/>
        <v>entr</v>
      </c>
      <c r="P24" s="30" t="str">
        <f t="shared" si="10"/>
        <v>entr</v>
      </c>
      <c r="Q24" s="30" t="str">
        <f t="shared" si="10"/>
        <v>entr</v>
      </c>
      <c r="R24" s="30" t="str">
        <f t="shared" si="10"/>
        <v>entr</v>
      </c>
      <c r="S24" s="30" t="str">
        <f t="shared" si="10"/>
        <v>entr</v>
      </c>
      <c r="T24" s="30" t="str">
        <f t="shared" si="10"/>
        <v>entr</v>
      </c>
      <c r="U24" s="30" t="str">
        <f t="shared" si="10"/>
        <v>entr</v>
      </c>
      <c r="V24" s="30" t="str">
        <f t="shared" si="10"/>
        <v>entr</v>
      </c>
      <c r="W24" s="30" t="str">
        <f t="shared" si="10"/>
        <v>entr</v>
      </c>
      <c r="X24" s="30" t="str">
        <f t="shared" si="10"/>
        <v>entr</v>
      </c>
      <c r="Y24" s="30" t="str">
        <f t="shared" si="10"/>
        <v>entr</v>
      </c>
    </row>
    <row r="25" spans="2:25" ht="28.5" x14ac:dyDescent="0.25">
      <c r="B25" s="22" t="s">
        <v>78</v>
      </c>
      <c r="C25" s="23" t="s">
        <v>79</v>
      </c>
      <c r="D25" s="24" t="s">
        <v>80</v>
      </c>
      <c r="E25" s="44" t="s">
        <v>34</v>
      </c>
      <c r="F25" s="44" t="s">
        <v>37</v>
      </c>
      <c r="G25" s="25">
        <v>1</v>
      </c>
      <c r="H25" s="26">
        <v>44846</v>
      </c>
      <c r="I25" s="27">
        <v>44847</v>
      </c>
      <c r="J25" s="26">
        <v>44846</v>
      </c>
      <c r="K25" s="27">
        <v>44851</v>
      </c>
      <c r="L25" s="28">
        <f t="shared" ref="L25:L33" si="11">IF(AND(AND(NOT(ISBLANK(I25)),NOT(ISBLANK(K25))),I25&lt;&gt;K25),NETWORKDAYS(I25,K25)-1,"")</f>
        <v>2</v>
      </c>
      <c r="M25" s="29">
        <f t="shared" ref="M25:M33" si="12">NETWORKDAYS(J25,K25)</f>
        <v>4</v>
      </c>
      <c r="N25" s="30" t="str">
        <f t="shared" ref="N25:Y25" si="13">IF(OR(AND(N$8+6&lt;=$J25,N$8+6&lt;=$H25,N$8+6&lt;=$K25,N$8+6&lt;=$I25),AND(N$8+6&lt;=$J25,N$8+6&gt;$H25,N$8+6&lt;=$K25,N$8+6&gt;$I25),AND(N$8+6&gt;$J25,N$8+6&lt;=$H25,N$8+6&gt;$K25,N$8+6&lt;=$I25),AND(N$8+6&gt;$J25,N$8+6&gt;$H25,N$8+6&gt;$K25,N$8+6&gt;$I25)),"entr",IF(OR(AND(N$8+6&lt;=$J25,N$8+6&gt;$H25,N$8+6&lt;=$K25,N$8+6&lt;=$I25),AND(N$8+6&gt;$J25,N$8+6&gt;$H25,N$8+6&gt;$K25,N$8+6&lt;=$I25)),"etr",IF(OR(AND(N$8+6&gt;$J25,N$8+6&lt;=$H25,N$8+6&lt;=$K25,N$8+6&lt;=$I25),AND(N$8+6&gt;$J25,N$8+6&gt;$H25,N$8+6&lt;=$K25,N$8+6&gt;$I25)),"fntr",IF(AND(N$8+6&gt;$J25,N$8+6&gt;$H25,N$8+6&lt;=$K25,N$8+6&lt;=$I25),"ftr","err"))))</f>
        <v>entr</v>
      </c>
      <c r="O25" s="30" t="str">
        <f t="shared" si="13"/>
        <v>entr</v>
      </c>
      <c r="P25" s="30" t="str">
        <f t="shared" si="13"/>
        <v>fntr</v>
      </c>
      <c r="Q25" s="30" t="str">
        <f t="shared" si="13"/>
        <v>entr</v>
      </c>
      <c r="R25" s="30" t="str">
        <f t="shared" si="13"/>
        <v>entr</v>
      </c>
      <c r="S25" s="30" t="str">
        <f t="shared" si="13"/>
        <v>entr</v>
      </c>
      <c r="T25" s="30" t="str">
        <f t="shared" si="13"/>
        <v>entr</v>
      </c>
      <c r="U25" s="30" t="str">
        <f t="shared" si="13"/>
        <v>entr</v>
      </c>
      <c r="V25" s="30" t="str">
        <f t="shared" si="13"/>
        <v>entr</v>
      </c>
      <c r="W25" s="30" t="str">
        <f t="shared" si="13"/>
        <v>entr</v>
      </c>
      <c r="X25" s="30" t="str">
        <f t="shared" si="13"/>
        <v>entr</v>
      </c>
      <c r="Y25" s="30" t="str">
        <f t="shared" si="13"/>
        <v>entr</v>
      </c>
    </row>
    <row r="26" spans="2:25" ht="42.75" x14ac:dyDescent="0.25">
      <c r="B26" s="22" t="s">
        <v>81</v>
      </c>
      <c r="C26" s="23" t="s">
        <v>82</v>
      </c>
      <c r="D26" s="24" t="s">
        <v>83</v>
      </c>
      <c r="E26" s="44" t="s">
        <v>78</v>
      </c>
      <c r="F26" s="44" t="s">
        <v>77</v>
      </c>
      <c r="G26" s="25">
        <v>1</v>
      </c>
      <c r="H26" s="26">
        <v>44847</v>
      </c>
      <c r="I26" s="27">
        <v>44853</v>
      </c>
      <c r="J26" s="26">
        <v>44847</v>
      </c>
      <c r="K26" s="27">
        <v>44853</v>
      </c>
      <c r="L26" s="28" t="str">
        <f t="shared" si="11"/>
        <v/>
      </c>
      <c r="M26" s="29">
        <f t="shared" si="12"/>
        <v>5</v>
      </c>
      <c r="N26" s="30" t="str">
        <f t="shared" si="10"/>
        <v>entr</v>
      </c>
      <c r="O26" s="30" t="str">
        <f t="shared" si="10"/>
        <v>entr</v>
      </c>
      <c r="P26" s="30" t="str">
        <f t="shared" si="10"/>
        <v>entr</v>
      </c>
      <c r="Q26" s="30" t="str">
        <f t="shared" si="10"/>
        <v>entr</v>
      </c>
      <c r="R26" s="30" t="str">
        <f t="shared" si="10"/>
        <v>entr</v>
      </c>
      <c r="S26" s="30" t="str">
        <f t="shared" si="10"/>
        <v>entr</v>
      </c>
      <c r="T26" s="30" t="str">
        <f t="shared" si="10"/>
        <v>entr</v>
      </c>
      <c r="U26" s="30" t="str">
        <f t="shared" si="10"/>
        <v>entr</v>
      </c>
      <c r="V26" s="30" t="str">
        <f t="shared" si="10"/>
        <v>entr</v>
      </c>
      <c r="W26" s="30" t="str">
        <f t="shared" si="10"/>
        <v>entr</v>
      </c>
      <c r="X26" s="30" t="str">
        <f t="shared" si="10"/>
        <v>entr</v>
      </c>
      <c r="Y26" s="30" t="str">
        <f t="shared" si="10"/>
        <v>entr</v>
      </c>
    </row>
    <row r="27" spans="2:25" ht="42.75" x14ac:dyDescent="0.25">
      <c r="B27" s="22" t="s">
        <v>84</v>
      </c>
      <c r="C27" s="23" t="s">
        <v>85</v>
      </c>
      <c r="D27" s="24" t="s">
        <v>86</v>
      </c>
      <c r="E27" s="44" t="s">
        <v>81</v>
      </c>
      <c r="F27" s="44" t="str">
        <f>F30</f>
        <v>Brooks, Blake</v>
      </c>
      <c r="G27" s="25">
        <v>1</v>
      </c>
      <c r="H27" s="26">
        <v>44853</v>
      </c>
      <c r="I27" s="27">
        <v>44854</v>
      </c>
      <c r="J27" s="26">
        <v>44853</v>
      </c>
      <c r="K27" s="27">
        <v>44854</v>
      </c>
      <c r="L27" s="28" t="str">
        <f t="shared" si="11"/>
        <v/>
      </c>
      <c r="M27" s="29">
        <f t="shared" si="12"/>
        <v>2</v>
      </c>
      <c r="N27" s="30" t="str">
        <f t="shared" si="10"/>
        <v>entr</v>
      </c>
      <c r="O27" s="30" t="str">
        <f t="shared" si="10"/>
        <v>entr</v>
      </c>
      <c r="P27" s="30" t="str">
        <f t="shared" si="10"/>
        <v>entr</v>
      </c>
      <c r="Q27" s="30" t="str">
        <f t="shared" si="10"/>
        <v>entr</v>
      </c>
      <c r="R27" s="30" t="str">
        <f t="shared" si="10"/>
        <v>entr</v>
      </c>
      <c r="S27" s="30" t="str">
        <f t="shared" si="10"/>
        <v>entr</v>
      </c>
      <c r="T27" s="30" t="str">
        <f t="shared" si="10"/>
        <v>entr</v>
      </c>
      <c r="U27" s="30" t="str">
        <f t="shared" si="10"/>
        <v>entr</v>
      </c>
      <c r="V27" s="30" t="str">
        <f t="shared" si="10"/>
        <v>entr</v>
      </c>
      <c r="W27" s="30" t="str">
        <f t="shared" si="10"/>
        <v>entr</v>
      </c>
      <c r="X27" s="30" t="str">
        <f t="shared" si="10"/>
        <v>entr</v>
      </c>
      <c r="Y27" s="30" t="str">
        <f t="shared" si="10"/>
        <v>entr</v>
      </c>
    </row>
    <row r="28" spans="2:25" ht="42.75" x14ac:dyDescent="0.25">
      <c r="B28" s="22">
        <v>2.2999999999999998</v>
      </c>
      <c r="C28" s="23" t="s">
        <v>87</v>
      </c>
      <c r="D28" s="24" t="s">
        <v>88</v>
      </c>
      <c r="E28" s="44">
        <v>2.1</v>
      </c>
      <c r="F28" s="55" t="s">
        <v>62</v>
      </c>
      <c r="G28" s="25">
        <v>1</v>
      </c>
      <c r="H28" s="26">
        <v>44846</v>
      </c>
      <c r="I28" s="27">
        <v>44853</v>
      </c>
      <c r="J28" s="26">
        <v>44846</v>
      </c>
      <c r="K28" s="27">
        <v>44853</v>
      </c>
      <c r="L28" s="28" t="str">
        <f t="shared" si="11"/>
        <v/>
      </c>
      <c r="M28" s="29">
        <f t="shared" si="12"/>
        <v>6</v>
      </c>
      <c r="N28" s="30" t="str">
        <f t="shared" si="10"/>
        <v>entr</v>
      </c>
      <c r="O28" s="30" t="str">
        <f t="shared" si="10"/>
        <v>entr</v>
      </c>
      <c r="P28" s="30" t="str">
        <f t="shared" si="10"/>
        <v>entr</v>
      </c>
      <c r="Q28" s="30" t="str">
        <f t="shared" si="10"/>
        <v>entr</v>
      </c>
      <c r="R28" s="30" t="str">
        <f t="shared" si="10"/>
        <v>entr</v>
      </c>
      <c r="S28" s="30" t="str">
        <f t="shared" si="10"/>
        <v>entr</v>
      </c>
      <c r="T28" s="30" t="str">
        <f t="shared" si="10"/>
        <v>entr</v>
      </c>
      <c r="U28" s="30" t="str">
        <f t="shared" si="10"/>
        <v>entr</v>
      </c>
      <c r="V28" s="30" t="str">
        <f t="shared" si="10"/>
        <v>entr</v>
      </c>
      <c r="W28" s="30" t="str">
        <f t="shared" si="10"/>
        <v>entr</v>
      </c>
      <c r="X28" s="30" t="str">
        <f t="shared" si="10"/>
        <v>entr</v>
      </c>
      <c r="Y28" s="30" t="str">
        <f t="shared" si="10"/>
        <v>entr</v>
      </c>
    </row>
    <row r="29" spans="2:25" ht="28.5" x14ac:dyDescent="0.25">
      <c r="B29" s="22" t="s">
        <v>90</v>
      </c>
      <c r="C29" s="23" t="s">
        <v>91</v>
      </c>
      <c r="D29" s="24" t="s">
        <v>92</v>
      </c>
      <c r="E29" s="44" t="s">
        <v>34</v>
      </c>
      <c r="F29" s="44" t="s">
        <v>37</v>
      </c>
      <c r="G29" s="25">
        <v>1</v>
      </c>
      <c r="H29" s="26">
        <v>44846</v>
      </c>
      <c r="I29" s="27">
        <v>44847</v>
      </c>
      <c r="J29" s="26">
        <v>44846</v>
      </c>
      <c r="K29" s="27">
        <v>44851</v>
      </c>
      <c r="L29" s="28">
        <f t="shared" ref="L29:L31" si="14">IF(AND(AND(NOT(ISBLANK(I29)),NOT(ISBLANK(K29))),I29&lt;&gt;K29),NETWORKDAYS(I29,K29)-1,"")</f>
        <v>2</v>
      </c>
      <c r="M29" s="29">
        <f t="shared" ref="M29:M31" si="15">NETWORKDAYS(J29,K29)</f>
        <v>4</v>
      </c>
      <c r="N29" s="30" t="str">
        <f t="shared" ref="N29:Y29" si="16">IF(OR(AND(N$8+6&lt;=$J29,N$8+6&lt;=$H29,N$8+6&lt;=$K29,N$8+6&lt;=$I29),AND(N$8+6&lt;=$J29,N$8+6&gt;$H29,N$8+6&lt;=$K29,N$8+6&gt;$I29),AND(N$8+6&gt;$J29,N$8+6&lt;=$H29,N$8+6&gt;$K29,N$8+6&lt;=$I29),AND(N$8+6&gt;$J29,N$8+6&gt;$H29,N$8+6&gt;$K29,N$8+6&gt;$I29)),"entr",IF(OR(AND(N$8+6&lt;=$J29,N$8+6&gt;$H29,N$8+6&lt;=$K29,N$8+6&lt;=$I29),AND(N$8+6&gt;$J29,N$8+6&gt;$H29,N$8+6&gt;$K29,N$8+6&lt;=$I29)),"etr",IF(OR(AND(N$8+6&gt;$J29,N$8+6&lt;=$H29,N$8+6&lt;=$K29,N$8+6&lt;=$I29),AND(N$8+6&gt;$J29,N$8+6&gt;$H29,N$8+6&lt;=$K29,N$8+6&gt;$I29)),"fntr",IF(AND(N$8+6&gt;$J29,N$8+6&gt;$H29,N$8+6&lt;=$K29,N$8+6&lt;=$I29),"ftr","err"))))</f>
        <v>entr</v>
      </c>
      <c r="O29" s="30" t="str">
        <f t="shared" si="16"/>
        <v>entr</v>
      </c>
      <c r="P29" s="30" t="str">
        <f t="shared" si="16"/>
        <v>fntr</v>
      </c>
      <c r="Q29" s="30" t="str">
        <f t="shared" si="16"/>
        <v>entr</v>
      </c>
      <c r="R29" s="30" t="str">
        <f t="shared" si="16"/>
        <v>entr</v>
      </c>
      <c r="S29" s="30" t="str">
        <f t="shared" si="16"/>
        <v>entr</v>
      </c>
      <c r="T29" s="30" t="str">
        <f t="shared" si="16"/>
        <v>entr</v>
      </c>
      <c r="U29" s="30" t="str">
        <f t="shared" si="16"/>
        <v>entr</v>
      </c>
      <c r="V29" s="30" t="str">
        <f t="shared" si="16"/>
        <v>entr</v>
      </c>
      <c r="W29" s="30" t="str">
        <f t="shared" si="16"/>
        <v>entr</v>
      </c>
      <c r="X29" s="30" t="str">
        <f t="shared" si="16"/>
        <v>entr</v>
      </c>
      <c r="Y29" s="30" t="str">
        <f t="shared" si="16"/>
        <v>entr</v>
      </c>
    </row>
    <row r="30" spans="2:25" ht="42.75" x14ac:dyDescent="0.25">
      <c r="B30" s="22" t="s">
        <v>93</v>
      </c>
      <c r="C30" s="23" t="s">
        <v>94</v>
      </c>
      <c r="D30" s="24" t="s">
        <v>95</v>
      </c>
      <c r="E30" s="44" t="s">
        <v>90</v>
      </c>
      <c r="F30" s="44" t="s">
        <v>89</v>
      </c>
      <c r="G30" s="25">
        <v>1</v>
      </c>
      <c r="H30" s="26">
        <v>44847</v>
      </c>
      <c r="I30" s="27">
        <v>44853</v>
      </c>
      <c r="J30" s="26">
        <v>44847</v>
      </c>
      <c r="K30" s="27">
        <v>44853</v>
      </c>
      <c r="L30" s="28" t="str">
        <f t="shared" si="14"/>
        <v/>
      </c>
      <c r="M30" s="29">
        <f t="shared" si="15"/>
        <v>5</v>
      </c>
      <c r="N30" s="30" t="str">
        <f t="shared" si="10"/>
        <v>entr</v>
      </c>
      <c r="O30" s="30" t="str">
        <f t="shared" si="10"/>
        <v>entr</v>
      </c>
      <c r="P30" s="30" t="str">
        <f t="shared" si="10"/>
        <v>entr</v>
      </c>
      <c r="Q30" s="30" t="str">
        <f t="shared" si="10"/>
        <v>entr</v>
      </c>
      <c r="R30" s="30" t="str">
        <f t="shared" si="10"/>
        <v>entr</v>
      </c>
      <c r="S30" s="30" t="str">
        <f t="shared" si="10"/>
        <v>entr</v>
      </c>
      <c r="T30" s="30" t="str">
        <f t="shared" si="10"/>
        <v>entr</v>
      </c>
      <c r="U30" s="30" t="str">
        <f t="shared" si="10"/>
        <v>entr</v>
      </c>
      <c r="V30" s="30" t="str">
        <f t="shared" si="10"/>
        <v>entr</v>
      </c>
      <c r="W30" s="30" t="str">
        <f t="shared" si="10"/>
        <v>entr</v>
      </c>
      <c r="X30" s="30" t="str">
        <f t="shared" si="10"/>
        <v>entr</v>
      </c>
      <c r="Y30" s="30" t="str">
        <f t="shared" si="10"/>
        <v>entr</v>
      </c>
    </row>
    <row r="31" spans="2:25" ht="42.75" x14ac:dyDescent="0.25">
      <c r="B31" s="22" t="s">
        <v>96</v>
      </c>
      <c r="C31" s="23" t="s">
        <v>97</v>
      </c>
      <c r="D31" s="24" t="s">
        <v>98</v>
      </c>
      <c r="E31" s="44" t="s">
        <v>93</v>
      </c>
      <c r="F31" s="44" t="str">
        <f>F26</f>
        <v>Evan, Ryan</v>
      </c>
      <c r="G31" s="25">
        <v>1</v>
      </c>
      <c r="H31" s="26">
        <v>44853</v>
      </c>
      <c r="I31" s="27">
        <v>44854</v>
      </c>
      <c r="J31" s="26">
        <v>44853</v>
      </c>
      <c r="K31" s="27">
        <v>44854</v>
      </c>
      <c r="L31" s="28" t="str">
        <f t="shared" si="14"/>
        <v/>
      </c>
      <c r="M31" s="29">
        <f t="shared" si="15"/>
        <v>2</v>
      </c>
      <c r="N31" s="30" t="str">
        <f t="shared" si="10"/>
        <v>entr</v>
      </c>
      <c r="O31" s="30" t="str">
        <f t="shared" si="10"/>
        <v>entr</v>
      </c>
      <c r="P31" s="30" t="str">
        <f t="shared" si="10"/>
        <v>entr</v>
      </c>
      <c r="Q31" s="30" t="str">
        <f t="shared" si="10"/>
        <v>entr</v>
      </c>
      <c r="R31" s="30" t="str">
        <f t="shared" si="10"/>
        <v>entr</v>
      </c>
      <c r="S31" s="30" t="str">
        <f t="shared" si="10"/>
        <v>entr</v>
      </c>
      <c r="T31" s="30" t="str">
        <f t="shared" si="10"/>
        <v>entr</v>
      </c>
      <c r="U31" s="30" t="str">
        <f t="shared" si="10"/>
        <v>entr</v>
      </c>
      <c r="V31" s="30" t="str">
        <f t="shared" si="10"/>
        <v>entr</v>
      </c>
      <c r="W31" s="30" t="str">
        <f t="shared" si="10"/>
        <v>entr</v>
      </c>
      <c r="X31" s="30" t="str">
        <f t="shared" si="10"/>
        <v>entr</v>
      </c>
      <c r="Y31" s="30" t="str">
        <f t="shared" si="10"/>
        <v>entr</v>
      </c>
    </row>
    <row r="32" spans="2:25" ht="28.5" x14ac:dyDescent="0.25">
      <c r="B32" s="22">
        <v>2.4</v>
      </c>
      <c r="C32" s="23" t="s">
        <v>99</v>
      </c>
      <c r="D32" s="24" t="s">
        <v>54</v>
      </c>
      <c r="E32" s="44" t="s">
        <v>100</v>
      </c>
      <c r="F32" s="44" t="s">
        <v>41</v>
      </c>
      <c r="G32" s="25">
        <v>1</v>
      </c>
      <c r="H32" s="26">
        <v>44855</v>
      </c>
      <c r="I32" s="27">
        <v>44857</v>
      </c>
      <c r="J32" s="26">
        <v>44855</v>
      </c>
      <c r="K32" s="27">
        <v>44856</v>
      </c>
      <c r="L32" s="28">
        <f t="shared" si="11"/>
        <v>-1</v>
      </c>
      <c r="M32" s="29">
        <f t="shared" si="12"/>
        <v>1</v>
      </c>
      <c r="N32" s="30" t="str">
        <f t="shared" si="10"/>
        <v>entr</v>
      </c>
      <c r="O32" s="30" t="str">
        <f t="shared" si="10"/>
        <v>entr</v>
      </c>
      <c r="P32" s="30" t="str">
        <f t="shared" si="10"/>
        <v>entr</v>
      </c>
      <c r="Q32" s="30" t="str">
        <f t="shared" si="10"/>
        <v>entr</v>
      </c>
      <c r="R32" s="30" t="str">
        <f t="shared" si="10"/>
        <v>entr</v>
      </c>
      <c r="S32" s="30" t="str">
        <f t="shared" si="10"/>
        <v>entr</v>
      </c>
      <c r="T32" s="30" t="str">
        <f t="shared" si="10"/>
        <v>entr</v>
      </c>
      <c r="U32" s="30" t="str">
        <f t="shared" si="10"/>
        <v>entr</v>
      </c>
      <c r="V32" s="30" t="str">
        <f t="shared" si="10"/>
        <v>entr</v>
      </c>
      <c r="W32" s="30" t="str">
        <f t="shared" si="10"/>
        <v>entr</v>
      </c>
      <c r="X32" s="30" t="str">
        <f t="shared" si="10"/>
        <v>entr</v>
      </c>
      <c r="Y32" s="30" t="str">
        <f t="shared" si="10"/>
        <v>entr</v>
      </c>
    </row>
    <row r="33" spans="2:25" ht="28.5" x14ac:dyDescent="0.25">
      <c r="B33" s="22">
        <v>2.5</v>
      </c>
      <c r="C33" s="23" t="s">
        <v>56</v>
      </c>
      <c r="D33" s="24" t="s">
        <v>57</v>
      </c>
      <c r="E33" s="44">
        <v>2.4</v>
      </c>
      <c r="F33" s="44" t="s">
        <v>37</v>
      </c>
      <c r="G33" s="25">
        <v>1</v>
      </c>
      <c r="H33" s="26">
        <v>44857</v>
      </c>
      <c r="I33" s="27">
        <v>44858</v>
      </c>
      <c r="J33" s="26">
        <v>44856</v>
      </c>
      <c r="K33" s="27">
        <v>44858</v>
      </c>
      <c r="L33" s="28" t="str">
        <f t="shared" si="11"/>
        <v/>
      </c>
      <c r="M33" s="29">
        <f t="shared" si="12"/>
        <v>1</v>
      </c>
      <c r="N33" s="30" t="str">
        <f t="shared" si="10"/>
        <v>entr</v>
      </c>
      <c r="O33" s="30" t="str">
        <f t="shared" si="10"/>
        <v>entr</v>
      </c>
      <c r="P33" s="30" t="str">
        <f t="shared" si="10"/>
        <v>entr</v>
      </c>
      <c r="Q33" s="30" t="str">
        <f t="shared" si="10"/>
        <v>entr</v>
      </c>
      <c r="R33" s="30" t="str">
        <f t="shared" si="10"/>
        <v>entr</v>
      </c>
      <c r="S33" s="30" t="str">
        <f t="shared" si="10"/>
        <v>entr</v>
      </c>
      <c r="T33" s="30" t="str">
        <f t="shared" si="10"/>
        <v>entr</v>
      </c>
      <c r="U33" s="30" t="str">
        <f t="shared" si="10"/>
        <v>entr</v>
      </c>
      <c r="V33" s="30" t="str">
        <f t="shared" si="10"/>
        <v>entr</v>
      </c>
      <c r="W33" s="30" t="str">
        <f t="shared" si="10"/>
        <v>entr</v>
      </c>
      <c r="X33" s="30" t="str">
        <f t="shared" si="10"/>
        <v>entr</v>
      </c>
      <c r="Y33" s="30" t="str">
        <f t="shared" si="10"/>
        <v>entr</v>
      </c>
    </row>
    <row r="34" spans="2:25" ht="40.5" x14ac:dyDescent="0.25">
      <c r="B34" s="52">
        <v>3</v>
      </c>
      <c r="C34" s="15" t="s">
        <v>101</v>
      </c>
      <c r="D34" s="16" t="s">
        <v>102</v>
      </c>
      <c r="E34" s="43">
        <v>2</v>
      </c>
      <c r="F34" s="47"/>
      <c r="G34" s="17">
        <v>1</v>
      </c>
      <c r="H34" s="18">
        <f>MIN(H35:H44)</f>
        <v>44851</v>
      </c>
      <c r="I34" s="18">
        <f>MAX(I35:I44)</f>
        <v>44872</v>
      </c>
      <c r="J34" s="18">
        <v>44854</v>
      </c>
      <c r="K34" s="18">
        <v>44872</v>
      </c>
      <c r="L34" s="19" t="str">
        <f t="shared" si="1"/>
        <v/>
      </c>
      <c r="M34" s="20">
        <f t="shared" si="2"/>
        <v>13</v>
      </c>
      <c r="N34" s="21" t="str">
        <f t="shared" ref="N34:Y46" si="17">IF(OR(AND(N$8+6&lt;=$J34,N$8+6&lt;=$H34,N$8+6&lt;=$K34,N$8+6&lt;=$I34),AND(N$8+6&lt;=$J34,N$8+6&gt;$H34,N$8+6&lt;=$K34,N$8+6&gt;$I34),AND(N$8+6&gt;$J34,N$8+6&lt;=$H34,N$8+6&gt;$K34,N$8+6&lt;=$I34),AND(N$8+6&gt;$J34,N$8+6&gt;$H34,N$8+6&gt;$K34,N$8+6&gt;$I34)),"entr",IF(OR(AND(N$8+6&lt;=$J34,N$8+6&gt;$H34,N$8+6&lt;=$K34,N$8+6&lt;=$I34),AND(N$8+6&gt;$J34,N$8+6&gt;$H34,N$8+6&gt;$K34,N$8+6&lt;=$I34)),"etr",IF(OR(AND(N$8+6&gt;$J34,N$8+6&lt;=$H34,N$8+6&lt;=$K34,N$8+6&lt;=$I34),AND(N$8+6&gt;$J34,N$8+6&gt;$H34,N$8+6&lt;=$K34,N$8+6&gt;$I34)),"fntr",IF(AND(N$8+6&gt;$J34,N$8+6&gt;$H34,N$8+6&lt;=$K34,N$8+6&lt;=$I34),"ftr","err"))))</f>
        <v>entr</v>
      </c>
      <c r="O34" s="21" t="str">
        <f t="shared" si="17"/>
        <v>entr</v>
      </c>
      <c r="P34" s="21" t="str">
        <f t="shared" si="17"/>
        <v>entr</v>
      </c>
      <c r="Q34" s="21" t="str">
        <f t="shared" si="17"/>
        <v>ftr</v>
      </c>
      <c r="R34" s="21" t="str">
        <f t="shared" si="17"/>
        <v>ftr</v>
      </c>
      <c r="S34" s="21" t="str">
        <f t="shared" si="17"/>
        <v>ftr</v>
      </c>
      <c r="T34" s="21" t="str">
        <f t="shared" si="17"/>
        <v>entr</v>
      </c>
      <c r="U34" s="21" t="str">
        <f t="shared" si="17"/>
        <v>entr</v>
      </c>
      <c r="V34" s="21" t="str">
        <f t="shared" si="17"/>
        <v>entr</v>
      </c>
      <c r="W34" s="21" t="str">
        <f t="shared" si="17"/>
        <v>entr</v>
      </c>
      <c r="X34" s="21" t="str">
        <f t="shared" si="17"/>
        <v>entr</v>
      </c>
      <c r="Y34" s="21" t="str">
        <f t="shared" si="17"/>
        <v>entr</v>
      </c>
    </row>
    <row r="35" spans="2:25" ht="28.5" x14ac:dyDescent="0.25">
      <c r="B35" s="22">
        <v>3.1</v>
      </c>
      <c r="C35" s="23" t="s">
        <v>103</v>
      </c>
      <c r="D35" s="24" t="s">
        <v>104</v>
      </c>
      <c r="E35" s="44" t="s">
        <v>34</v>
      </c>
      <c r="F35" s="44" t="s">
        <v>77</v>
      </c>
      <c r="G35" s="25">
        <v>1</v>
      </c>
      <c r="H35" s="26">
        <v>44851</v>
      </c>
      <c r="I35" s="27">
        <v>44859</v>
      </c>
      <c r="J35" s="26">
        <v>44860</v>
      </c>
      <c r="K35" s="27">
        <v>44869</v>
      </c>
      <c r="L35" s="28">
        <f t="shared" si="1"/>
        <v>8</v>
      </c>
      <c r="M35" s="29">
        <f t="shared" si="2"/>
        <v>8</v>
      </c>
      <c r="N35" s="30" t="str">
        <f t="shared" si="17"/>
        <v>entr</v>
      </c>
      <c r="O35" s="30" t="str">
        <f t="shared" si="17"/>
        <v>entr</v>
      </c>
      <c r="P35" s="30" t="str">
        <f t="shared" si="17"/>
        <v>entr</v>
      </c>
      <c r="Q35" s="30" t="str">
        <f t="shared" si="17"/>
        <v>etr</v>
      </c>
      <c r="R35" s="30" t="str">
        <f t="shared" si="17"/>
        <v>fntr</v>
      </c>
      <c r="S35" s="30" t="str">
        <f t="shared" si="17"/>
        <v>entr</v>
      </c>
      <c r="T35" s="30" t="str">
        <f t="shared" si="17"/>
        <v>entr</v>
      </c>
      <c r="U35" s="30" t="str">
        <f t="shared" si="17"/>
        <v>entr</v>
      </c>
      <c r="V35" s="30" t="str">
        <f t="shared" si="17"/>
        <v>entr</v>
      </c>
      <c r="W35" s="30" t="str">
        <f t="shared" si="17"/>
        <v>entr</v>
      </c>
      <c r="X35" s="30" t="str">
        <f t="shared" ref="X35:Y46" si="18">IF(OR(AND(X$8+6&lt;=$J35,X$8+6&lt;=$H35,X$8+6&lt;=$K35,X$8+6&lt;=$I35),AND(X$8+6&lt;=$J35,X$8+6&gt;$H35,X$8+6&lt;=$K35,X$8+6&gt;$I35),AND(X$8+6&gt;$J35,X$8+6&lt;=$H35,X$8+6&gt;$K35,X$8+6&lt;=$I35),AND(X$8+6&gt;$J35,X$8+6&gt;$H35,X$8+6&gt;$K35,X$8+6&gt;$I35)),"entr",IF(OR(AND(X$8+6&lt;=$J35,X$8+6&gt;$H35,X$8+6&lt;=$K35,X$8+6&lt;=$I35),AND(X$8+6&gt;$J35,X$8+6&gt;$H35,X$8+6&gt;$K35,X$8+6&lt;=$I35)),"etr",IF(OR(AND(X$8+6&gt;$J35,X$8+6&lt;=$H35,X$8+6&lt;=$K35,X$8+6&lt;=$I35),AND(X$8+6&gt;$J35,X$8+6&gt;$H35,X$8+6&lt;=$K35,X$8+6&gt;$I35)),"fntr",IF(AND(X$8+6&gt;$J35,X$8+6&gt;$H35,X$8+6&lt;=$K35,X$8+6&lt;=$I35),"ftr","err"))))</f>
        <v>entr</v>
      </c>
      <c r="Y35" s="30" t="str">
        <f t="shared" si="18"/>
        <v>entr</v>
      </c>
    </row>
    <row r="36" spans="2:25" ht="28.5" x14ac:dyDescent="0.25">
      <c r="B36" s="22">
        <v>3.2</v>
      </c>
      <c r="C36" s="23" t="s">
        <v>105</v>
      </c>
      <c r="D36" s="24" t="s">
        <v>106</v>
      </c>
      <c r="E36" s="44" t="s">
        <v>34</v>
      </c>
      <c r="F36" s="44" t="s">
        <v>107</v>
      </c>
      <c r="G36" s="25">
        <v>1</v>
      </c>
      <c r="H36" s="26">
        <v>44851</v>
      </c>
      <c r="I36" s="27">
        <v>44867</v>
      </c>
      <c r="J36" s="26">
        <v>44854</v>
      </c>
      <c r="K36" s="27">
        <v>44869</v>
      </c>
      <c r="L36" s="28">
        <f t="shared" si="1"/>
        <v>2</v>
      </c>
      <c r="M36" s="29">
        <f t="shared" si="2"/>
        <v>12</v>
      </c>
      <c r="N36" s="30" t="str">
        <f t="shared" si="17"/>
        <v>entr</v>
      </c>
      <c r="O36" s="30" t="str">
        <f t="shared" si="17"/>
        <v>entr</v>
      </c>
      <c r="P36" s="30" t="str">
        <f t="shared" si="17"/>
        <v>entr</v>
      </c>
      <c r="Q36" s="30" t="str">
        <f t="shared" si="17"/>
        <v>ftr</v>
      </c>
      <c r="R36" s="30" t="str">
        <f t="shared" si="17"/>
        <v>ftr</v>
      </c>
      <c r="S36" s="30" t="str">
        <f t="shared" si="17"/>
        <v>entr</v>
      </c>
      <c r="T36" s="30" t="str">
        <f t="shared" si="17"/>
        <v>entr</v>
      </c>
      <c r="U36" s="30" t="str">
        <f t="shared" si="17"/>
        <v>entr</v>
      </c>
      <c r="V36" s="30" t="str">
        <f t="shared" si="17"/>
        <v>entr</v>
      </c>
      <c r="W36" s="30" t="str">
        <f t="shared" si="17"/>
        <v>entr</v>
      </c>
      <c r="X36" s="30" t="str">
        <f t="shared" si="18"/>
        <v>entr</v>
      </c>
      <c r="Y36" s="30" t="str">
        <f t="shared" si="18"/>
        <v>entr</v>
      </c>
    </row>
    <row r="37" spans="2:25" ht="42.75" x14ac:dyDescent="0.25">
      <c r="B37" s="22">
        <v>3.3</v>
      </c>
      <c r="C37" s="23" t="s">
        <v>108</v>
      </c>
      <c r="D37" s="24" t="s">
        <v>109</v>
      </c>
      <c r="E37" s="44" t="s">
        <v>34</v>
      </c>
      <c r="F37" s="44" t="s">
        <v>107</v>
      </c>
      <c r="G37" s="25">
        <v>1</v>
      </c>
      <c r="H37" s="26">
        <v>44851</v>
      </c>
      <c r="I37" s="27">
        <v>44867</v>
      </c>
      <c r="J37" s="26">
        <v>44854</v>
      </c>
      <c r="K37" s="27">
        <v>44869</v>
      </c>
      <c r="L37" s="28">
        <f t="shared" si="1"/>
        <v>2</v>
      </c>
      <c r="M37" s="29">
        <f t="shared" si="2"/>
        <v>12</v>
      </c>
      <c r="N37" s="30" t="str">
        <f t="shared" si="17"/>
        <v>entr</v>
      </c>
      <c r="O37" s="30" t="str">
        <f t="shared" si="17"/>
        <v>entr</v>
      </c>
      <c r="P37" s="30" t="str">
        <f t="shared" si="17"/>
        <v>entr</v>
      </c>
      <c r="Q37" s="30" t="str">
        <f t="shared" si="17"/>
        <v>ftr</v>
      </c>
      <c r="R37" s="30" t="str">
        <f t="shared" si="17"/>
        <v>ftr</v>
      </c>
      <c r="S37" s="30" t="str">
        <f t="shared" si="17"/>
        <v>entr</v>
      </c>
      <c r="T37" s="30" t="str">
        <f t="shared" si="17"/>
        <v>entr</v>
      </c>
      <c r="U37" s="30" t="str">
        <f t="shared" si="17"/>
        <v>entr</v>
      </c>
      <c r="V37" s="30" t="str">
        <f t="shared" si="17"/>
        <v>entr</v>
      </c>
      <c r="W37" s="30" t="str">
        <f t="shared" si="17"/>
        <v>entr</v>
      </c>
      <c r="X37" s="30" t="str">
        <f t="shared" si="18"/>
        <v>entr</v>
      </c>
      <c r="Y37" s="30" t="str">
        <f t="shared" si="18"/>
        <v>entr</v>
      </c>
    </row>
    <row r="38" spans="2:25" ht="57" x14ac:dyDescent="0.25">
      <c r="B38" s="22">
        <v>3.4</v>
      </c>
      <c r="C38" s="56" t="s">
        <v>110</v>
      </c>
      <c r="D38" s="24" t="s">
        <v>111</v>
      </c>
      <c r="E38" s="44" t="s">
        <v>34</v>
      </c>
      <c r="F38" s="44" t="s">
        <v>37</v>
      </c>
      <c r="G38" s="25">
        <v>1</v>
      </c>
      <c r="H38" s="26">
        <v>44851</v>
      </c>
      <c r="I38" s="27">
        <v>44867</v>
      </c>
      <c r="J38" s="26">
        <v>44858</v>
      </c>
      <c r="K38" s="27">
        <v>44869</v>
      </c>
      <c r="L38" s="28">
        <f t="shared" si="1"/>
        <v>2</v>
      </c>
      <c r="M38" s="29">
        <f t="shared" si="2"/>
        <v>10</v>
      </c>
      <c r="N38" s="30" t="str">
        <f t="shared" si="17"/>
        <v>entr</v>
      </c>
      <c r="O38" s="30" t="str">
        <f t="shared" si="17"/>
        <v>entr</v>
      </c>
      <c r="P38" s="30" t="str">
        <f t="shared" si="17"/>
        <v>entr</v>
      </c>
      <c r="Q38" s="30" t="str">
        <f t="shared" si="17"/>
        <v>etr</v>
      </c>
      <c r="R38" s="30" t="str">
        <f t="shared" si="17"/>
        <v>ftr</v>
      </c>
      <c r="S38" s="30" t="str">
        <f t="shared" si="17"/>
        <v>entr</v>
      </c>
      <c r="T38" s="30" t="str">
        <f t="shared" si="17"/>
        <v>entr</v>
      </c>
      <c r="U38" s="30" t="str">
        <f t="shared" si="17"/>
        <v>entr</v>
      </c>
      <c r="V38" s="30" t="str">
        <f t="shared" si="17"/>
        <v>entr</v>
      </c>
      <c r="W38" s="30" t="str">
        <f t="shared" si="17"/>
        <v>entr</v>
      </c>
      <c r="X38" s="30" t="str">
        <f t="shared" si="18"/>
        <v>entr</v>
      </c>
      <c r="Y38" s="30" t="str">
        <f t="shared" si="18"/>
        <v>entr</v>
      </c>
    </row>
    <row r="39" spans="2:25" ht="28.5" x14ac:dyDescent="0.25">
      <c r="B39" s="22">
        <v>3.5</v>
      </c>
      <c r="C39" s="23" t="s">
        <v>112</v>
      </c>
      <c r="D39" s="24" t="s">
        <v>113</v>
      </c>
      <c r="E39" s="44" t="s">
        <v>34</v>
      </c>
      <c r="F39" s="44" t="s">
        <v>114</v>
      </c>
      <c r="G39" s="25">
        <v>1</v>
      </c>
      <c r="H39" s="26">
        <v>44851</v>
      </c>
      <c r="I39" s="27">
        <v>44867</v>
      </c>
      <c r="J39" s="26">
        <v>44860</v>
      </c>
      <c r="K39" s="27">
        <v>44869</v>
      </c>
      <c r="L39" s="28">
        <f t="shared" si="1"/>
        <v>2</v>
      </c>
      <c r="M39" s="29">
        <f t="shared" si="2"/>
        <v>8</v>
      </c>
      <c r="N39" s="30" t="str">
        <f t="shared" si="17"/>
        <v>entr</v>
      </c>
      <c r="O39" s="30" t="str">
        <f t="shared" si="17"/>
        <v>entr</v>
      </c>
      <c r="P39" s="30" t="str">
        <f t="shared" si="17"/>
        <v>entr</v>
      </c>
      <c r="Q39" s="30" t="str">
        <f t="shared" si="17"/>
        <v>etr</v>
      </c>
      <c r="R39" s="30" t="str">
        <f t="shared" si="17"/>
        <v>ftr</v>
      </c>
      <c r="S39" s="30" t="str">
        <f t="shared" si="17"/>
        <v>entr</v>
      </c>
      <c r="T39" s="30" t="str">
        <f t="shared" si="17"/>
        <v>entr</v>
      </c>
      <c r="U39" s="30" t="str">
        <f t="shared" si="17"/>
        <v>entr</v>
      </c>
      <c r="V39" s="30" t="str">
        <f t="shared" si="17"/>
        <v>entr</v>
      </c>
      <c r="W39" s="30" t="str">
        <f t="shared" si="17"/>
        <v>entr</v>
      </c>
      <c r="X39" s="30" t="str">
        <f t="shared" si="18"/>
        <v>entr</v>
      </c>
      <c r="Y39" s="30" t="str">
        <f t="shared" si="18"/>
        <v>entr</v>
      </c>
    </row>
    <row r="40" spans="2:25" ht="42.75" x14ac:dyDescent="0.25">
      <c r="B40" s="22">
        <v>3.6</v>
      </c>
      <c r="C40" s="23" t="s">
        <v>115</v>
      </c>
      <c r="D40" s="24" t="s">
        <v>116</v>
      </c>
      <c r="E40" s="44" t="s">
        <v>34</v>
      </c>
      <c r="F40" s="44" t="s">
        <v>41</v>
      </c>
      <c r="G40" s="25">
        <v>1</v>
      </c>
      <c r="H40" s="26">
        <v>44851</v>
      </c>
      <c r="I40" s="27">
        <v>44867</v>
      </c>
      <c r="J40" s="26">
        <v>44857</v>
      </c>
      <c r="K40" s="27">
        <v>44869</v>
      </c>
      <c r="L40" s="28">
        <f t="shared" si="1"/>
        <v>2</v>
      </c>
      <c r="M40" s="29">
        <f t="shared" si="2"/>
        <v>10</v>
      </c>
      <c r="N40" s="30" t="str">
        <f t="shared" si="17"/>
        <v>entr</v>
      </c>
      <c r="O40" s="30" t="str">
        <f t="shared" si="17"/>
        <v>entr</v>
      </c>
      <c r="P40" s="30" t="str">
        <f t="shared" si="17"/>
        <v>entr</v>
      </c>
      <c r="Q40" s="30" t="str">
        <f t="shared" si="17"/>
        <v>etr</v>
      </c>
      <c r="R40" s="30" t="str">
        <f t="shared" si="17"/>
        <v>ftr</v>
      </c>
      <c r="S40" s="30" t="str">
        <f t="shared" si="17"/>
        <v>entr</v>
      </c>
      <c r="T40" s="30" t="str">
        <f t="shared" si="17"/>
        <v>entr</v>
      </c>
      <c r="U40" s="30" t="str">
        <f t="shared" si="17"/>
        <v>entr</v>
      </c>
      <c r="V40" s="30" t="str">
        <f t="shared" si="17"/>
        <v>entr</v>
      </c>
      <c r="W40" s="30" t="str">
        <f t="shared" si="17"/>
        <v>entr</v>
      </c>
      <c r="X40" s="30" t="str">
        <f t="shared" si="18"/>
        <v>entr</v>
      </c>
      <c r="Y40" s="30" t="str">
        <f t="shared" si="18"/>
        <v>entr</v>
      </c>
    </row>
    <row r="41" spans="2:25" ht="28.5" x14ac:dyDescent="0.25">
      <c r="B41" s="22">
        <v>3.7</v>
      </c>
      <c r="C41" s="23" t="s">
        <v>117</v>
      </c>
      <c r="D41" s="24" t="s">
        <v>118</v>
      </c>
      <c r="E41" s="44">
        <v>3.1</v>
      </c>
      <c r="F41" s="44" t="s">
        <v>41</v>
      </c>
      <c r="G41" s="25">
        <v>1</v>
      </c>
      <c r="H41" s="26">
        <v>44859</v>
      </c>
      <c r="I41" s="27">
        <v>44867</v>
      </c>
      <c r="J41" s="26">
        <v>44860</v>
      </c>
      <c r="K41" s="27">
        <v>44869</v>
      </c>
      <c r="L41" s="28">
        <f t="shared" ref="L41:L44" si="19">IF(AND(AND(NOT(ISBLANK(I41)),NOT(ISBLANK(K41))),I41&lt;&gt;K41),NETWORKDAYS(I41,K41)-1,"")</f>
        <v>2</v>
      </c>
      <c r="M41" s="29">
        <f t="shared" ref="M41:M44" si="20">NETWORKDAYS(J41,K41)</f>
        <v>8</v>
      </c>
      <c r="N41" s="30" t="str">
        <f t="shared" si="17"/>
        <v>entr</v>
      </c>
      <c r="O41" s="30" t="str">
        <f t="shared" si="17"/>
        <v>entr</v>
      </c>
      <c r="P41" s="30" t="str">
        <f t="shared" si="17"/>
        <v>entr</v>
      </c>
      <c r="Q41" s="30" t="str">
        <f t="shared" si="17"/>
        <v>entr</v>
      </c>
      <c r="R41" s="30" t="str">
        <f t="shared" si="17"/>
        <v>ftr</v>
      </c>
      <c r="S41" s="30" t="str">
        <f t="shared" si="17"/>
        <v>entr</v>
      </c>
      <c r="T41" s="30" t="str">
        <f t="shared" si="17"/>
        <v>entr</v>
      </c>
      <c r="U41" s="30" t="str">
        <f t="shared" si="17"/>
        <v>entr</v>
      </c>
      <c r="V41" s="30" t="str">
        <f t="shared" si="17"/>
        <v>entr</v>
      </c>
      <c r="W41" s="30" t="str">
        <f t="shared" si="17"/>
        <v>entr</v>
      </c>
      <c r="X41" s="30" t="str">
        <f t="shared" si="18"/>
        <v>entr</v>
      </c>
      <c r="Y41" s="30" t="str">
        <f t="shared" si="18"/>
        <v>entr</v>
      </c>
    </row>
    <row r="42" spans="2:25" ht="28.5" x14ac:dyDescent="0.25">
      <c r="B42" s="22">
        <v>3.8</v>
      </c>
      <c r="C42" s="23" t="s">
        <v>120</v>
      </c>
      <c r="D42" s="24" t="s">
        <v>121</v>
      </c>
      <c r="E42" s="44" t="s">
        <v>34</v>
      </c>
      <c r="F42" s="44" t="s">
        <v>119</v>
      </c>
      <c r="G42" s="25">
        <v>1</v>
      </c>
      <c r="H42" s="26">
        <v>44851</v>
      </c>
      <c r="I42" s="27">
        <v>44867</v>
      </c>
      <c r="J42" s="26">
        <v>44860</v>
      </c>
      <c r="K42" s="27">
        <v>44869</v>
      </c>
      <c r="L42" s="28">
        <f t="shared" si="19"/>
        <v>2</v>
      </c>
      <c r="M42" s="29">
        <f t="shared" si="20"/>
        <v>8</v>
      </c>
      <c r="N42" s="30" t="str">
        <f t="shared" si="17"/>
        <v>entr</v>
      </c>
      <c r="O42" s="30" t="str">
        <f t="shared" si="17"/>
        <v>entr</v>
      </c>
      <c r="P42" s="30" t="str">
        <f t="shared" si="17"/>
        <v>entr</v>
      </c>
      <c r="Q42" s="30" t="str">
        <f t="shared" si="17"/>
        <v>etr</v>
      </c>
      <c r="R42" s="30" t="str">
        <f t="shared" si="17"/>
        <v>ftr</v>
      </c>
      <c r="S42" s="30" t="str">
        <f t="shared" si="17"/>
        <v>entr</v>
      </c>
      <c r="T42" s="30" t="str">
        <f t="shared" si="17"/>
        <v>entr</v>
      </c>
      <c r="U42" s="30" t="str">
        <f t="shared" si="17"/>
        <v>entr</v>
      </c>
      <c r="V42" s="30" t="str">
        <f t="shared" si="17"/>
        <v>entr</v>
      </c>
      <c r="W42" s="30" t="str">
        <f t="shared" si="17"/>
        <v>entr</v>
      </c>
      <c r="X42" s="30" t="str">
        <f t="shared" si="18"/>
        <v>entr</v>
      </c>
      <c r="Y42" s="30" t="str">
        <f t="shared" si="18"/>
        <v>entr</v>
      </c>
    </row>
    <row r="43" spans="2:25" ht="28.5" x14ac:dyDescent="0.25">
      <c r="B43" s="22">
        <v>3.9</v>
      </c>
      <c r="C43" s="23" t="s">
        <v>122</v>
      </c>
      <c r="D43" s="24" t="s">
        <v>123</v>
      </c>
      <c r="E43" s="44" t="s">
        <v>124</v>
      </c>
      <c r="F43" s="44" t="s">
        <v>41</v>
      </c>
      <c r="G43" s="25">
        <v>1</v>
      </c>
      <c r="H43" s="26">
        <v>44869</v>
      </c>
      <c r="I43" s="27">
        <v>44871</v>
      </c>
      <c r="J43" s="26">
        <v>44871</v>
      </c>
      <c r="K43" s="27">
        <v>44871</v>
      </c>
      <c r="L43" s="28" t="str">
        <f t="shared" si="19"/>
        <v/>
      </c>
      <c r="M43" s="29">
        <f t="shared" si="20"/>
        <v>0</v>
      </c>
      <c r="N43" s="30" t="str">
        <f t="shared" si="17"/>
        <v>entr</v>
      </c>
      <c r="O43" s="30" t="str">
        <f t="shared" si="17"/>
        <v>entr</v>
      </c>
      <c r="P43" s="30" t="str">
        <f t="shared" si="17"/>
        <v>entr</v>
      </c>
      <c r="Q43" s="30" t="str">
        <f t="shared" si="17"/>
        <v>entr</v>
      </c>
      <c r="R43" s="30" t="str">
        <f t="shared" si="17"/>
        <v>entr</v>
      </c>
      <c r="S43" s="30" t="str">
        <f t="shared" si="17"/>
        <v>etr</v>
      </c>
      <c r="T43" s="30" t="str">
        <f t="shared" si="17"/>
        <v>entr</v>
      </c>
      <c r="U43" s="30" t="str">
        <f t="shared" si="17"/>
        <v>entr</v>
      </c>
      <c r="V43" s="30" t="str">
        <f t="shared" si="17"/>
        <v>entr</v>
      </c>
      <c r="W43" s="30" t="str">
        <f t="shared" si="17"/>
        <v>entr</v>
      </c>
      <c r="X43" s="30" t="str">
        <f t="shared" si="18"/>
        <v>entr</v>
      </c>
      <c r="Y43" s="30" t="str">
        <f t="shared" si="18"/>
        <v>entr</v>
      </c>
    </row>
    <row r="44" spans="2:25" ht="28.5" x14ac:dyDescent="0.25">
      <c r="B44" s="54">
        <v>3.1</v>
      </c>
      <c r="C44" s="23" t="s">
        <v>56</v>
      </c>
      <c r="D44" s="24" t="s">
        <v>57</v>
      </c>
      <c r="E44" s="44">
        <f>$B$43</f>
        <v>3.9</v>
      </c>
      <c r="F44" s="44" t="s">
        <v>37</v>
      </c>
      <c r="G44" s="25">
        <v>1</v>
      </c>
      <c r="H44" s="26">
        <v>44871</v>
      </c>
      <c r="I44" s="27">
        <v>44872</v>
      </c>
      <c r="J44" s="26">
        <v>44871</v>
      </c>
      <c r="K44" s="27">
        <v>44872</v>
      </c>
      <c r="L44" s="28" t="str">
        <f t="shared" si="19"/>
        <v/>
      </c>
      <c r="M44" s="29">
        <f t="shared" si="20"/>
        <v>1</v>
      </c>
      <c r="N44" s="30" t="str">
        <f t="shared" si="17"/>
        <v>entr</v>
      </c>
      <c r="O44" s="30" t="str">
        <f t="shared" si="17"/>
        <v>entr</v>
      </c>
      <c r="P44" s="30" t="str">
        <f t="shared" si="17"/>
        <v>entr</v>
      </c>
      <c r="Q44" s="30" t="str">
        <f t="shared" si="17"/>
        <v>entr</v>
      </c>
      <c r="R44" s="30" t="str">
        <f t="shared" si="17"/>
        <v>entr</v>
      </c>
      <c r="S44" s="30" t="str">
        <f t="shared" si="17"/>
        <v>entr</v>
      </c>
      <c r="T44" s="30" t="str">
        <f t="shared" si="17"/>
        <v>entr</v>
      </c>
      <c r="U44" s="30" t="str">
        <f t="shared" si="17"/>
        <v>entr</v>
      </c>
      <c r="V44" s="30" t="str">
        <f t="shared" si="17"/>
        <v>entr</v>
      </c>
      <c r="W44" s="30" t="str">
        <f t="shared" si="17"/>
        <v>entr</v>
      </c>
      <c r="X44" s="30" t="str">
        <f t="shared" si="18"/>
        <v>entr</v>
      </c>
      <c r="Y44" s="30" t="str">
        <f t="shared" si="18"/>
        <v>entr</v>
      </c>
    </row>
    <row r="45" spans="2:25" ht="27" x14ac:dyDescent="0.25">
      <c r="B45" s="53">
        <v>4</v>
      </c>
      <c r="C45" s="31" t="s">
        <v>125</v>
      </c>
      <c r="D45" s="32" t="s">
        <v>126</v>
      </c>
      <c r="E45" s="45">
        <v>3</v>
      </c>
      <c r="F45" s="48"/>
      <c r="G45" s="33">
        <v>1</v>
      </c>
      <c r="H45" s="18">
        <f>MIN(H46:H57)</f>
        <v>44851</v>
      </c>
      <c r="I45" s="18">
        <f>MAX(I46:I57)</f>
        <v>44900</v>
      </c>
      <c r="J45" s="18">
        <f>MIN(J46:J57)</f>
        <v>44839</v>
      </c>
      <c r="K45" s="18">
        <f>MAX(K46:K57)</f>
        <v>44896</v>
      </c>
      <c r="L45" s="35">
        <f t="shared" si="1"/>
        <v>-4</v>
      </c>
      <c r="M45" s="36">
        <f t="shared" si="2"/>
        <v>42</v>
      </c>
      <c r="N45" s="30" t="str">
        <f t="shared" si="17"/>
        <v>entr</v>
      </c>
      <c r="O45" s="30" t="str">
        <f t="shared" si="17"/>
        <v>fntr</v>
      </c>
      <c r="P45" s="30" t="str">
        <f t="shared" si="17"/>
        <v>fntr</v>
      </c>
      <c r="Q45" s="30" t="str">
        <f t="shared" si="17"/>
        <v>ftr</v>
      </c>
      <c r="R45" s="30" t="str">
        <f t="shared" si="17"/>
        <v>ftr</v>
      </c>
      <c r="S45" s="30" t="str">
        <f t="shared" si="17"/>
        <v>ftr</v>
      </c>
      <c r="T45" s="30" t="str">
        <f t="shared" si="17"/>
        <v>ftr</v>
      </c>
      <c r="U45" s="30" t="str">
        <f t="shared" si="17"/>
        <v>ftr</v>
      </c>
      <c r="V45" s="30" t="str">
        <f t="shared" si="17"/>
        <v>ftr</v>
      </c>
      <c r="W45" s="30" t="str">
        <f t="shared" si="17"/>
        <v>etr</v>
      </c>
      <c r="X45" s="30" t="str">
        <f t="shared" si="18"/>
        <v>entr</v>
      </c>
      <c r="Y45" s="30" t="str">
        <f t="shared" si="18"/>
        <v>entr</v>
      </c>
    </row>
    <row r="46" spans="2:25" ht="16.5" x14ac:dyDescent="0.25">
      <c r="B46" s="22">
        <v>4.0999999999999996</v>
      </c>
      <c r="C46" s="23" t="s">
        <v>127</v>
      </c>
      <c r="D46" s="24" t="s">
        <v>128</v>
      </c>
      <c r="E46" s="44" t="s">
        <v>34</v>
      </c>
      <c r="F46" s="44" t="s">
        <v>41</v>
      </c>
      <c r="G46" s="25">
        <v>1</v>
      </c>
      <c r="H46" s="26">
        <v>44851</v>
      </c>
      <c r="I46" s="27">
        <v>44871</v>
      </c>
      <c r="J46" s="26">
        <v>44839</v>
      </c>
      <c r="K46" s="27">
        <v>44839</v>
      </c>
      <c r="L46" s="28">
        <f t="shared" si="1"/>
        <v>-24</v>
      </c>
      <c r="M46" s="29">
        <f t="shared" si="2"/>
        <v>1</v>
      </c>
      <c r="N46" s="30" t="str">
        <f t="shared" si="17"/>
        <v>entr</v>
      </c>
      <c r="O46" s="30" t="str">
        <f t="shared" si="17"/>
        <v>entr</v>
      </c>
      <c r="P46" s="30" t="str">
        <f t="shared" si="17"/>
        <v>entr</v>
      </c>
      <c r="Q46" s="30" t="str">
        <f t="shared" si="17"/>
        <v>etr</v>
      </c>
      <c r="R46" s="30" t="str">
        <f t="shared" si="17"/>
        <v>etr</v>
      </c>
      <c r="S46" s="30" t="str">
        <f t="shared" si="17"/>
        <v>etr</v>
      </c>
      <c r="T46" s="30" t="str">
        <f t="shared" si="17"/>
        <v>entr</v>
      </c>
      <c r="U46" s="30" t="str">
        <f t="shared" si="17"/>
        <v>entr</v>
      </c>
      <c r="V46" s="30" t="str">
        <f t="shared" si="17"/>
        <v>entr</v>
      </c>
      <c r="W46" s="30" t="str">
        <f t="shared" si="17"/>
        <v>entr</v>
      </c>
      <c r="X46" s="30" t="str">
        <f t="shared" si="18"/>
        <v>entr</v>
      </c>
      <c r="Y46" s="30" t="str">
        <f t="shared" si="18"/>
        <v>entr</v>
      </c>
    </row>
    <row r="47" spans="2:25" ht="28.5" x14ac:dyDescent="0.25">
      <c r="B47" s="22">
        <v>4.2</v>
      </c>
      <c r="C47" s="23" t="s">
        <v>129</v>
      </c>
      <c r="D47" s="24" t="s">
        <v>130</v>
      </c>
      <c r="E47" s="44" t="s">
        <v>34</v>
      </c>
      <c r="F47" s="44" t="s">
        <v>37</v>
      </c>
      <c r="G47" s="25">
        <v>1</v>
      </c>
      <c r="H47" s="26">
        <v>44851</v>
      </c>
      <c r="I47" s="27">
        <v>44871</v>
      </c>
      <c r="J47" s="26">
        <v>44851</v>
      </c>
      <c r="K47" s="27">
        <v>44867</v>
      </c>
      <c r="L47" s="28">
        <f t="shared" ref="L47" si="21">IF(AND(AND(NOT(ISBLANK(I47)),NOT(ISBLANK(K47))),I47&lt;&gt;K47),NETWORKDAYS(I47,K47)-1,"")</f>
        <v>-4</v>
      </c>
      <c r="M47" s="29">
        <f t="shared" ref="M47" si="22">NETWORKDAYS(J47,K47)</f>
        <v>13</v>
      </c>
      <c r="N47" s="30" t="str">
        <f t="shared" ref="N47:Y56" si="23">IF(OR(AND(N$8&lt;=$J47,N$8&lt;=$H47,N$8&lt;=$K47,N$8&lt;=$I47),AND(N$8&lt;=$J47,N$8+7&gt;$H47,N$8&lt;=$K47,N$8+7&gt;$I47),AND(N$8+7&gt;$J47,N$8&lt;=$H47,N$8+7&gt;$K47,N$8&lt;=$I47),AND(N$8+7&gt;$J47,N$8+7&gt;$H47,N$8+7&gt;$K47,N$8+7&gt;$I47)),"entr",IF(OR(AND(N$8&lt;=$J47,N$8+7&gt;$H47,N$8&lt;=$K47,N$8&lt;=$I47),AND(N$8+7&gt;$J47,N$8+7&gt;$H47,N$8+7&gt;$K47,N$8&lt;=$I47)),"etr",IF(OR(AND(N$8+7&gt;$J47,N$8&lt;=$H47,N$8&lt;=$K47,N$8&lt;=$I47),AND(N$8+7&gt;$J47,N$8+7&gt;$H47,N$8&lt;=$K47,N$8+7&gt;$I47)),"fntr",IF(AND(N$8+7&gt;$J47,N$8+7&gt;$H47,N$8&lt;=$K47,N$8&lt;=$I47),"ftr","err"))))</f>
        <v>entr</v>
      </c>
      <c r="O47" s="30" t="str">
        <f t="shared" si="23"/>
        <v>entr</v>
      </c>
      <c r="P47" s="30" t="str">
        <f t="shared" si="23"/>
        <v>entr</v>
      </c>
      <c r="Q47" s="30" t="str">
        <f t="shared" si="23"/>
        <v>entr</v>
      </c>
      <c r="R47" s="30" t="str">
        <f t="shared" si="23"/>
        <v>ftr</v>
      </c>
      <c r="S47" s="30" t="str">
        <f t="shared" si="23"/>
        <v>entr</v>
      </c>
      <c r="T47" s="30" t="str">
        <f t="shared" si="23"/>
        <v>entr</v>
      </c>
      <c r="U47" s="30" t="str">
        <f t="shared" si="23"/>
        <v>entr</v>
      </c>
      <c r="V47" s="30" t="str">
        <f t="shared" si="23"/>
        <v>entr</v>
      </c>
      <c r="W47" s="30" t="str">
        <f t="shared" si="23"/>
        <v>entr</v>
      </c>
      <c r="X47" s="30" t="str">
        <f t="shared" si="23"/>
        <v>entr</v>
      </c>
      <c r="Y47" s="30" t="str">
        <f t="shared" si="23"/>
        <v>entr</v>
      </c>
    </row>
    <row r="48" spans="2:25" ht="28.5" x14ac:dyDescent="0.25">
      <c r="B48" s="22">
        <v>4.3</v>
      </c>
      <c r="C48" s="23" t="s">
        <v>131</v>
      </c>
      <c r="D48" s="24" t="s">
        <v>132</v>
      </c>
      <c r="E48" s="44" t="s">
        <v>34</v>
      </c>
      <c r="F48" s="44" t="s">
        <v>41</v>
      </c>
      <c r="G48" s="25">
        <v>1</v>
      </c>
      <c r="H48" s="26">
        <v>44851</v>
      </c>
      <c r="I48" s="27">
        <v>44871</v>
      </c>
      <c r="J48" s="26">
        <v>44855</v>
      </c>
      <c r="K48" s="27">
        <v>44855</v>
      </c>
      <c r="L48" s="28">
        <f>IF(AND(AND(NOT(ISBLANK(I48)),NOT(ISBLANK(K48))),I48&lt;&gt;K48),NETWORKDAYS(I48,K48)-1,"")</f>
        <v>-12</v>
      </c>
      <c r="M48" s="29">
        <f>NETWORKDAYS(J48,K48)</f>
        <v>1</v>
      </c>
      <c r="N48" s="30" t="str">
        <f t="shared" ref="N48:Y48" si="24">IF(OR(AND(N$8+6&lt;=$J48,N$8+6&lt;=$H48,N$8+6&lt;=$K48,N$8+6&lt;=$I48),AND(N$8+6&lt;=$J48,N$8+6&gt;$H48,N$8+6&lt;=$K48,N$8+6&gt;$I48),AND(N$8+6&gt;$J48,N$8+6&lt;=$H48,N$8+6&gt;$K48,N$8+6&lt;=$I48),AND(N$8+6&gt;$J48,N$8+6&gt;$H48,N$8+6&gt;$K48,N$8+6&gt;$I48)),"entr",IF(OR(AND(N$8+6&lt;=$J48,N$8+6&gt;$H48,N$8+6&lt;=$K48,N$8+6&lt;=$I48),AND(N$8+6&gt;$J48,N$8+6&gt;$H48,N$8+6&gt;$K48,N$8+6&lt;=$I48)),"etr",IF(OR(AND(N$8+6&gt;$J48,N$8+6&lt;=$H48,N$8+6&lt;=$K48,N$8+6&lt;=$I48),AND(N$8+6&gt;$J48,N$8+6&gt;$H48,N$8+6&lt;=$K48,N$8+6&gt;$I48)),"fntr",IF(AND(N$8+6&gt;$J48,N$8+6&gt;$H48,N$8+6&lt;=$K48,N$8+6&lt;=$I48),"ftr","err"))))</f>
        <v>entr</v>
      </c>
      <c r="O48" s="30" t="str">
        <f t="shared" si="24"/>
        <v>entr</v>
      </c>
      <c r="P48" s="30" t="str">
        <f t="shared" si="24"/>
        <v>entr</v>
      </c>
      <c r="Q48" s="30" t="str">
        <f t="shared" si="24"/>
        <v>etr</v>
      </c>
      <c r="R48" s="30" t="str">
        <f t="shared" si="24"/>
        <v>etr</v>
      </c>
      <c r="S48" s="30" t="str">
        <f t="shared" si="24"/>
        <v>etr</v>
      </c>
      <c r="T48" s="30" t="str">
        <f t="shared" si="24"/>
        <v>entr</v>
      </c>
      <c r="U48" s="30" t="str">
        <f t="shared" si="24"/>
        <v>entr</v>
      </c>
      <c r="V48" s="30" t="str">
        <f t="shared" si="24"/>
        <v>entr</v>
      </c>
      <c r="W48" s="30" t="str">
        <f t="shared" si="24"/>
        <v>entr</v>
      </c>
      <c r="X48" s="30" t="str">
        <f t="shared" si="24"/>
        <v>entr</v>
      </c>
      <c r="Y48" s="30" t="str">
        <f t="shared" si="24"/>
        <v>entr</v>
      </c>
    </row>
    <row r="49" spans="2:25" ht="28.5" x14ac:dyDescent="0.25">
      <c r="B49" s="22">
        <v>4.4000000000000004</v>
      </c>
      <c r="C49" s="23" t="s">
        <v>133</v>
      </c>
      <c r="D49" s="24" t="s">
        <v>134</v>
      </c>
      <c r="E49" s="44">
        <v>4.2</v>
      </c>
      <c r="F49" s="44" t="s">
        <v>114</v>
      </c>
      <c r="G49" s="25">
        <v>1</v>
      </c>
      <c r="H49" s="26">
        <v>44864</v>
      </c>
      <c r="I49" s="27">
        <v>44872</v>
      </c>
      <c r="J49" s="26">
        <v>44872</v>
      </c>
      <c r="K49" s="27">
        <v>44895</v>
      </c>
      <c r="L49" s="28">
        <f t="shared" si="1"/>
        <v>17</v>
      </c>
      <c r="M49" s="29">
        <f t="shared" si="2"/>
        <v>18</v>
      </c>
      <c r="N49" s="30" t="str">
        <f t="shared" si="23"/>
        <v>entr</v>
      </c>
      <c r="O49" s="30" t="str">
        <f t="shared" si="23"/>
        <v>entr</v>
      </c>
      <c r="P49" s="30" t="str">
        <f t="shared" si="23"/>
        <v>entr</v>
      </c>
      <c r="Q49" s="30" t="str">
        <f t="shared" si="23"/>
        <v>entr</v>
      </c>
      <c r="R49" s="30" t="str">
        <f t="shared" si="23"/>
        <v>entr</v>
      </c>
      <c r="S49" s="30" t="str">
        <f t="shared" si="23"/>
        <v>etr</v>
      </c>
      <c r="T49" s="30" t="str">
        <f t="shared" si="23"/>
        <v>entr</v>
      </c>
      <c r="U49" s="30" t="str">
        <f t="shared" si="23"/>
        <v>fntr</v>
      </c>
      <c r="V49" s="30" t="str">
        <f t="shared" si="23"/>
        <v>fntr</v>
      </c>
      <c r="W49" s="30" t="str">
        <f t="shared" si="23"/>
        <v>entr</v>
      </c>
      <c r="X49" s="30" t="str">
        <f t="shared" si="23"/>
        <v>entr</v>
      </c>
      <c r="Y49" s="30" t="str">
        <f t="shared" si="23"/>
        <v>entr</v>
      </c>
    </row>
    <row r="50" spans="2:25" ht="42.75" x14ac:dyDescent="0.25">
      <c r="B50" s="22">
        <v>4.5</v>
      </c>
      <c r="C50" s="23" t="s">
        <v>135</v>
      </c>
      <c r="D50" s="24" t="s">
        <v>136</v>
      </c>
      <c r="E50" s="44">
        <v>4.2</v>
      </c>
      <c r="F50" s="44" t="s">
        <v>119</v>
      </c>
      <c r="G50" s="25">
        <v>1</v>
      </c>
      <c r="H50" s="26">
        <v>44864</v>
      </c>
      <c r="I50" s="27">
        <v>44872</v>
      </c>
      <c r="J50" s="26">
        <v>44872</v>
      </c>
      <c r="K50" s="27">
        <v>44891</v>
      </c>
      <c r="L50" s="28">
        <f t="shared" si="1"/>
        <v>14</v>
      </c>
      <c r="M50" s="29">
        <f t="shared" si="2"/>
        <v>15</v>
      </c>
      <c r="N50" s="30" t="str">
        <f t="shared" si="23"/>
        <v>entr</v>
      </c>
      <c r="O50" s="30" t="str">
        <f t="shared" si="23"/>
        <v>entr</v>
      </c>
      <c r="P50" s="30" t="str">
        <f t="shared" si="23"/>
        <v>entr</v>
      </c>
      <c r="Q50" s="30" t="str">
        <f t="shared" si="23"/>
        <v>entr</v>
      </c>
      <c r="R50" s="30" t="str">
        <f t="shared" si="23"/>
        <v>entr</v>
      </c>
      <c r="S50" s="30" t="str">
        <f t="shared" si="23"/>
        <v>etr</v>
      </c>
      <c r="T50" s="30" t="str">
        <f t="shared" si="23"/>
        <v>entr</v>
      </c>
      <c r="U50" s="30" t="str">
        <f t="shared" si="23"/>
        <v>fntr</v>
      </c>
      <c r="V50" s="30" t="str">
        <f t="shared" si="23"/>
        <v>entr</v>
      </c>
      <c r="W50" s="30" t="str">
        <f t="shared" si="23"/>
        <v>entr</v>
      </c>
      <c r="X50" s="30" t="str">
        <f t="shared" si="23"/>
        <v>entr</v>
      </c>
      <c r="Y50" s="30" t="str">
        <f t="shared" si="23"/>
        <v>entr</v>
      </c>
    </row>
    <row r="51" spans="2:25" ht="42.75" x14ac:dyDescent="0.25">
      <c r="B51" s="22">
        <v>4.5999999999999996</v>
      </c>
      <c r="C51" s="23" t="s">
        <v>137</v>
      </c>
      <c r="D51" s="24" t="s">
        <v>138</v>
      </c>
      <c r="E51" s="44">
        <v>4.2</v>
      </c>
      <c r="F51" s="55" t="s">
        <v>62</v>
      </c>
      <c r="G51" s="25">
        <v>1</v>
      </c>
      <c r="H51" s="26">
        <v>44864</v>
      </c>
      <c r="I51" s="27">
        <v>44888</v>
      </c>
      <c r="J51" s="26">
        <v>44872</v>
      </c>
      <c r="K51" s="27">
        <v>44895</v>
      </c>
      <c r="L51" s="28">
        <f t="shared" si="1"/>
        <v>5</v>
      </c>
      <c r="M51" s="29">
        <f t="shared" si="2"/>
        <v>18</v>
      </c>
      <c r="N51" s="30" t="str">
        <f t="shared" si="23"/>
        <v>entr</v>
      </c>
      <c r="O51" s="30" t="str">
        <f t="shared" si="23"/>
        <v>entr</v>
      </c>
      <c r="P51" s="30" t="str">
        <f t="shared" si="23"/>
        <v>entr</v>
      </c>
      <c r="Q51" s="30" t="str">
        <f t="shared" si="23"/>
        <v>entr</v>
      </c>
      <c r="R51" s="30" t="str">
        <f t="shared" si="23"/>
        <v>entr</v>
      </c>
      <c r="S51" s="30" t="str">
        <f t="shared" si="23"/>
        <v>etr</v>
      </c>
      <c r="T51" s="30" t="str">
        <f t="shared" si="23"/>
        <v>etr</v>
      </c>
      <c r="U51" s="30" t="str">
        <f t="shared" si="23"/>
        <v>ftr</v>
      </c>
      <c r="V51" s="30" t="str">
        <f t="shared" si="23"/>
        <v>fntr</v>
      </c>
      <c r="W51" s="30" t="str">
        <f t="shared" si="23"/>
        <v>entr</v>
      </c>
      <c r="X51" s="30" t="str">
        <f t="shared" si="23"/>
        <v>entr</v>
      </c>
      <c r="Y51" s="30" t="str">
        <f t="shared" si="23"/>
        <v>entr</v>
      </c>
    </row>
    <row r="52" spans="2:25" ht="42.75" x14ac:dyDescent="0.25">
      <c r="B52" s="22" t="s">
        <v>139</v>
      </c>
      <c r="C52" s="23" t="s">
        <v>214</v>
      </c>
      <c r="D52" s="24" t="s">
        <v>215</v>
      </c>
      <c r="E52" s="44" t="s">
        <v>34</v>
      </c>
      <c r="F52" s="44" t="s">
        <v>41</v>
      </c>
      <c r="G52" s="25">
        <v>1</v>
      </c>
      <c r="H52" s="26">
        <v>44864</v>
      </c>
      <c r="I52" s="27">
        <v>44888</v>
      </c>
      <c r="J52" s="26">
        <v>44872</v>
      </c>
      <c r="K52" s="27">
        <v>44874</v>
      </c>
      <c r="L52" s="28">
        <f t="shared" si="1"/>
        <v>-12</v>
      </c>
      <c r="M52" s="29">
        <f t="shared" si="2"/>
        <v>3</v>
      </c>
      <c r="N52" s="30" t="str">
        <f t="shared" si="23"/>
        <v>entr</v>
      </c>
      <c r="O52" s="30" t="str">
        <f t="shared" si="23"/>
        <v>entr</v>
      </c>
      <c r="P52" s="30" t="str">
        <f t="shared" si="23"/>
        <v>entr</v>
      </c>
      <c r="Q52" s="30" t="str">
        <f t="shared" si="23"/>
        <v>entr</v>
      </c>
      <c r="R52" s="30" t="str">
        <f t="shared" si="23"/>
        <v>entr</v>
      </c>
      <c r="S52" s="30" t="str">
        <f t="shared" si="23"/>
        <v>etr</v>
      </c>
      <c r="T52" s="30" t="str">
        <f t="shared" si="23"/>
        <v>etr</v>
      </c>
      <c r="U52" s="30" t="str">
        <f t="shared" si="23"/>
        <v>etr</v>
      </c>
      <c r="V52" s="30" t="str">
        <f t="shared" si="23"/>
        <v>entr</v>
      </c>
      <c r="W52" s="30" t="str">
        <f t="shared" si="23"/>
        <v>entr</v>
      </c>
      <c r="X52" s="30" t="str">
        <f t="shared" si="23"/>
        <v>entr</v>
      </c>
      <c r="Y52" s="30" t="str">
        <f t="shared" si="23"/>
        <v>entr</v>
      </c>
    </row>
    <row r="53" spans="2:25" ht="57" x14ac:dyDescent="0.25">
      <c r="B53" s="22" t="s">
        <v>140</v>
      </c>
      <c r="C53" s="23" t="s">
        <v>141</v>
      </c>
      <c r="D53" s="24" t="s">
        <v>142</v>
      </c>
      <c r="E53" s="44" t="s">
        <v>34</v>
      </c>
      <c r="F53" s="44" t="s">
        <v>114</v>
      </c>
      <c r="G53" s="25">
        <v>1</v>
      </c>
      <c r="H53" s="26">
        <v>44864</v>
      </c>
      <c r="I53" s="27">
        <v>44888</v>
      </c>
      <c r="J53" s="26">
        <v>44872</v>
      </c>
      <c r="K53" s="27">
        <v>44895</v>
      </c>
      <c r="L53" s="28">
        <f t="shared" ref="L53:L54" si="25">IF(AND(AND(NOT(ISBLANK(I53)),NOT(ISBLANK(K53))),I53&lt;&gt;K53),NETWORKDAYS(I53,K53)-1,"")</f>
        <v>5</v>
      </c>
      <c r="M53" s="29">
        <f t="shared" ref="M53:M54" si="26">NETWORKDAYS(J53,K53)</f>
        <v>18</v>
      </c>
      <c r="N53" s="30" t="str">
        <f t="shared" si="23"/>
        <v>entr</v>
      </c>
      <c r="O53" s="30" t="str">
        <f t="shared" si="23"/>
        <v>entr</v>
      </c>
      <c r="P53" s="30" t="str">
        <f t="shared" si="23"/>
        <v>entr</v>
      </c>
      <c r="Q53" s="30" t="str">
        <f t="shared" si="23"/>
        <v>entr</v>
      </c>
      <c r="R53" s="30" t="str">
        <f t="shared" si="23"/>
        <v>entr</v>
      </c>
      <c r="S53" s="30" t="str">
        <f t="shared" si="23"/>
        <v>etr</v>
      </c>
      <c r="T53" s="30" t="str">
        <f t="shared" si="23"/>
        <v>etr</v>
      </c>
      <c r="U53" s="30" t="str">
        <f t="shared" si="23"/>
        <v>ftr</v>
      </c>
      <c r="V53" s="30" t="str">
        <f t="shared" si="23"/>
        <v>fntr</v>
      </c>
      <c r="W53" s="30" t="str">
        <f t="shared" si="23"/>
        <v>entr</v>
      </c>
      <c r="X53" s="30" t="str">
        <f t="shared" si="23"/>
        <v>entr</v>
      </c>
      <c r="Y53" s="30" t="str">
        <f t="shared" si="23"/>
        <v>entr</v>
      </c>
    </row>
    <row r="54" spans="2:25" ht="42.75" x14ac:dyDescent="0.25">
      <c r="B54" s="22" t="s">
        <v>213</v>
      </c>
      <c r="C54" s="23" t="s">
        <v>216</v>
      </c>
      <c r="D54" s="24" t="s">
        <v>217</v>
      </c>
      <c r="E54" s="44" t="s">
        <v>34</v>
      </c>
      <c r="F54" s="44" t="s">
        <v>41</v>
      </c>
      <c r="G54" s="25">
        <v>1</v>
      </c>
      <c r="H54" s="26">
        <v>44864</v>
      </c>
      <c r="I54" s="27">
        <v>44888</v>
      </c>
      <c r="J54" s="26">
        <v>44872</v>
      </c>
      <c r="K54" s="27">
        <v>44887</v>
      </c>
      <c r="L54" s="28">
        <f t="shared" si="25"/>
        <v>-3</v>
      </c>
      <c r="M54" s="29">
        <f t="shared" si="26"/>
        <v>12</v>
      </c>
      <c r="N54" s="30" t="str">
        <f t="shared" si="23"/>
        <v>entr</v>
      </c>
      <c r="O54" s="30" t="str">
        <f t="shared" si="23"/>
        <v>entr</v>
      </c>
      <c r="P54" s="30" t="str">
        <f t="shared" si="23"/>
        <v>entr</v>
      </c>
      <c r="Q54" s="30" t="str">
        <f t="shared" si="23"/>
        <v>entr</v>
      </c>
      <c r="R54" s="30" t="str">
        <f t="shared" si="23"/>
        <v>entr</v>
      </c>
      <c r="S54" s="30" t="str">
        <f t="shared" si="23"/>
        <v>etr</v>
      </c>
      <c r="T54" s="30" t="str">
        <f t="shared" si="23"/>
        <v>etr</v>
      </c>
      <c r="U54" s="30" t="str">
        <f t="shared" si="23"/>
        <v>ftr</v>
      </c>
      <c r="V54" s="30" t="str">
        <f t="shared" si="23"/>
        <v>entr</v>
      </c>
      <c r="W54" s="30" t="str">
        <f t="shared" si="23"/>
        <v>entr</v>
      </c>
      <c r="X54" s="30" t="str">
        <f t="shared" si="23"/>
        <v>entr</v>
      </c>
      <c r="Y54" s="30" t="str">
        <f t="shared" si="23"/>
        <v>entr</v>
      </c>
    </row>
    <row r="55" spans="2:25" ht="28.5" x14ac:dyDescent="0.25">
      <c r="B55" s="22" t="s">
        <v>218</v>
      </c>
      <c r="C55" s="23" t="s">
        <v>220</v>
      </c>
      <c r="D55" s="24" t="s">
        <v>219</v>
      </c>
      <c r="E55" s="44" t="s">
        <v>34</v>
      </c>
      <c r="F55" s="44" t="s">
        <v>107</v>
      </c>
      <c r="G55" s="25">
        <v>1</v>
      </c>
      <c r="H55" s="26">
        <v>44864</v>
      </c>
      <c r="I55" s="27">
        <v>44888</v>
      </c>
      <c r="J55" s="26">
        <v>44872</v>
      </c>
      <c r="K55" s="27">
        <v>44888</v>
      </c>
      <c r="L55" s="28" t="str">
        <f t="shared" ref="L55" si="27">IF(AND(AND(NOT(ISBLANK(I55)),NOT(ISBLANK(K55))),I55&lt;&gt;K55),NETWORKDAYS(I55,K55)-1,"")</f>
        <v/>
      </c>
      <c r="M55" s="29">
        <f t="shared" ref="M55" si="28">NETWORKDAYS(J55,K55)</f>
        <v>13</v>
      </c>
      <c r="N55" s="30" t="str">
        <f t="shared" si="23"/>
        <v>entr</v>
      </c>
      <c r="O55" s="30" t="str">
        <f t="shared" si="23"/>
        <v>entr</v>
      </c>
      <c r="P55" s="30" t="str">
        <f t="shared" si="23"/>
        <v>entr</v>
      </c>
      <c r="Q55" s="30" t="str">
        <f t="shared" si="23"/>
        <v>entr</v>
      </c>
      <c r="R55" s="30" t="str">
        <f t="shared" si="23"/>
        <v>entr</v>
      </c>
      <c r="S55" s="30" t="str">
        <f t="shared" si="23"/>
        <v>etr</v>
      </c>
      <c r="T55" s="30" t="str">
        <f t="shared" si="23"/>
        <v>etr</v>
      </c>
      <c r="U55" s="30" t="str">
        <f t="shared" si="23"/>
        <v>ftr</v>
      </c>
      <c r="V55" s="30" t="str">
        <f t="shared" si="23"/>
        <v>entr</v>
      </c>
      <c r="W55" s="30" t="str">
        <f t="shared" si="23"/>
        <v>entr</v>
      </c>
      <c r="X55" s="30" t="str">
        <f t="shared" si="23"/>
        <v>entr</v>
      </c>
      <c r="Y55" s="30" t="str">
        <f t="shared" si="23"/>
        <v>entr</v>
      </c>
    </row>
    <row r="56" spans="2:25" ht="28.5" x14ac:dyDescent="0.25">
      <c r="B56" s="22">
        <v>4.7</v>
      </c>
      <c r="C56" s="23" t="s">
        <v>143</v>
      </c>
      <c r="D56" s="24" t="s">
        <v>144</v>
      </c>
      <c r="E56" s="44">
        <v>4.5999999999999996</v>
      </c>
      <c r="F56" s="44" t="s">
        <v>41</v>
      </c>
      <c r="G56" s="25">
        <v>1</v>
      </c>
      <c r="H56" s="26">
        <v>44888</v>
      </c>
      <c r="I56" s="27">
        <v>44893</v>
      </c>
      <c r="J56" s="26">
        <v>44885</v>
      </c>
      <c r="K56" s="27">
        <v>44896</v>
      </c>
      <c r="L56" s="28">
        <f t="shared" ref="L56:L57" si="29">IF(AND(AND(NOT(ISBLANK(I56)),NOT(ISBLANK(K56))),I56&lt;&gt;K56),NETWORKDAYS(I56,K56)-1,"")</f>
        <v>3</v>
      </c>
      <c r="M56" s="29">
        <f t="shared" ref="M56:M57" si="30">NETWORKDAYS(J56,K56)</f>
        <v>9</v>
      </c>
      <c r="N56" s="30" t="str">
        <f t="shared" si="23"/>
        <v>entr</v>
      </c>
      <c r="O56" s="30" t="str">
        <f t="shared" si="23"/>
        <v>entr</v>
      </c>
      <c r="P56" s="30" t="str">
        <f t="shared" si="23"/>
        <v>entr</v>
      </c>
      <c r="Q56" s="30" t="str">
        <f t="shared" si="23"/>
        <v>entr</v>
      </c>
      <c r="R56" s="30" t="str">
        <f t="shared" si="23"/>
        <v>entr</v>
      </c>
      <c r="S56" s="30" t="str">
        <f t="shared" si="23"/>
        <v>entr</v>
      </c>
      <c r="T56" s="30" t="str">
        <f t="shared" si="23"/>
        <v>entr</v>
      </c>
      <c r="U56" s="30" t="str">
        <f t="shared" si="23"/>
        <v>entr</v>
      </c>
      <c r="V56" s="30" t="str">
        <f t="shared" si="23"/>
        <v>fntr</v>
      </c>
      <c r="W56" s="30" t="str">
        <f t="shared" si="23"/>
        <v>entr</v>
      </c>
      <c r="X56" s="30" t="str">
        <f t="shared" si="23"/>
        <v>entr</v>
      </c>
      <c r="Y56" s="30" t="str">
        <f t="shared" si="23"/>
        <v>entr</v>
      </c>
    </row>
    <row r="57" spans="2:25" ht="28.5" x14ac:dyDescent="0.25">
      <c r="B57" s="22">
        <v>4.8</v>
      </c>
      <c r="C57" s="23" t="s">
        <v>145</v>
      </c>
      <c r="D57" s="24" t="s">
        <v>146</v>
      </c>
      <c r="E57" s="44">
        <v>4.5999999999999996</v>
      </c>
      <c r="F57" s="44" t="s">
        <v>107</v>
      </c>
      <c r="G57" s="25">
        <v>1</v>
      </c>
      <c r="H57" s="26">
        <v>44888</v>
      </c>
      <c r="I57" s="27">
        <v>44900</v>
      </c>
      <c r="J57" s="26">
        <v>44895</v>
      </c>
      <c r="K57" s="27">
        <v>44896</v>
      </c>
      <c r="L57" s="28">
        <f t="shared" si="29"/>
        <v>-4</v>
      </c>
      <c r="M57" s="29">
        <f t="shared" si="30"/>
        <v>2</v>
      </c>
      <c r="N57" s="30" t="str">
        <f t="shared" ref="N57:Y57" si="31">IF(OR(AND(N$8+6&lt;=$J57,N$8+6&lt;=$H57,N$8+6&lt;=$K57,N$8+6&lt;=$I57),AND(N$8+6&lt;=$J57,N$8+6&gt;$H57,N$8+6&lt;=$K57,N$8+6&gt;$I57),AND(N$8+6&gt;$J57,N$8+6&lt;=$H57,N$8+6&gt;$K57,N$8+6&lt;=$I57),AND(N$8+6&gt;$J57,N$8+6&gt;$H57,N$8+6&gt;$K57,N$8+6&gt;$I57)),"entr",IF(OR(AND(N$8+6&lt;=$J57,N$8+6&gt;$H57,N$8+6&lt;=$K57,N$8+6&lt;=$I57),AND(N$8+6&gt;$J57,N$8+6&gt;$H57,N$8+6&gt;$K57,N$8+6&lt;=$I57)),"etr",IF(OR(AND(N$8+6&gt;$J57,N$8+6&lt;=$H57,N$8+6&lt;=$K57,N$8+6&lt;=$I57),AND(N$8+6&gt;$J57,N$8+6&gt;$H57,N$8+6&lt;=$K57,N$8+6&gt;$I57)),"fntr",IF(AND(N$8+6&gt;$J57,N$8+6&gt;$H57,N$8+6&lt;=$K57,N$8+6&lt;=$I57),"ftr","err"))))</f>
        <v>entr</v>
      </c>
      <c r="O57" s="30" t="str">
        <f t="shared" si="31"/>
        <v>entr</v>
      </c>
      <c r="P57" s="30" t="str">
        <f t="shared" si="31"/>
        <v>entr</v>
      </c>
      <c r="Q57" s="30" t="str">
        <f t="shared" si="31"/>
        <v>entr</v>
      </c>
      <c r="R57" s="30" t="str">
        <f t="shared" si="31"/>
        <v>entr</v>
      </c>
      <c r="S57" s="30" t="str">
        <f t="shared" si="31"/>
        <v>entr</v>
      </c>
      <c r="T57" s="30" t="str">
        <f t="shared" si="31"/>
        <v>entr</v>
      </c>
      <c r="U57" s="30" t="str">
        <f t="shared" si="31"/>
        <v>entr</v>
      </c>
      <c r="V57" s="30" t="str">
        <f t="shared" si="31"/>
        <v>etr</v>
      </c>
      <c r="W57" s="30" t="str">
        <f t="shared" si="31"/>
        <v>etr</v>
      </c>
      <c r="X57" s="30" t="str">
        <f t="shared" si="31"/>
        <v>entr</v>
      </c>
      <c r="Y57" s="30" t="str">
        <f t="shared" si="31"/>
        <v>entr</v>
      </c>
    </row>
    <row r="58" spans="2:25" ht="27" x14ac:dyDescent="0.25">
      <c r="B58" s="53">
        <v>5</v>
      </c>
      <c r="C58" s="31" t="s">
        <v>147</v>
      </c>
      <c r="D58" s="32" t="s">
        <v>148</v>
      </c>
      <c r="E58" s="45" t="s">
        <v>149</v>
      </c>
      <c r="F58" s="48"/>
      <c r="G58" s="25">
        <v>1</v>
      </c>
      <c r="H58" s="18">
        <f>MIN(H59:H65)</f>
        <v>44851</v>
      </c>
      <c r="I58" s="18">
        <f>MAX(I59:I65)</f>
        <v>44900</v>
      </c>
      <c r="J58" s="18">
        <f>MIN(J59:J65)</f>
        <v>44855</v>
      </c>
      <c r="K58" s="18">
        <f>MAX(K59:K65)</f>
        <v>44900</v>
      </c>
      <c r="L58" s="35" t="str">
        <f t="shared" si="1"/>
        <v/>
      </c>
      <c r="M58" s="36">
        <f t="shared" si="2"/>
        <v>32</v>
      </c>
      <c r="N58" s="30" t="str">
        <f t="shared" ref="N58:Y60" si="32">IF(OR(AND(N$8+6&lt;=$J58,N$8+6&lt;=$H58,N$8+6&lt;=$K58,N$8+6&lt;=$I58),AND(N$8+6&lt;=$J58,N$8+6&gt;$H58,N$8+6&lt;=$K58,N$8+6&gt;$I58),AND(N$8+6&gt;$J58,N$8+6&lt;=$H58,N$8+6&gt;$K58,N$8+6&lt;=$I58),AND(N$8+6&gt;$J58,N$8+6&gt;$H58,N$8+6&gt;$K58,N$8+6&gt;$I58)),"entr",IF(OR(AND(N$8+6&lt;=$J58,N$8+6&gt;$H58,N$8+6&lt;=$K58,N$8+6&lt;=$I58),AND(N$8+6&gt;$J58,N$8+6&gt;$H58,N$8+6&gt;$K58,N$8+6&lt;=$I58)),"etr",IF(OR(AND(N$8+6&gt;$J58,N$8+6&lt;=$H58,N$8+6&lt;=$K58,N$8+6&lt;=$I58),AND(N$8+6&gt;$J58,N$8+6&gt;$H58,N$8+6&lt;=$K58,N$8+6&gt;$I58)),"fntr",IF(AND(N$8+6&gt;$J58,N$8+6&gt;$H58,N$8+6&lt;=$K58,N$8+6&lt;=$I58),"ftr","err"))))</f>
        <v>entr</v>
      </c>
      <c r="O58" s="30" t="str">
        <f t="shared" si="32"/>
        <v>entr</v>
      </c>
      <c r="P58" s="30" t="str">
        <f t="shared" si="32"/>
        <v>entr</v>
      </c>
      <c r="Q58" s="30" t="str">
        <f t="shared" si="32"/>
        <v>ftr</v>
      </c>
      <c r="R58" s="30" t="str">
        <f t="shared" si="32"/>
        <v>ftr</v>
      </c>
      <c r="S58" s="30" t="str">
        <f t="shared" si="32"/>
        <v>ftr</v>
      </c>
      <c r="T58" s="30" t="str">
        <f t="shared" si="32"/>
        <v>ftr</v>
      </c>
      <c r="U58" s="30" t="str">
        <f t="shared" si="32"/>
        <v>ftr</v>
      </c>
      <c r="V58" s="30" t="str">
        <f t="shared" si="32"/>
        <v>ftr</v>
      </c>
      <c r="W58" s="30" t="str">
        <f t="shared" si="32"/>
        <v>ftr</v>
      </c>
      <c r="X58" s="30" t="str">
        <f t="shared" si="32"/>
        <v>entr</v>
      </c>
      <c r="Y58" s="30" t="str">
        <f t="shared" si="32"/>
        <v>entr</v>
      </c>
    </row>
    <row r="59" spans="2:25" ht="42.75" x14ac:dyDescent="0.25">
      <c r="B59" s="22">
        <v>5.0999999999999996</v>
      </c>
      <c r="C59" s="23" t="s">
        <v>150</v>
      </c>
      <c r="D59" s="24" t="s">
        <v>151</v>
      </c>
      <c r="E59" s="44">
        <v>3</v>
      </c>
      <c r="F59" s="44" t="s">
        <v>41</v>
      </c>
      <c r="G59" s="25">
        <v>1</v>
      </c>
      <c r="H59" s="26">
        <v>44851</v>
      </c>
      <c r="I59" s="27">
        <v>44866</v>
      </c>
      <c r="J59" s="26">
        <v>44855</v>
      </c>
      <c r="K59" s="26">
        <v>44855</v>
      </c>
      <c r="L59" s="28">
        <f t="shared" ref="L59" si="33">IF(AND(AND(NOT(ISBLANK(I59)),NOT(ISBLANK(K59))),I59&lt;&gt;K59),NETWORKDAYS(I59,K59)-1,"")</f>
        <v>-9</v>
      </c>
      <c r="M59" s="29">
        <f t="shared" ref="M59" si="34">NETWORKDAYS(J59,K59)</f>
        <v>1</v>
      </c>
      <c r="N59" s="30" t="str">
        <f t="shared" ref="N59:Y59" si="35">IF(OR(AND(N$8&lt;=$J59,N$8&lt;=$H59,N$8&lt;=$K59,N$8&lt;=$I59),AND(N$8&lt;=$J59,N$8+7&gt;$H59,N$8&lt;=$K59,N$8+7&gt;$I59),AND(N$8+7&gt;$J59,N$8&lt;=$H59,N$8+7&gt;$K59,N$8&lt;=$I59),AND(N$8+7&gt;$J59,N$8+7&gt;$H59,N$8+7&gt;$K59,N$8+7&gt;$I59)),"entr",IF(OR(AND(N$8&lt;=$J59,N$8+7&gt;$H59,N$8&lt;=$K59,N$8&lt;=$I59),AND(N$8+7&gt;$J59,N$8+7&gt;$H59,N$8+7&gt;$K59,N$8&lt;=$I59)),"etr",IF(OR(AND(N$8+7&gt;$J59,N$8&lt;=$H59,N$8&lt;=$K59,N$8&lt;=$I59),AND(N$8+7&gt;$J59,N$8+7&gt;$H59,N$8&lt;=$K59,N$8+7&gt;$I59)),"fntr",IF(AND(N$8+7&gt;$J59,N$8+7&gt;$H59,N$8&lt;=$K59,N$8&lt;=$I59),"ftr","err"))))</f>
        <v>entr</v>
      </c>
      <c r="O59" s="30" t="str">
        <f t="shared" si="35"/>
        <v>entr</v>
      </c>
      <c r="P59" s="30" t="str">
        <f t="shared" si="35"/>
        <v>entr</v>
      </c>
      <c r="Q59" s="30" t="str">
        <f t="shared" si="35"/>
        <v>entr</v>
      </c>
      <c r="R59" s="30" t="str">
        <f t="shared" si="35"/>
        <v>etr</v>
      </c>
      <c r="S59" s="30" t="str">
        <f t="shared" si="35"/>
        <v>entr</v>
      </c>
      <c r="T59" s="30" t="str">
        <f t="shared" si="35"/>
        <v>entr</v>
      </c>
      <c r="U59" s="30" t="str">
        <f t="shared" si="35"/>
        <v>entr</v>
      </c>
      <c r="V59" s="30" t="str">
        <f t="shared" si="35"/>
        <v>entr</v>
      </c>
      <c r="W59" s="30" t="str">
        <f t="shared" si="35"/>
        <v>entr</v>
      </c>
      <c r="X59" s="30" t="str">
        <f t="shared" si="35"/>
        <v>entr</v>
      </c>
      <c r="Y59" s="30" t="str">
        <f t="shared" si="35"/>
        <v>entr</v>
      </c>
    </row>
    <row r="60" spans="2:25" ht="42.75" x14ac:dyDescent="0.25">
      <c r="B60" s="22">
        <v>5.2</v>
      </c>
      <c r="C60" s="23" t="s">
        <v>152</v>
      </c>
      <c r="D60" s="24" t="s">
        <v>153</v>
      </c>
      <c r="E60" s="44">
        <v>4</v>
      </c>
      <c r="F60" s="44" t="s">
        <v>37</v>
      </c>
      <c r="G60" s="25">
        <v>1</v>
      </c>
      <c r="H60" s="26">
        <v>44893</v>
      </c>
      <c r="I60" s="27">
        <v>44900</v>
      </c>
      <c r="J60" s="26">
        <v>44895</v>
      </c>
      <c r="K60" s="27">
        <v>44900</v>
      </c>
      <c r="L60" s="28" t="str">
        <f t="shared" si="1"/>
        <v/>
      </c>
      <c r="M60" s="29">
        <f t="shared" si="2"/>
        <v>4</v>
      </c>
      <c r="N60" s="30" t="str">
        <f t="shared" si="32"/>
        <v>entr</v>
      </c>
      <c r="O60" s="30" t="str">
        <f t="shared" si="32"/>
        <v>entr</v>
      </c>
      <c r="P60" s="30" t="str">
        <f t="shared" si="32"/>
        <v>entr</v>
      </c>
      <c r="Q60" s="30" t="str">
        <f t="shared" si="32"/>
        <v>entr</v>
      </c>
      <c r="R60" s="30" t="str">
        <f t="shared" si="32"/>
        <v>entr</v>
      </c>
      <c r="S60" s="30" t="str">
        <f t="shared" si="32"/>
        <v>entr</v>
      </c>
      <c r="T60" s="30" t="str">
        <f t="shared" si="32"/>
        <v>entr</v>
      </c>
      <c r="U60" s="30" t="str">
        <f t="shared" si="32"/>
        <v>entr</v>
      </c>
      <c r="V60" s="30" t="str">
        <f t="shared" si="32"/>
        <v>entr</v>
      </c>
      <c r="W60" s="30" t="str">
        <f t="shared" si="32"/>
        <v>ftr</v>
      </c>
      <c r="X60" s="30" t="str">
        <f t="shared" ref="X60:Y60" si="36">IF(OR(AND(X$8+6&lt;=$J60,X$8+6&lt;=$H60,X$8+6&lt;=$K60,X$8+6&lt;=$I60),AND(X$8+6&lt;=$J60,X$8+6&gt;$H60,X$8+6&lt;=$K60,X$8+6&gt;$I60),AND(X$8+6&gt;$J60,X$8+6&lt;=$H60,X$8+6&gt;$K60,X$8+6&lt;=$I60),AND(X$8+6&gt;$J60,X$8+6&gt;$H60,X$8+6&gt;$K60,X$8+6&gt;$I60)),"entr",IF(OR(AND(X$8+6&lt;=$J60,X$8+6&gt;$H60,X$8+6&lt;=$K60,X$8+6&lt;=$I60),AND(X$8+6&gt;$J60,X$8+6&gt;$H60,X$8+6&gt;$K60,X$8+6&lt;=$I60)),"etr",IF(OR(AND(X$8+6&gt;$J60,X$8+6&lt;=$H60,X$8+6&lt;=$K60,X$8+6&lt;=$I60),AND(X$8+6&gt;$J60,X$8+6&gt;$H60,X$8+6&lt;=$K60,X$8+6&gt;$I60)),"fntr",IF(AND(X$8+6&gt;$J60,X$8+6&gt;$H60,X$8+6&lt;=$K60,X$8+6&lt;=$I60),"ftr","err"))))</f>
        <v>entr</v>
      </c>
      <c r="Y60" s="30" t="str">
        <f t="shared" si="36"/>
        <v>entr</v>
      </c>
    </row>
    <row r="61" spans="2:25" ht="28.5" x14ac:dyDescent="0.25">
      <c r="B61" s="22">
        <v>5.3</v>
      </c>
      <c r="C61" s="23" t="s">
        <v>154</v>
      </c>
      <c r="D61" s="24" t="s">
        <v>155</v>
      </c>
      <c r="E61" s="44">
        <v>4</v>
      </c>
      <c r="F61" s="55" t="s">
        <v>62</v>
      </c>
      <c r="G61" s="25">
        <v>1</v>
      </c>
      <c r="H61" s="26">
        <v>44886</v>
      </c>
      <c r="I61" s="27">
        <v>44900</v>
      </c>
      <c r="J61" s="26">
        <v>44895</v>
      </c>
      <c r="K61" s="27">
        <v>44900</v>
      </c>
      <c r="L61" s="28" t="str">
        <f t="shared" ref="L61" si="37">IF(AND(AND(NOT(ISBLANK(I61)),NOT(ISBLANK(K61))),I61&lt;&gt;K61),NETWORKDAYS(I61,K61)-1,"")</f>
        <v/>
      </c>
      <c r="M61" s="29">
        <f t="shared" ref="M61" si="38">NETWORKDAYS(J61,K61)</f>
        <v>4</v>
      </c>
      <c r="N61" s="30" t="str">
        <f t="shared" ref="N61:Y65" si="39">IF(OR(AND(N$8&lt;=$J61,N$8&lt;=$H61,N$8&lt;=$K61,N$8&lt;=$I61),AND(N$8&lt;=$J61,N$8+7&gt;$H61,N$8&lt;=$K61,N$8+7&gt;$I61),AND(N$8+7&gt;$J61,N$8&lt;=$H61,N$8+7&gt;$K61,N$8&lt;=$I61),AND(N$8+7&gt;$J61,N$8+7&gt;$H61,N$8+7&gt;$K61,N$8+7&gt;$I61)),"entr",IF(OR(AND(N$8&lt;=$J61,N$8+7&gt;$H61,N$8&lt;=$K61,N$8&lt;=$I61),AND(N$8+7&gt;$J61,N$8+7&gt;$H61,N$8+7&gt;$K61,N$8&lt;=$I61)),"etr",IF(OR(AND(N$8+7&gt;$J61,N$8&lt;=$H61,N$8&lt;=$K61,N$8&lt;=$I61),AND(N$8+7&gt;$J61,N$8+7&gt;$H61,N$8&lt;=$K61,N$8+7&gt;$I61)),"fntr",IF(AND(N$8+7&gt;$J61,N$8+7&gt;$H61,N$8&lt;=$K61,N$8&lt;=$I61),"ftr","err"))))</f>
        <v>entr</v>
      </c>
      <c r="O61" s="30" t="str">
        <f t="shared" si="39"/>
        <v>entr</v>
      </c>
      <c r="P61" s="30" t="str">
        <f t="shared" si="39"/>
        <v>entr</v>
      </c>
      <c r="Q61" s="30" t="str">
        <f t="shared" si="39"/>
        <v>entr</v>
      </c>
      <c r="R61" s="30" t="str">
        <f t="shared" si="39"/>
        <v>entr</v>
      </c>
      <c r="S61" s="30" t="str">
        <f t="shared" si="39"/>
        <v>entr</v>
      </c>
      <c r="T61" s="30" t="str">
        <f t="shared" si="39"/>
        <v>entr</v>
      </c>
      <c r="U61" s="30" t="str">
        <f t="shared" si="39"/>
        <v>entr</v>
      </c>
      <c r="V61" s="30" t="str">
        <f t="shared" si="39"/>
        <v>entr</v>
      </c>
      <c r="W61" s="30" t="str">
        <f t="shared" si="39"/>
        <v>etr</v>
      </c>
      <c r="X61" s="30" t="str">
        <f t="shared" si="39"/>
        <v>entr</v>
      </c>
      <c r="Y61" s="30" t="str">
        <f t="shared" si="39"/>
        <v>entr</v>
      </c>
    </row>
    <row r="62" spans="2:25" ht="57" x14ac:dyDescent="0.25">
      <c r="B62" s="22" t="s">
        <v>156</v>
      </c>
      <c r="C62" s="23" t="s">
        <v>157</v>
      </c>
      <c r="D62" s="24" t="s">
        <v>158</v>
      </c>
      <c r="E62" s="44" t="s">
        <v>34</v>
      </c>
      <c r="F62" s="44" t="s">
        <v>159</v>
      </c>
      <c r="G62" s="25">
        <v>1</v>
      </c>
      <c r="H62" s="26">
        <v>44886</v>
      </c>
      <c r="I62" s="27">
        <v>44893</v>
      </c>
      <c r="J62" s="26">
        <v>44895</v>
      </c>
      <c r="K62" s="27">
        <v>44900</v>
      </c>
      <c r="L62" s="28">
        <f t="shared" si="1"/>
        <v>5</v>
      </c>
      <c r="M62" s="29">
        <f t="shared" si="2"/>
        <v>4</v>
      </c>
      <c r="N62" s="30" t="str">
        <f t="shared" si="39"/>
        <v>entr</v>
      </c>
      <c r="O62" s="30" t="str">
        <f t="shared" si="39"/>
        <v>entr</v>
      </c>
      <c r="P62" s="30" t="str">
        <f t="shared" si="39"/>
        <v>entr</v>
      </c>
      <c r="Q62" s="30" t="str">
        <f t="shared" si="39"/>
        <v>entr</v>
      </c>
      <c r="R62" s="30" t="str">
        <f t="shared" si="39"/>
        <v>entr</v>
      </c>
      <c r="S62" s="30" t="str">
        <f t="shared" si="39"/>
        <v>entr</v>
      </c>
      <c r="T62" s="30" t="str">
        <f t="shared" si="39"/>
        <v>entr</v>
      </c>
      <c r="U62" s="30" t="str">
        <f t="shared" si="39"/>
        <v>entr</v>
      </c>
      <c r="V62" s="30" t="str">
        <f t="shared" si="39"/>
        <v>entr</v>
      </c>
      <c r="W62" s="30" t="str">
        <f t="shared" si="39"/>
        <v>entr</v>
      </c>
      <c r="X62" s="30" t="str">
        <f t="shared" si="39"/>
        <v>entr</v>
      </c>
      <c r="Y62" s="30" t="str">
        <f t="shared" si="39"/>
        <v>entr</v>
      </c>
    </row>
    <row r="63" spans="2:25" ht="42.75" x14ac:dyDescent="0.25">
      <c r="B63" s="22" t="s">
        <v>160</v>
      </c>
      <c r="C63" s="23" t="s">
        <v>161</v>
      </c>
      <c r="D63" s="24" t="s">
        <v>162</v>
      </c>
      <c r="E63" s="44" t="s">
        <v>156</v>
      </c>
      <c r="F63" s="44" t="s">
        <v>159</v>
      </c>
      <c r="G63" s="25">
        <v>1</v>
      </c>
      <c r="H63" s="26">
        <v>44893</v>
      </c>
      <c r="I63" s="27">
        <v>44900</v>
      </c>
      <c r="J63" s="26">
        <v>44895</v>
      </c>
      <c r="K63" s="27">
        <v>44900</v>
      </c>
      <c r="L63" s="28" t="str">
        <f>IF(AND(AND(NOT(ISBLANK(I63)),NOT(ISBLANK(K63))),I63&lt;&gt;K63),NETWORKDAYS(I63,K63)-1,"")</f>
        <v/>
      </c>
      <c r="M63" s="29">
        <f>NETWORKDAYS(J63,K63)</f>
        <v>4</v>
      </c>
      <c r="N63" s="30" t="str">
        <f t="shared" ref="N63:Y63" si="40">IF(OR(AND(N$8&lt;=$J63,N$8&lt;=$H63,N$8&lt;=$K63,N$8&lt;=$I63),AND(N$8&lt;=$J63,N$8+7&gt;$H63,N$8&lt;=$K63,N$8+7&gt;$I63),AND(N$8+7&gt;$J63,N$8&lt;=$H63,N$8+7&gt;$K63,N$8&lt;=$I63),AND(N$8+7&gt;$J63,N$8+7&gt;$H63,N$8+7&gt;$K63,N$8+7&gt;$I63)),"entr",IF(OR(AND(N$8&lt;=$J63,N$8+7&gt;$H63,N$8&lt;=$K63,N$8&lt;=$I63),AND(N$8+7&gt;$J63,N$8+7&gt;$H63,N$8+7&gt;$K63,N$8&lt;=$I63)),"etr",IF(OR(AND(N$8+7&gt;$J63,N$8&lt;=$H63,N$8&lt;=$K63,N$8&lt;=$I63),AND(N$8+7&gt;$J63,N$8+7&gt;$H63,N$8&lt;=$K63,N$8+7&gt;$I63)),"fntr",IF(AND(N$8+7&gt;$J63,N$8+7&gt;$H63,N$8&lt;=$K63,N$8&lt;=$I63),"ftr","err"))))</f>
        <v>entr</v>
      </c>
      <c r="O63" s="30" t="str">
        <f t="shared" si="40"/>
        <v>entr</v>
      </c>
      <c r="P63" s="30" t="str">
        <f t="shared" si="40"/>
        <v>entr</v>
      </c>
      <c r="Q63" s="30" t="str">
        <f t="shared" si="40"/>
        <v>entr</v>
      </c>
      <c r="R63" s="30" t="str">
        <f t="shared" si="40"/>
        <v>entr</v>
      </c>
      <c r="S63" s="30" t="str">
        <f t="shared" si="40"/>
        <v>entr</v>
      </c>
      <c r="T63" s="30" t="str">
        <f t="shared" si="40"/>
        <v>entr</v>
      </c>
      <c r="U63" s="30" t="str">
        <f t="shared" si="40"/>
        <v>entr</v>
      </c>
      <c r="V63" s="30" t="str">
        <f t="shared" si="40"/>
        <v>entr</v>
      </c>
      <c r="W63" s="30" t="str">
        <f t="shared" si="40"/>
        <v>entr</v>
      </c>
      <c r="X63" s="30" t="str">
        <f t="shared" si="40"/>
        <v>entr</v>
      </c>
      <c r="Y63" s="30" t="str">
        <f t="shared" si="40"/>
        <v>entr</v>
      </c>
    </row>
    <row r="64" spans="2:25" ht="71.25" x14ac:dyDescent="0.25">
      <c r="B64" s="22">
        <v>5.4</v>
      </c>
      <c r="C64" s="23" t="s">
        <v>163</v>
      </c>
      <c r="D64" s="24" t="s">
        <v>164</v>
      </c>
      <c r="E64" s="44">
        <v>4.5999999999999996</v>
      </c>
      <c r="F64" s="44" t="s">
        <v>37</v>
      </c>
      <c r="G64" s="25">
        <v>1</v>
      </c>
      <c r="H64" s="26">
        <v>44864</v>
      </c>
      <c r="I64" s="27">
        <v>44893</v>
      </c>
      <c r="J64" s="26">
        <v>44872</v>
      </c>
      <c r="K64" s="27">
        <v>44895</v>
      </c>
      <c r="L64" s="28">
        <f t="shared" si="1"/>
        <v>2</v>
      </c>
      <c r="M64" s="29">
        <f t="shared" si="2"/>
        <v>18</v>
      </c>
      <c r="N64" s="30" t="str">
        <f t="shared" si="39"/>
        <v>entr</v>
      </c>
      <c r="O64" s="30" t="str">
        <f t="shared" si="39"/>
        <v>entr</v>
      </c>
      <c r="P64" s="30" t="str">
        <f t="shared" si="39"/>
        <v>entr</v>
      </c>
      <c r="Q64" s="30" t="str">
        <f t="shared" si="39"/>
        <v>entr</v>
      </c>
      <c r="R64" s="30" t="str">
        <f t="shared" si="39"/>
        <v>entr</v>
      </c>
      <c r="S64" s="30" t="str">
        <f t="shared" si="39"/>
        <v>etr</v>
      </c>
      <c r="T64" s="30" t="str">
        <f t="shared" si="39"/>
        <v>etr</v>
      </c>
      <c r="U64" s="30" t="str">
        <f t="shared" si="39"/>
        <v>ftr</v>
      </c>
      <c r="V64" s="30" t="str">
        <f t="shared" si="39"/>
        <v>ftr</v>
      </c>
      <c r="W64" s="30" t="str">
        <f t="shared" si="39"/>
        <v>entr</v>
      </c>
      <c r="X64" s="30" t="str">
        <f t="shared" si="39"/>
        <v>entr</v>
      </c>
      <c r="Y64" s="30" t="str">
        <f t="shared" si="39"/>
        <v>entr</v>
      </c>
    </row>
    <row r="65" spans="2:25" ht="28.5" x14ac:dyDescent="0.25">
      <c r="B65" s="22">
        <v>5.5</v>
      </c>
      <c r="C65" s="23" t="s">
        <v>222</v>
      </c>
      <c r="D65" s="24" t="s">
        <v>221</v>
      </c>
      <c r="E65" s="44">
        <v>4</v>
      </c>
      <c r="F65" s="44" t="s">
        <v>41</v>
      </c>
      <c r="G65" s="25">
        <v>1</v>
      </c>
      <c r="H65" s="26">
        <v>44893</v>
      </c>
      <c r="I65" s="27">
        <v>44900</v>
      </c>
      <c r="J65" s="26">
        <v>44895</v>
      </c>
      <c r="K65" s="27">
        <v>44897</v>
      </c>
      <c r="L65" s="28">
        <f t="shared" si="1"/>
        <v>-3</v>
      </c>
      <c r="M65" s="29">
        <f t="shared" si="2"/>
        <v>3</v>
      </c>
      <c r="N65" s="30" t="str">
        <f t="shared" si="39"/>
        <v>entr</v>
      </c>
      <c r="O65" s="30" t="str">
        <f t="shared" si="39"/>
        <v>entr</v>
      </c>
      <c r="P65" s="30" t="str">
        <f t="shared" si="39"/>
        <v>entr</v>
      </c>
      <c r="Q65" s="30" t="str">
        <f t="shared" si="39"/>
        <v>entr</v>
      </c>
      <c r="R65" s="30" t="str">
        <f t="shared" si="39"/>
        <v>entr</v>
      </c>
      <c r="S65" s="30" t="str">
        <f t="shared" si="39"/>
        <v>entr</v>
      </c>
      <c r="T65" s="30" t="str">
        <f t="shared" si="39"/>
        <v>entr</v>
      </c>
      <c r="U65" s="30" t="str">
        <f t="shared" si="39"/>
        <v>entr</v>
      </c>
      <c r="V65" s="30" t="str">
        <f t="shared" si="39"/>
        <v>entr</v>
      </c>
      <c r="W65" s="30" t="str">
        <f t="shared" si="39"/>
        <v>entr</v>
      </c>
      <c r="X65" s="30" t="str">
        <f t="shared" si="39"/>
        <v>entr</v>
      </c>
      <c r="Y65" s="30" t="str">
        <f t="shared" si="39"/>
        <v>entr</v>
      </c>
    </row>
    <row r="66" spans="2:25" ht="27" x14ac:dyDescent="0.25">
      <c r="B66" s="53">
        <v>6</v>
      </c>
      <c r="C66" s="31" t="s">
        <v>165</v>
      </c>
      <c r="D66" s="32" t="s">
        <v>166</v>
      </c>
      <c r="E66" s="45">
        <v>4</v>
      </c>
      <c r="F66" s="48"/>
      <c r="G66" s="33">
        <v>1</v>
      </c>
      <c r="H66" s="18">
        <f>MIN(H67:H70)</f>
        <v>44893</v>
      </c>
      <c r="I66" s="18">
        <f>MAX(I67:I70)</f>
        <v>44900</v>
      </c>
      <c r="J66" s="18">
        <f>MIN(J67:J70)</f>
        <v>44893</v>
      </c>
      <c r="K66" s="18">
        <f>MAX(K67:K70)</f>
        <v>44900</v>
      </c>
      <c r="L66" s="35" t="str">
        <f t="shared" si="1"/>
        <v/>
      </c>
      <c r="M66" s="36">
        <f t="shared" si="2"/>
        <v>6</v>
      </c>
      <c r="N66" s="30" t="str">
        <f t="shared" ref="N66:Y67" si="41">IF(OR(AND(N$8+6&lt;=$J66,N$8+6&lt;=$H66,N$8+6&lt;=$K66,N$8+6&lt;=$I66),AND(N$8+6&lt;=$J66,N$8+6&gt;$H66,N$8+6&lt;=$K66,N$8+6&gt;$I66),AND(N$8+6&gt;$J66,N$8+6&lt;=$H66,N$8+6&gt;$K66,N$8+6&lt;=$I66),AND(N$8+6&gt;$J66,N$8+6&gt;$H66,N$8+6&gt;$K66,N$8+6&gt;$I66)),"entr",IF(OR(AND(N$8+6&lt;=$J66,N$8+6&gt;$H66,N$8+6&lt;=$K66,N$8+6&lt;=$I66),AND(N$8+6&gt;$J66,N$8+6&gt;$H66,N$8+6&gt;$K66,N$8+6&lt;=$I66)),"etr",IF(OR(AND(N$8+6&gt;$J66,N$8+6&lt;=$H66,N$8+6&lt;=$K66,N$8+6&lt;=$I66),AND(N$8+6&gt;$J66,N$8+6&gt;$H66,N$8+6&lt;=$K66,N$8+6&gt;$I66)),"fntr",IF(AND(N$8+6&gt;$J66,N$8+6&gt;$H66,N$8+6&lt;=$K66,N$8+6&lt;=$I66),"ftr","err"))))</f>
        <v>entr</v>
      </c>
      <c r="O66" s="30" t="str">
        <f t="shared" si="41"/>
        <v>entr</v>
      </c>
      <c r="P66" s="30" t="str">
        <f t="shared" si="41"/>
        <v>entr</v>
      </c>
      <c r="Q66" s="30" t="str">
        <f t="shared" si="41"/>
        <v>entr</v>
      </c>
      <c r="R66" s="30" t="str">
        <f t="shared" si="41"/>
        <v>entr</v>
      </c>
      <c r="S66" s="30" t="str">
        <f t="shared" si="41"/>
        <v>entr</v>
      </c>
      <c r="T66" s="30" t="str">
        <f t="shared" si="41"/>
        <v>entr</v>
      </c>
      <c r="U66" s="30" t="str">
        <f t="shared" si="41"/>
        <v>entr</v>
      </c>
      <c r="V66" s="30" t="str">
        <f t="shared" si="41"/>
        <v>entr</v>
      </c>
      <c r="W66" s="30" t="str">
        <f t="shared" si="41"/>
        <v>ftr</v>
      </c>
      <c r="X66" s="30" t="str">
        <f t="shared" si="41"/>
        <v>entr</v>
      </c>
      <c r="Y66" s="30" t="str">
        <f t="shared" si="41"/>
        <v>entr</v>
      </c>
    </row>
    <row r="67" spans="2:25" ht="42.75" x14ac:dyDescent="0.25">
      <c r="B67" s="22">
        <v>6.1</v>
      </c>
      <c r="C67" s="23" t="s">
        <v>167</v>
      </c>
      <c r="D67" s="24" t="s">
        <v>168</v>
      </c>
      <c r="E67" s="44" t="s">
        <v>34</v>
      </c>
      <c r="F67" s="55" t="s">
        <v>62</v>
      </c>
      <c r="G67" s="33">
        <v>1</v>
      </c>
      <c r="H67" s="26">
        <v>44893</v>
      </c>
      <c r="I67" s="27">
        <v>44900</v>
      </c>
      <c r="J67" s="26">
        <v>44893</v>
      </c>
      <c r="K67" s="27">
        <v>44900</v>
      </c>
      <c r="L67" s="28" t="str">
        <f t="shared" si="1"/>
        <v/>
      </c>
      <c r="M67" s="29">
        <f t="shared" si="2"/>
        <v>6</v>
      </c>
      <c r="N67" s="30" t="str">
        <f t="shared" si="41"/>
        <v>entr</v>
      </c>
      <c r="O67" s="30" t="str">
        <f t="shared" si="41"/>
        <v>entr</v>
      </c>
      <c r="P67" s="30" t="str">
        <f t="shared" si="41"/>
        <v>entr</v>
      </c>
      <c r="Q67" s="30" t="str">
        <f t="shared" si="41"/>
        <v>entr</v>
      </c>
      <c r="R67" s="30" t="str">
        <f t="shared" si="41"/>
        <v>entr</v>
      </c>
      <c r="S67" s="30" t="str">
        <f t="shared" si="41"/>
        <v>entr</v>
      </c>
      <c r="T67" s="30" t="str">
        <f t="shared" si="41"/>
        <v>entr</v>
      </c>
      <c r="U67" s="30" t="str">
        <f t="shared" si="41"/>
        <v>entr</v>
      </c>
      <c r="V67" s="30" t="str">
        <f t="shared" si="41"/>
        <v>entr</v>
      </c>
      <c r="W67" s="30" t="str">
        <f t="shared" si="41"/>
        <v>ftr</v>
      </c>
      <c r="X67" s="30" t="str">
        <f t="shared" si="41"/>
        <v>entr</v>
      </c>
      <c r="Y67" s="30" t="str">
        <f t="shared" si="41"/>
        <v>entr</v>
      </c>
    </row>
    <row r="68" spans="2:25" ht="42.75" x14ac:dyDescent="0.25">
      <c r="B68" s="22" t="s">
        <v>169</v>
      </c>
      <c r="C68" s="23" t="s">
        <v>170</v>
      </c>
      <c r="D68" s="24" t="s">
        <v>171</v>
      </c>
      <c r="E68" s="44" t="s">
        <v>34</v>
      </c>
      <c r="F68" s="44" t="s">
        <v>41</v>
      </c>
      <c r="G68" s="33">
        <v>1</v>
      </c>
      <c r="H68" s="26">
        <v>44893</v>
      </c>
      <c r="I68" s="27">
        <v>44900</v>
      </c>
      <c r="J68" s="26">
        <v>44893</v>
      </c>
      <c r="K68" s="27">
        <v>44900</v>
      </c>
      <c r="L68" s="28" t="str">
        <f t="shared" si="1"/>
        <v/>
      </c>
      <c r="M68" s="29">
        <f t="shared" si="2"/>
        <v>6</v>
      </c>
      <c r="N68" s="30" t="str">
        <f t="shared" ref="N68:Y70" si="42">IF(OR(AND(N$8&lt;=$J68,N$8&lt;=$H68,N$8&lt;=$K68,N$8&lt;=$I68),AND(N$8&lt;=$J68,N$8+7&gt;$H68,N$8&lt;=$K68,N$8+7&gt;$I68),AND(N$8+7&gt;$J68,N$8&lt;=$H68,N$8+7&gt;$K68,N$8&lt;=$I68),AND(N$8+7&gt;$J68,N$8+7&gt;$H68,N$8+7&gt;$K68,N$8+7&gt;$I68)),"entr",IF(OR(AND(N$8&lt;=$J68,N$8+7&gt;$H68,N$8&lt;=$K68,N$8&lt;=$I68),AND(N$8+7&gt;$J68,N$8+7&gt;$H68,N$8+7&gt;$K68,N$8&lt;=$I68)),"etr",IF(OR(AND(N$8+7&gt;$J68,N$8&lt;=$H68,N$8&lt;=$K68,N$8&lt;=$I68),AND(N$8+7&gt;$J68,N$8+7&gt;$H68,N$8&lt;=$K68,N$8+7&gt;$I68)),"fntr",IF(AND(N$8+7&gt;$J68,N$8+7&gt;$H68,N$8&lt;=$K68,N$8&lt;=$I68),"ftr","err"))))</f>
        <v>entr</v>
      </c>
      <c r="O68" s="30" t="str">
        <f t="shared" si="42"/>
        <v>entr</v>
      </c>
      <c r="P68" s="30" t="str">
        <f t="shared" si="42"/>
        <v>entr</v>
      </c>
      <c r="Q68" s="30" t="str">
        <f t="shared" si="42"/>
        <v>entr</v>
      </c>
      <c r="R68" s="30" t="str">
        <f t="shared" si="42"/>
        <v>entr</v>
      </c>
      <c r="S68" s="30" t="str">
        <f t="shared" si="42"/>
        <v>entr</v>
      </c>
      <c r="T68" s="30" t="str">
        <f t="shared" si="42"/>
        <v>entr</v>
      </c>
      <c r="U68" s="30" t="str">
        <f t="shared" si="42"/>
        <v>entr</v>
      </c>
      <c r="V68" s="30" t="str">
        <f t="shared" si="42"/>
        <v>entr</v>
      </c>
      <c r="W68" s="30" t="str">
        <f t="shared" si="42"/>
        <v>entr</v>
      </c>
      <c r="X68" s="30" t="str">
        <f t="shared" si="42"/>
        <v>entr</v>
      </c>
      <c r="Y68" s="30" t="str">
        <f t="shared" si="42"/>
        <v>entr</v>
      </c>
    </row>
    <row r="69" spans="2:25" ht="42.75" x14ac:dyDescent="0.25">
      <c r="B69" s="22" t="s">
        <v>172</v>
      </c>
      <c r="C69" s="23" t="s">
        <v>173</v>
      </c>
      <c r="D69" s="24" t="s">
        <v>174</v>
      </c>
      <c r="E69" s="44" t="s">
        <v>34</v>
      </c>
      <c r="F69" s="44" t="s">
        <v>41</v>
      </c>
      <c r="G69" s="33">
        <v>1</v>
      </c>
      <c r="H69" s="26">
        <v>44893</v>
      </c>
      <c r="I69" s="27">
        <v>44900</v>
      </c>
      <c r="J69" s="26">
        <v>44893</v>
      </c>
      <c r="K69" s="27">
        <v>44900</v>
      </c>
      <c r="L69" s="28" t="str">
        <f t="shared" si="1"/>
        <v/>
      </c>
      <c r="M69" s="29">
        <f t="shared" si="2"/>
        <v>6</v>
      </c>
      <c r="N69" s="30" t="str">
        <f t="shared" si="42"/>
        <v>entr</v>
      </c>
      <c r="O69" s="30" t="str">
        <f t="shared" si="42"/>
        <v>entr</v>
      </c>
      <c r="P69" s="30" t="str">
        <f t="shared" si="42"/>
        <v>entr</v>
      </c>
      <c r="Q69" s="30" t="str">
        <f t="shared" si="42"/>
        <v>entr</v>
      </c>
      <c r="R69" s="30" t="str">
        <f t="shared" si="42"/>
        <v>entr</v>
      </c>
      <c r="S69" s="30" t="str">
        <f t="shared" si="42"/>
        <v>entr</v>
      </c>
      <c r="T69" s="30" t="str">
        <f t="shared" si="42"/>
        <v>entr</v>
      </c>
      <c r="U69" s="30" t="str">
        <f t="shared" si="42"/>
        <v>entr</v>
      </c>
      <c r="V69" s="30" t="str">
        <f t="shared" si="42"/>
        <v>entr</v>
      </c>
      <c r="W69" s="30" t="str">
        <f t="shared" si="42"/>
        <v>entr</v>
      </c>
      <c r="X69" s="30" t="str">
        <f t="shared" si="42"/>
        <v>entr</v>
      </c>
      <c r="Y69" s="30" t="str">
        <f t="shared" si="42"/>
        <v>entr</v>
      </c>
    </row>
    <row r="70" spans="2:25" ht="42.75" x14ac:dyDescent="0.25">
      <c r="B70" s="22" t="s">
        <v>175</v>
      </c>
      <c r="C70" s="23" t="s">
        <v>176</v>
      </c>
      <c r="D70" s="24" t="s">
        <v>177</v>
      </c>
      <c r="E70" s="44" t="s">
        <v>34</v>
      </c>
      <c r="F70" s="44" t="s">
        <v>41</v>
      </c>
      <c r="G70" s="33">
        <v>1</v>
      </c>
      <c r="H70" s="26">
        <v>44893</v>
      </c>
      <c r="I70" s="27">
        <v>44900</v>
      </c>
      <c r="J70" s="26">
        <v>44893</v>
      </c>
      <c r="K70" s="27">
        <v>44900</v>
      </c>
      <c r="L70" s="28" t="str">
        <f t="shared" si="1"/>
        <v/>
      </c>
      <c r="M70" s="29">
        <f t="shared" si="2"/>
        <v>6</v>
      </c>
      <c r="N70" s="30" t="str">
        <f t="shared" si="42"/>
        <v>entr</v>
      </c>
      <c r="O70" s="30" t="str">
        <f t="shared" si="42"/>
        <v>entr</v>
      </c>
      <c r="P70" s="30" t="str">
        <f t="shared" si="42"/>
        <v>entr</v>
      </c>
      <c r="Q70" s="30" t="str">
        <f t="shared" si="42"/>
        <v>entr</v>
      </c>
      <c r="R70" s="30" t="str">
        <f t="shared" si="42"/>
        <v>entr</v>
      </c>
      <c r="S70" s="30" t="str">
        <f t="shared" si="42"/>
        <v>entr</v>
      </c>
      <c r="T70" s="30" t="str">
        <f t="shared" si="42"/>
        <v>entr</v>
      </c>
      <c r="U70" s="30" t="str">
        <f t="shared" si="42"/>
        <v>entr</v>
      </c>
      <c r="V70" s="30" t="str">
        <f t="shared" si="42"/>
        <v>entr</v>
      </c>
      <c r="W70" s="30" t="str">
        <f t="shared" si="42"/>
        <v>entr</v>
      </c>
      <c r="X70" s="30" t="str">
        <f t="shared" si="42"/>
        <v>entr</v>
      </c>
      <c r="Y70" s="30" t="str">
        <f t="shared" si="42"/>
        <v>entr</v>
      </c>
    </row>
    <row r="71" spans="2:25" ht="40.5" x14ac:dyDescent="0.25">
      <c r="B71" s="53">
        <v>7</v>
      </c>
      <c r="C71" s="31" t="s">
        <v>178</v>
      </c>
      <c r="D71" s="32" t="s">
        <v>179</v>
      </c>
      <c r="E71" s="45" t="s">
        <v>180</v>
      </c>
      <c r="F71" s="48"/>
      <c r="G71" s="33">
        <v>1</v>
      </c>
      <c r="H71" s="18">
        <f>MIN(H72:H78)</f>
        <v>44900</v>
      </c>
      <c r="I71" s="18">
        <f>MAX(I72:I78)</f>
        <v>44906</v>
      </c>
      <c r="J71" s="18">
        <f>MIN(J72:J78)</f>
        <v>44900</v>
      </c>
      <c r="K71" s="18">
        <f>MAX(K72:K78)</f>
        <v>44906</v>
      </c>
      <c r="L71" s="35" t="str">
        <f t="shared" si="1"/>
        <v/>
      </c>
      <c r="M71" s="36">
        <f t="shared" si="2"/>
        <v>5</v>
      </c>
      <c r="N71" s="30" t="str">
        <f t="shared" ref="N71:Y72" si="43">IF(OR(AND(N$8+6&lt;=$J71,N$8+6&lt;=$H71,N$8+6&lt;=$K71,N$8+6&lt;=$I71),AND(N$8+6&lt;=$J71,N$8+6&gt;$H71,N$8+6&lt;=$K71,N$8+6&gt;$I71),AND(N$8+6&gt;$J71,N$8+6&lt;=$H71,N$8+6&gt;$K71,N$8+6&lt;=$I71),AND(N$8+6&gt;$J71,N$8+6&gt;$H71,N$8+6&gt;$K71,N$8+6&gt;$I71)),"entr",IF(OR(AND(N$8+6&lt;=$J71,N$8+6&gt;$H71,N$8+6&lt;=$K71,N$8+6&lt;=$I71),AND(N$8+6&gt;$J71,N$8+6&gt;$H71,N$8+6&gt;$K71,N$8+6&lt;=$I71)),"etr",IF(OR(AND(N$8+6&gt;$J71,N$8+6&lt;=$H71,N$8+6&lt;=$K71,N$8+6&lt;=$I71),AND(N$8+6&gt;$J71,N$8+6&gt;$H71,N$8+6&lt;=$K71,N$8+6&gt;$I71)),"fntr",IF(AND(N$8+6&gt;$J71,N$8+6&gt;$H71,N$8+6&lt;=$K71,N$8+6&lt;=$I71),"ftr","err"))))</f>
        <v>entr</v>
      </c>
      <c r="O71" s="30" t="str">
        <f t="shared" si="43"/>
        <v>entr</v>
      </c>
      <c r="P71" s="30" t="str">
        <f t="shared" si="43"/>
        <v>entr</v>
      </c>
      <c r="Q71" s="30" t="str">
        <f t="shared" si="43"/>
        <v>entr</v>
      </c>
      <c r="R71" s="30" t="str">
        <f t="shared" si="43"/>
        <v>entr</v>
      </c>
      <c r="S71" s="30" t="str">
        <f t="shared" si="43"/>
        <v>entr</v>
      </c>
      <c r="T71" s="30" t="str">
        <f t="shared" si="43"/>
        <v>entr</v>
      </c>
      <c r="U71" s="30" t="str">
        <f t="shared" si="43"/>
        <v>entr</v>
      </c>
      <c r="V71" s="30" t="str">
        <f t="shared" si="43"/>
        <v>entr</v>
      </c>
      <c r="W71" s="30" t="str">
        <f t="shared" si="43"/>
        <v>entr</v>
      </c>
      <c r="X71" s="30" t="str">
        <f t="shared" si="43"/>
        <v>ftr</v>
      </c>
      <c r="Y71" s="30" t="str">
        <f t="shared" si="43"/>
        <v>entr</v>
      </c>
    </row>
    <row r="72" spans="2:25" ht="42.75" x14ac:dyDescent="0.25">
      <c r="B72" s="22">
        <v>7.1</v>
      </c>
      <c r="C72" s="23" t="s">
        <v>181</v>
      </c>
      <c r="D72" s="24" t="s">
        <v>182</v>
      </c>
      <c r="E72" s="44" t="s">
        <v>34</v>
      </c>
      <c r="F72" s="44" t="s">
        <v>37</v>
      </c>
      <c r="G72" s="33">
        <v>1</v>
      </c>
      <c r="H72" s="26">
        <v>44900</v>
      </c>
      <c r="I72" s="27">
        <v>44903</v>
      </c>
      <c r="J72" s="26">
        <v>44900</v>
      </c>
      <c r="K72" s="26">
        <v>44903</v>
      </c>
      <c r="L72" s="28" t="str">
        <f t="shared" si="1"/>
        <v/>
      </c>
      <c r="M72" s="29">
        <f t="shared" si="2"/>
        <v>4</v>
      </c>
      <c r="N72" s="30" t="str">
        <f t="shared" si="43"/>
        <v>entr</v>
      </c>
      <c r="O72" s="30" t="str">
        <f t="shared" si="43"/>
        <v>entr</v>
      </c>
      <c r="P72" s="30" t="str">
        <f t="shared" si="43"/>
        <v>entr</v>
      </c>
      <c r="Q72" s="30" t="str">
        <f t="shared" si="43"/>
        <v>entr</v>
      </c>
      <c r="R72" s="30" t="str">
        <f t="shared" si="43"/>
        <v>entr</v>
      </c>
      <c r="S72" s="30" t="str">
        <f t="shared" si="43"/>
        <v>entr</v>
      </c>
      <c r="T72" s="30" t="str">
        <f t="shared" si="43"/>
        <v>entr</v>
      </c>
      <c r="U72" s="30" t="str">
        <f t="shared" si="43"/>
        <v>entr</v>
      </c>
      <c r="V72" s="30" t="str">
        <f t="shared" si="43"/>
        <v>entr</v>
      </c>
      <c r="W72" s="30" t="str">
        <f t="shared" si="43"/>
        <v>entr</v>
      </c>
      <c r="X72" s="30" t="str">
        <f t="shared" ref="X72:Y72" si="44">IF(OR(AND(X$8+6&lt;=$J72,X$8+6&lt;=$H72,X$8+6&lt;=$K72,X$8+6&lt;=$I72),AND(X$8+6&lt;=$J72,X$8+6&gt;$H72,X$8+6&lt;=$K72,X$8+6&gt;$I72),AND(X$8+6&gt;$J72,X$8+6&lt;=$H72,X$8+6&gt;$K72,X$8+6&lt;=$I72),AND(X$8+6&gt;$J72,X$8+6&gt;$H72,X$8+6&gt;$K72,X$8+6&gt;$I72)),"entr",IF(OR(AND(X$8+6&lt;=$J72,X$8+6&gt;$H72,X$8+6&lt;=$K72,X$8+6&lt;=$I72),AND(X$8+6&gt;$J72,X$8+6&gt;$H72,X$8+6&gt;$K72,X$8+6&lt;=$I72)),"etr",IF(OR(AND(X$8+6&gt;$J72,X$8+6&lt;=$H72,X$8+6&lt;=$K72,X$8+6&lt;=$I72),AND(X$8+6&gt;$J72,X$8+6&gt;$H72,X$8+6&lt;=$K72,X$8+6&gt;$I72)),"fntr",IF(AND(X$8+6&gt;$J72,X$8+6&gt;$H72,X$8+6&lt;=$K72,X$8+6&lt;=$I72),"ftr","err"))))</f>
        <v>entr</v>
      </c>
      <c r="Y72" s="30" t="str">
        <f t="shared" si="44"/>
        <v>entr</v>
      </c>
    </row>
    <row r="73" spans="2:25" ht="28.5" x14ac:dyDescent="0.25">
      <c r="B73" s="22">
        <v>7.2</v>
      </c>
      <c r="C73" s="23" t="s">
        <v>210</v>
      </c>
      <c r="D73" s="24" t="s">
        <v>211</v>
      </c>
      <c r="E73" s="44">
        <v>7.1</v>
      </c>
      <c r="F73" s="55" t="s">
        <v>62</v>
      </c>
      <c r="G73" s="33">
        <v>1</v>
      </c>
      <c r="H73" s="26">
        <v>44903</v>
      </c>
      <c r="I73" s="27">
        <v>44905</v>
      </c>
      <c r="J73" s="26">
        <v>44900</v>
      </c>
      <c r="K73" s="26">
        <v>44905</v>
      </c>
      <c r="L73" s="28" t="str">
        <f t="shared" si="1"/>
        <v/>
      </c>
      <c r="M73" s="29">
        <f t="shared" si="2"/>
        <v>5</v>
      </c>
      <c r="N73" s="30" t="str">
        <f t="shared" ref="N73:Y78" si="45">IF(OR(AND(N$8&lt;=$J73,N$8&lt;=$H73,N$8&lt;=$K73,N$8&lt;=$I73),AND(N$8&lt;=$J73,N$8+7&gt;$H73,N$8&lt;=$K73,N$8+7&gt;$I73),AND(N$8+7&gt;$J73,N$8&lt;=$H73,N$8+7&gt;$K73,N$8&lt;=$I73),AND(N$8+7&gt;$J73,N$8+7&gt;$H73,N$8+7&gt;$K73,N$8+7&gt;$I73)),"entr",IF(OR(AND(N$8&lt;=$J73,N$8+7&gt;$H73,N$8&lt;=$K73,N$8&lt;=$I73),AND(N$8+7&gt;$J73,N$8+7&gt;$H73,N$8+7&gt;$K73,N$8&lt;=$I73)),"etr",IF(OR(AND(N$8+7&gt;$J73,N$8&lt;=$H73,N$8&lt;=$K73,N$8&lt;=$I73),AND(N$8+7&gt;$J73,N$8+7&gt;$H73,N$8&lt;=$K73,N$8+7&gt;$I73)),"fntr",IF(AND(N$8+7&gt;$J73,N$8+7&gt;$H73,N$8&lt;=$K73,N$8&lt;=$I73),"ftr","err"))))</f>
        <v>entr</v>
      </c>
      <c r="O73" s="30" t="str">
        <f t="shared" si="45"/>
        <v>entr</v>
      </c>
      <c r="P73" s="30" t="str">
        <f t="shared" si="45"/>
        <v>entr</v>
      </c>
      <c r="Q73" s="30" t="str">
        <f t="shared" si="45"/>
        <v>entr</v>
      </c>
      <c r="R73" s="30" t="str">
        <f t="shared" si="45"/>
        <v>entr</v>
      </c>
      <c r="S73" s="30" t="str">
        <f t="shared" si="45"/>
        <v>entr</v>
      </c>
      <c r="T73" s="30" t="str">
        <f t="shared" si="45"/>
        <v>entr</v>
      </c>
      <c r="U73" s="30" t="str">
        <f t="shared" si="45"/>
        <v>entr</v>
      </c>
      <c r="V73" s="30" t="str">
        <f t="shared" si="45"/>
        <v>entr</v>
      </c>
      <c r="W73" s="30" t="str">
        <f t="shared" si="45"/>
        <v>entr</v>
      </c>
      <c r="X73" s="30" t="str">
        <f t="shared" si="45"/>
        <v>entr</v>
      </c>
      <c r="Y73" s="30" t="str">
        <f t="shared" si="45"/>
        <v>entr</v>
      </c>
    </row>
    <row r="74" spans="2:25" ht="42.75" x14ac:dyDescent="0.25">
      <c r="B74" s="22" t="s">
        <v>183</v>
      </c>
      <c r="C74" s="23" t="s">
        <v>184</v>
      </c>
      <c r="D74" s="24" t="s">
        <v>185</v>
      </c>
      <c r="E74" s="44" t="s">
        <v>34</v>
      </c>
      <c r="F74" s="44" t="s">
        <v>41</v>
      </c>
      <c r="G74" s="33">
        <v>1</v>
      </c>
      <c r="H74" s="26">
        <v>44903</v>
      </c>
      <c r="I74" s="27">
        <v>44905</v>
      </c>
      <c r="J74" s="26">
        <v>44900</v>
      </c>
      <c r="K74" s="26">
        <v>44900</v>
      </c>
      <c r="L74" s="28">
        <f t="shared" si="1"/>
        <v>-6</v>
      </c>
      <c r="M74" s="29">
        <f t="shared" si="2"/>
        <v>1</v>
      </c>
      <c r="N74" s="30" t="str">
        <f t="shared" si="45"/>
        <v>entr</v>
      </c>
      <c r="O74" s="30" t="str">
        <f t="shared" si="45"/>
        <v>entr</v>
      </c>
      <c r="P74" s="30" t="str">
        <f t="shared" si="45"/>
        <v>entr</v>
      </c>
      <c r="Q74" s="30" t="str">
        <f t="shared" si="45"/>
        <v>entr</v>
      </c>
      <c r="R74" s="30" t="str">
        <f t="shared" si="45"/>
        <v>entr</v>
      </c>
      <c r="S74" s="30" t="str">
        <f t="shared" si="45"/>
        <v>entr</v>
      </c>
      <c r="T74" s="30" t="str">
        <f t="shared" si="45"/>
        <v>entr</v>
      </c>
      <c r="U74" s="30" t="str">
        <f t="shared" si="45"/>
        <v>entr</v>
      </c>
      <c r="V74" s="30" t="str">
        <f t="shared" si="45"/>
        <v>entr</v>
      </c>
      <c r="W74" s="30" t="str">
        <f t="shared" si="45"/>
        <v>entr</v>
      </c>
      <c r="X74" s="30" t="str">
        <f t="shared" si="45"/>
        <v>entr</v>
      </c>
      <c r="Y74" s="30" t="str">
        <f t="shared" si="45"/>
        <v>entr</v>
      </c>
    </row>
    <row r="75" spans="2:25" ht="42.75" x14ac:dyDescent="0.25">
      <c r="B75" s="22" t="s">
        <v>186</v>
      </c>
      <c r="C75" s="23" t="s">
        <v>187</v>
      </c>
      <c r="D75" s="24" t="s">
        <v>188</v>
      </c>
      <c r="E75" s="44" t="s">
        <v>34</v>
      </c>
      <c r="F75" s="44" t="s">
        <v>37</v>
      </c>
      <c r="G75" s="33">
        <v>1</v>
      </c>
      <c r="H75" s="26">
        <v>44903</v>
      </c>
      <c r="I75" s="27">
        <v>44905</v>
      </c>
      <c r="J75" s="26">
        <v>44900</v>
      </c>
      <c r="K75" s="26">
        <v>44903</v>
      </c>
      <c r="L75" s="28">
        <f t="shared" si="1"/>
        <v>-3</v>
      </c>
      <c r="M75" s="29">
        <f t="shared" si="2"/>
        <v>4</v>
      </c>
      <c r="N75" s="30" t="str">
        <f t="shared" si="45"/>
        <v>entr</v>
      </c>
      <c r="O75" s="30" t="str">
        <f t="shared" si="45"/>
        <v>entr</v>
      </c>
      <c r="P75" s="30" t="str">
        <f t="shared" si="45"/>
        <v>entr</v>
      </c>
      <c r="Q75" s="30" t="str">
        <f t="shared" si="45"/>
        <v>entr</v>
      </c>
      <c r="R75" s="30" t="str">
        <f t="shared" si="45"/>
        <v>entr</v>
      </c>
      <c r="S75" s="30" t="str">
        <f t="shared" si="45"/>
        <v>entr</v>
      </c>
      <c r="T75" s="30" t="str">
        <f t="shared" si="45"/>
        <v>entr</v>
      </c>
      <c r="U75" s="30" t="str">
        <f t="shared" si="45"/>
        <v>entr</v>
      </c>
      <c r="V75" s="30" t="str">
        <f t="shared" si="45"/>
        <v>entr</v>
      </c>
      <c r="W75" s="30" t="str">
        <f t="shared" si="45"/>
        <v>entr</v>
      </c>
      <c r="X75" s="30" t="str">
        <f t="shared" si="45"/>
        <v>entr</v>
      </c>
      <c r="Y75" s="30" t="str">
        <f t="shared" si="45"/>
        <v>entr</v>
      </c>
    </row>
    <row r="76" spans="2:25" ht="28.5" x14ac:dyDescent="0.25">
      <c r="B76" s="22" t="s">
        <v>189</v>
      </c>
      <c r="C76" s="23" t="s">
        <v>190</v>
      </c>
      <c r="D76" s="24" t="s">
        <v>191</v>
      </c>
      <c r="E76" s="44" t="s">
        <v>34</v>
      </c>
      <c r="F76" s="44" t="s">
        <v>37</v>
      </c>
      <c r="G76" s="33">
        <v>1</v>
      </c>
      <c r="H76" s="26">
        <v>44903</v>
      </c>
      <c r="I76" s="27">
        <v>44905</v>
      </c>
      <c r="J76" s="26">
        <v>44903</v>
      </c>
      <c r="K76" s="26">
        <v>44905</v>
      </c>
      <c r="L76" s="28" t="str">
        <f t="shared" si="1"/>
        <v/>
      </c>
      <c r="M76" s="29">
        <f t="shared" si="2"/>
        <v>2</v>
      </c>
      <c r="N76" s="30" t="str">
        <f t="shared" si="45"/>
        <v>entr</v>
      </c>
      <c r="O76" s="30" t="str">
        <f t="shared" si="45"/>
        <v>entr</v>
      </c>
      <c r="P76" s="30" t="str">
        <f t="shared" si="45"/>
        <v>entr</v>
      </c>
      <c r="Q76" s="30" t="str">
        <f t="shared" si="45"/>
        <v>entr</v>
      </c>
      <c r="R76" s="30" t="str">
        <f t="shared" si="45"/>
        <v>entr</v>
      </c>
      <c r="S76" s="30" t="str">
        <f t="shared" si="45"/>
        <v>entr</v>
      </c>
      <c r="T76" s="30" t="str">
        <f t="shared" si="45"/>
        <v>entr</v>
      </c>
      <c r="U76" s="30" t="str">
        <f t="shared" si="45"/>
        <v>entr</v>
      </c>
      <c r="V76" s="30" t="str">
        <f t="shared" si="45"/>
        <v>entr</v>
      </c>
      <c r="W76" s="30" t="str">
        <f t="shared" si="45"/>
        <v>entr</v>
      </c>
      <c r="X76" s="30" t="str">
        <f t="shared" si="45"/>
        <v>entr</v>
      </c>
      <c r="Y76" s="30" t="str">
        <f t="shared" si="45"/>
        <v>entr</v>
      </c>
    </row>
    <row r="77" spans="2:25" ht="28.5" x14ac:dyDescent="0.25">
      <c r="B77" s="22" t="s">
        <v>206</v>
      </c>
      <c r="C77" s="23" t="s">
        <v>207</v>
      </c>
      <c r="D77" s="24" t="s">
        <v>208</v>
      </c>
      <c r="E77" s="44" t="s">
        <v>209</v>
      </c>
      <c r="F77" s="44" t="s">
        <v>41</v>
      </c>
      <c r="G77" s="33">
        <v>1</v>
      </c>
      <c r="H77" s="26">
        <v>44905</v>
      </c>
      <c r="I77" s="27">
        <v>44905</v>
      </c>
      <c r="J77" s="26">
        <v>44905</v>
      </c>
      <c r="K77" s="26">
        <v>44905</v>
      </c>
      <c r="L77" s="28" t="str">
        <f t="shared" si="1"/>
        <v/>
      </c>
      <c r="M77" s="29">
        <f t="shared" si="2"/>
        <v>0</v>
      </c>
      <c r="N77" s="30" t="str">
        <f t="shared" si="45"/>
        <v>entr</v>
      </c>
      <c r="O77" s="30" t="str">
        <f t="shared" si="45"/>
        <v>entr</v>
      </c>
      <c r="P77" s="30" t="str">
        <f t="shared" si="45"/>
        <v>entr</v>
      </c>
      <c r="Q77" s="30" t="str">
        <f t="shared" si="45"/>
        <v>entr</v>
      </c>
      <c r="R77" s="30" t="str">
        <f t="shared" si="45"/>
        <v>entr</v>
      </c>
      <c r="S77" s="30" t="str">
        <f t="shared" si="45"/>
        <v>entr</v>
      </c>
      <c r="T77" s="30" t="str">
        <f t="shared" si="45"/>
        <v>entr</v>
      </c>
      <c r="U77" s="30" t="str">
        <f t="shared" si="45"/>
        <v>entr</v>
      </c>
      <c r="V77" s="30" t="str">
        <f t="shared" si="45"/>
        <v>entr</v>
      </c>
      <c r="W77" s="30" t="str">
        <f t="shared" si="45"/>
        <v>entr</v>
      </c>
      <c r="X77" s="30" t="str">
        <f t="shared" si="45"/>
        <v>entr</v>
      </c>
      <c r="Y77" s="30" t="str">
        <f t="shared" si="45"/>
        <v>entr</v>
      </c>
    </row>
    <row r="78" spans="2:25" ht="28.5" x14ac:dyDescent="0.25">
      <c r="B78" s="22">
        <v>7.3</v>
      </c>
      <c r="C78" s="23" t="s">
        <v>192</v>
      </c>
      <c r="D78" s="24" t="s">
        <v>57</v>
      </c>
      <c r="E78" s="44">
        <v>7.2</v>
      </c>
      <c r="F78" s="44" t="s">
        <v>37</v>
      </c>
      <c r="G78" s="33">
        <v>1</v>
      </c>
      <c r="H78" s="26">
        <v>44905</v>
      </c>
      <c r="I78" s="27">
        <v>44906</v>
      </c>
      <c r="J78" s="26">
        <v>44906</v>
      </c>
      <c r="K78" s="26">
        <v>44906</v>
      </c>
      <c r="L78" s="28" t="str">
        <f t="shared" si="1"/>
        <v/>
      </c>
      <c r="M78" s="29">
        <f t="shared" si="2"/>
        <v>0</v>
      </c>
      <c r="N78" s="30" t="str">
        <f t="shared" si="45"/>
        <v>entr</v>
      </c>
      <c r="O78" s="30" t="str">
        <f t="shared" si="45"/>
        <v>entr</v>
      </c>
      <c r="P78" s="30" t="str">
        <f t="shared" si="45"/>
        <v>entr</v>
      </c>
      <c r="Q78" s="30" t="str">
        <f t="shared" si="45"/>
        <v>entr</v>
      </c>
      <c r="R78" s="30" t="str">
        <f t="shared" si="45"/>
        <v>entr</v>
      </c>
      <c r="S78" s="30" t="str">
        <f t="shared" si="45"/>
        <v>entr</v>
      </c>
      <c r="T78" s="30" t="str">
        <f t="shared" si="45"/>
        <v>entr</v>
      </c>
      <c r="U78" s="30" t="str">
        <f t="shared" si="45"/>
        <v>entr</v>
      </c>
      <c r="V78" s="30" t="str">
        <f t="shared" si="45"/>
        <v>entr</v>
      </c>
      <c r="W78" s="30" t="str">
        <f t="shared" si="45"/>
        <v>entr</v>
      </c>
      <c r="X78" s="30" t="str">
        <f t="shared" si="45"/>
        <v>entr</v>
      </c>
      <c r="Y78" s="30" t="str">
        <f t="shared" si="45"/>
        <v>entr</v>
      </c>
    </row>
    <row r="81" spans="3:3" ht="60" x14ac:dyDescent="0.25">
      <c r="C81" s="37" t="s">
        <v>212</v>
      </c>
    </row>
  </sheetData>
  <mergeCells count="21">
    <mergeCell ref="B2:C2"/>
    <mergeCell ref="D2:E2"/>
    <mergeCell ref="F2:G2"/>
    <mergeCell ref="H2:J2"/>
    <mergeCell ref="B3:C3"/>
    <mergeCell ref="D3:E3"/>
    <mergeCell ref="F3:G3"/>
    <mergeCell ref="H3:I3"/>
    <mergeCell ref="L7:L8"/>
    <mergeCell ref="M7:M8"/>
    <mergeCell ref="B7:B8"/>
    <mergeCell ref="C7:C8"/>
    <mergeCell ref="D7:D8"/>
    <mergeCell ref="E7:E8"/>
    <mergeCell ref="F7:F8"/>
    <mergeCell ref="G7:G8"/>
    <mergeCell ref="H4:J5"/>
    <mergeCell ref="H7:H8"/>
    <mergeCell ref="I7:I8"/>
    <mergeCell ref="J7:J8"/>
    <mergeCell ref="K7:K8"/>
  </mergeCells>
  <phoneticPr fontId="18" type="noConversion"/>
  <conditionalFormatting sqref="N9:Y70">
    <cfRule type="cellIs" dxfId="9" priority="12" operator="equal">
      <formula>"err"</formula>
    </cfRule>
    <cfRule type="cellIs" dxfId="8" priority="13" operator="equal">
      <formula>"entr"</formula>
    </cfRule>
    <cfRule type="cellIs" dxfId="7" priority="14" operator="equal">
      <formula>"fntr"</formula>
    </cfRule>
    <cfRule type="cellIs" dxfId="6" priority="15" operator="equal">
      <formula>"ftr"</formula>
    </cfRule>
    <cfRule type="cellIs" dxfId="5" priority="16" operator="equal">
      <formula>"etr"</formula>
    </cfRule>
  </conditionalFormatting>
  <conditionalFormatting sqref="N71:Y78">
    <cfRule type="cellIs" dxfId="4" priority="1" operator="equal">
      <formula>"err"</formula>
    </cfRule>
    <cfRule type="cellIs" dxfId="3" priority="2" operator="equal">
      <formula>"entr"</formula>
    </cfRule>
    <cfRule type="cellIs" dxfId="2" priority="3" operator="equal">
      <formula>"fntr"</formula>
    </cfRule>
    <cfRule type="cellIs" dxfId="1" priority="4" operator="equal">
      <formula>"ftr"</formula>
    </cfRule>
    <cfRule type="cellIs" dxfId="0" priority="5" operator="equal">
      <formula>"etr"</formula>
    </cfRule>
  </conditionalFormatting>
  <conditionalFormatting sqref="G9:G78">
    <cfRule type="dataBar" priority="18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{69E9878C-6535-47B8-9B1E-58F8EDDB69C8}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E9878C-6535-47B8-9B1E-58F8EDDB69C8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G9:G78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CFDD-43C7-4CBF-BB68-55CBCA54E4FA}">
  <dimension ref="A1:C9"/>
  <sheetViews>
    <sheetView workbookViewId="0">
      <selection activeCell="C1" sqref="C1"/>
    </sheetView>
  </sheetViews>
  <sheetFormatPr defaultRowHeight="15" x14ac:dyDescent="0.25"/>
  <cols>
    <col min="1" max="1" width="31.140625" bestFit="1" customWidth="1"/>
    <col min="2" max="2" width="25.5703125" customWidth="1"/>
    <col min="3" max="3" width="31.140625" bestFit="1" customWidth="1"/>
  </cols>
  <sheetData>
    <row r="1" spans="1:3" ht="20.25" thickBot="1" x14ac:dyDescent="0.35">
      <c r="A1" s="39" t="s">
        <v>193</v>
      </c>
      <c r="B1" s="39" t="s">
        <v>194</v>
      </c>
    </row>
    <row r="2" spans="1:3" ht="15.75" thickTop="1" x14ac:dyDescent="0.25">
      <c r="A2" t="s">
        <v>195</v>
      </c>
      <c r="B2" t="s">
        <v>5</v>
      </c>
    </row>
    <row r="3" spans="1:3" x14ac:dyDescent="0.25">
      <c r="A3" t="s">
        <v>196</v>
      </c>
      <c r="B3" t="s">
        <v>197</v>
      </c>
      <c r="C3" t="s">
        <v>198</v>
      </c>
    </row>
    <row r="4" spans="1:3" x14ac:dyDescent="0.25">
      <c r="A4" t="s">
        <v>199</v>
      </c>
      <c r="B4" t="s">
        <v>198</v>
      </c>
    </row>
    <row r="5" spans="1:3" x14ac:dyDescent="0.25">
      <c r="A5" t="s">
        <v>200</v>
      </c>
      <c r="B5" t="s">
        <v>197</v>
      </c>
    </row>
    <row r="6" spans="1:3" x14ac:dyDescent="0.25">
      <c r="A6" t="s">
        <v>201</v>
      </c>
      <c r="B6" t="s">
        <v>202</v>
      </c>
    </row>
    <row r="7" spans="1:3" x14ac:dyDescent="0.25">
      <c r="A7" t="s">
        <v>203</v>
      </c>
      <c r="B7" t="s">
        <v>5</v>
      </c>
    </row>
    <row r="8" spans="1:3" x14ac:dyDescent="0.25">
      <c r="A8" t="s">
        <v>204</v>
      </c>
      <c r="B8" t="s">
        <v>5</v>
      </c>
    </row>
    <row r="9" spans="1:3" x14ac:dyDescent="0.25">
      <c r="A9" t="s">
        <v>205</v>
      </c>
      <c r="B9" t="s">
        <v>202</v>
      </c>
    </row>
  </sheetData>
  <dataValidations count="1">
    <dataValidation type="list" allowBlank="1" showInputMessage="1" showErrorMessage="1" sqref="B1:B1048576" xr:uid="{659435D0-2567-4B20-886A-5A416374DF2D}">
      <formula1>"Blake Humes, Brooks Robinson, Ryan Porter, Evan Slominski"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Roles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Porter</cp:lastModifiedBy>
  <cp:revision/>
  <dcterms:created xsi:type="dcterms:W3CDTF">2022-09-27T01:28:18Z</dcterms:created>
  <dcterms:modified xsi:type="dcterms:W3CDTF">2022-12-06T04:33:21Z</dcterms:modified>
  <cp:category/>
  <cp:contentStatus/>
</cp:coreProperties>
</file>