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D:\D Kerja\Pra Kerja\Bosowa\Data Analyst - Ahmad Ryan Al Aqsha\"/>
    </mc:Choice>
  </mc:AlternateContent>
  <xr:revisionPtr revIDLastSave="0" documentId="13_ncr:1_{1E6E32CC-AA45-449E-AFDB-052D37F0D54D}" xr6:coauthVersionLast="47" xr6:coauthVersionMax="47" xr10:uidLastSave="{00000000-0000-0000-0000-000000000000}"/>
  <bookViews>
    <workbookView xWindow="-120" yWindow="-120" windowWidth="20730" windowHeight="11760" tabRatio="647" activeTab="4" xr2:uid="{7326A9FD-C46A-47C1-8C20-34B3045DE804}"/>
  </bookViews>
  <sheets>
    <sheet name="Dataset" sheetId="1" r:id="rId1"/>
    <sheet name="Analyze" sheetId="2" r:id="rId2"/>
    <sheet name="PivotTable" sheetId="3" r:id="rId3"/>
    <sheet name="Dashboard1" sheetId="4" r:id="rId4"/>
    <sheet name="Dashboard2" sheetId="6" r:id="rId5"/>
  </sheets>
  <definedNames>
    <definedName name="_xlnm._FilterDatabase" localSheetId="0" hidden="1">Dataset!$A$1:$N$567</definedName>
    <definedName name="Slicer_Cabang">#N/A</definedName>
    <definedName name="Slicer_Customer_Kategori">#N/A</definedName>
    <definedName name="Slicer_Kategori">#N/A</definedName>
    <definedName name="Slicer_Months__Tanggal_Jual">#N/A</definedName>
  </definedNames>
  <calcPr calcId="191029" iterate="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5" i="2" l="1" a="1"/>
  <c r="M45" i="2" s="1"/>
  <c r="M42" i="2" a="1"/>
  <c r="M42" i="2" s="1"/>
  <c r="AH42" i="3"/>
  <c r="R4" i="6" s="1"/>
  <c r="AE10" i="3"/>
  <c r="T4" i="6" s="1"/>
  <c r="AB33" i="3"/>
  <c r="P4" i="6" s="1"/>
  <c r="N4" i="6"/>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46" i="2" a="1"/>
  <c r="K46" i="2" s="1"/>
  <c r="K45" i="2" a="1"/>
  <c r="K45" i="2" s="1"/>
  <c r="K44" i="2" a="1"/>
  <c r="K44" i="2" s="1"/>
  <c r="K43" i="2" a="1"/>
  <c r="K43" i="2" s="1"/>
  <c r="K42" i="2" a="1"/>
  <c r="K42" i="2" s="1"/>
  <c r="K41" i="2" a="1"/>
  <c r="K41" i="2" s="1"/>
  <c r="J41" i="2" a="1"/>
  <c r="J41"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47" i="2" a="1"/>
  <c r="J47" i="2" s="1"/>
  <c r="J46" i="2" a="1"/>
  <c r="J46" i="2" s="1"/>
  <c r="J45" i="2" a="1"/>
  <c r="J45" i="2" s="1"/>
  <c r="J44" i="2" a="1"/>
  <c r="J44" i="2" s="1"/>
  <c r="J43" i="2" a="1"/>
  <c r="J43" i="2" s="1"/>
  <c r="J42" i="2" a="1"/>
  <c r="J42" i="2" s="1"/>
  <c r="H41" i="2" a="1"/>
  <c r="H41" i="2" s="1"/>
  <c r="I48" i="2" a="1"/>
  <c r="I48" i="2" s="1"/>
  <c r="I49" i="2" a="1"/>
  <c r="I49" i="2" s="1"/>
  <c r="I50" i="2" a="1"/>
  <c r="I50" i="2" s="1"/>
  <c r="I51" i="2" a="1"/>
  <c r="I51" i="2" s="1"/>
  <c r="I52" i="2" a="1"/>
  <c r="I52" i="2" s="1"/>
  <c r="I53" i="2" a="1"/>
  <c r="I53" i="2" s="1"/>
  <c r="I54" i="2" a="1"/>
  <c r="I54" i="2" s="1"/>
  <c r="I55" i="2" a="1"/>
  <c r="I55" i="2" s="1"/>
  <c r="I56" i="2" a="1"/>
  <c r="I56" i="2" s="1"/>
  <c r="I57" i="2" a="1"/>
  <c r="I57" i="2" s="1"/>
  <c r="I58" i="2" a="1"/>
  <c r="I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42" i="2" a="1"/>
  <c r="I42" i="2" s="1"/>
  <c r="I43" i="2" a="1"/>
  <c r="I43" i="2" s="1"/>
  <c r="I44" i="2" a="1"/>
  <c r="I44" i="2" s="1"/>
  <c r="I45" i="2" a="1"/>
  <c r="I45" i="2" s="1"/>
  <c r="I46" i="2" a="1"/>
  <c r="I46" i="2" s="1"/>
  <c r="I47" i="2" a="1"/>
  <c r="I47" i="2" s="1"/>
  <c r="I41" i="2" a="1"/>
  <c r="I41" i="2" s="1"/>
  <c r="H63" i="2" a="1"/>
  <c r="H63" i="2" s="1"/>
  <c r="H64" i="2" a="1"/>
  <c r="H64" i="2" s="1"/>
  <c r="H65" i="2" a="1"/>
  <c r="H65" i="2" s="1"/>
  <c r="H66" i="2" a="1"/>
  <c r="H66" i="2" s="1"/>
  <c r="H67" i="2" a="1"/>
  <c r="H67" i="2" s="1"/>
  <c r="H68" i="2" a="1"/>
  <c r="H68" i="2" s="1"/>
  <c r="H69" i="2" a="1"/>
  <c r="H69" i="2" s="1"/>
  <c r="H70" i="2" a="1"/>
  <c r="H70" i="2" s="1"/>
  <c r="H51" i="2" a="1"/>
  <c r="H51" i="2" s="1"/>
  <c r="H52" i="2" a="1"/>
  <c r="H52" i="2" s="1"/>
  <c r="H53" i="2" a="1"/>
  <c r="H53" i="2" s="1"/>
  <c r="H54" i="2" a="1"/>
  <c r="H54" i="2" s="1"/>
  <c r="H55" i="2" a="1"/>
  <c r="H55" i="2" s="1"/>
  <c r="H56" i="2" a="1"/>
  <c r="H56" i="2" s="1"/>
  <c r="H57" i="2" a="1"/>
  <c r="H57" i="2" s="1"/>
  <c r="H58" i="2" a="1"/>
  <c r="H58" i="2" s="1"/>
  <c r="H59" i="2" a="1"/>
  <c r="H59" i="2" s="1"/>
  <c r="H60" i="2" a="1"/>
  <c r="H60" i="2" s="1"/>
  <c r="H61" i="2" a="1"/>
  <c r="H61" i="2" s="1"/>
  <c r="H62" i="2" a="1"/>
  <c r="H62" i="2" s="1"/>
  <c r="H42" i="2" a="1"/>
  <c r="H42" i="2" s="1"/>
  <c r="H43" i="2" a="1"/>
  <c r="H43" i="2" s="1"/>
  <c r="H44" i="2" a="1"/>
  <c r="H44" i="2" s="1"/>
  <c r="H45" i="2" a="1"/>
  <c r="H45" i="2" s="1"/>
  <c r="H46" i="2" a="1"/>
  <c r="H46" i="2" s="1"/>
  <c r="H47" i="2" a="1"/>
  <c r="H47" i="2" s="1"/>
  <c r="H48" i="2" a="1"/>
  <c r="H48" i="2" s="1"/>
  <c r="H49" i="2" a="1"/>
  <c r="H49" i="2" s="1"/>
  <c r="H50" i="2" a="1"/>
  <c r="H50" i="2" s="1"/>
  <c r="F41" i="2"/>
  <c r="G45" i="2"/>
  <c r="G46" i="2"/>
  <c r="G53" i="2"/>
  <c r="G54" i="2"/>
  <c r="G61" i="2"/>
  <c r="G62" i="2"/>
  <c r="G69" i="2"/>
  <c r="G70" i="2"/>
  <c r="F42" i="2"/>
  <c r="F43" i="2"/>
  <c r="F44" i="2"/>
  <c r="F45" i="2"/>
  <c r="F46" i="2"/>
  <c r="F47" i="2"/>
  <c r="F48" i="2"/>
  <c r="F72" i="2" s="1"/>
  <c r="F49" i="2"/>
  <c r="F50" i="2"/>
  <c r="F51" i="2"/>
  <c r="F52" i="2"/>
  <c r="F53" i="2"/>
  <c r="F54" i="2"/>
  <c r="F55" i="2"/>
  <c r="F56" i="2"/>
  <c r="F57" i="2"/>
  <c r="F58" i="2"/>
  <c r="F59" i="2"/>
  <c r="F60" i="2"/>
  <c r="F61" i="2"/>
  <c r="F62" i="2"/>
  <c r="F63" i="2"/>
  <c r="F64" i="2"/>
  <c r="F65" i="2"/>
  <c r="F66" i="2"/>
  <c r="F67" i="2"/>
  <c r="F68" i="2"/>
  <c r="F69" i="2"/>
  <c r="F70" i="2"/>
  <c r="E42" i="2"/>
  <c r="G42" i="2" s="1"/>
  <c r="E43" i="2"/>
  <c r="G43" i="2" s="1"/>
  <c r="E44" i="2"/>
  <c r="G44" i="2" s="1"/>
  <c r="E45" i="2"/>
  <c r="E46" i="2"/>
  <c r="E47" i="2"/>
  <c r="G47" i="2" s="1"/>
  <c r="E48" i="2"/>
  <c r="G48" i="2" s="1"/>
  <c r="E49" i="2"/>
  <c r="G49" i="2" s="1"/>
  <c r="E50" i="2"/>
  <c r="G50" i="2" s="1"/>
  <c r="E51" i="2"/>
  <c r="G51" i="2" s="1"/>
  <c r="E52" i="2"/>
  <c r="G52" i="2" s="1"/>
  <c r="E53" i="2"/>
  <c r="E54" i="2"/>
  <c r="E55" i="2"/>
  <c r="G55" i="2" s="1"/>
  <c r="E56" i="2"/>
  <c r="G56" i="2" s="1"/>
  <c r="E57" i="2"/>
  <c r="G57" i="2" s="1"/>
  <c r="E58" i="2"/>
  <c r="G58" i="2" s="1"/>
  <c r="E59" i="2"/>
  <c r="G59" i="2" s="1"/>
  <c r="E60" i="2"/>
  <c r="G60" i="2" s="1"/>
  <c r="E61" i="2"/>
  <c r="E62" i="2"/>
  <c r="E63" i="2"/>
  <c r="G63" i="2" s="1"/>
  <c r="E64" i="2"/>
  <c r="G64" i="2" s="1"/>
  <c r="E65" i="2"/>
  <c r="G65" i="2" s="1"/>
  <c r="E66" i="2"/>
  <c r="G66" i="2" s="1"/>
  <c r="E67" i="2"/>
  <c r="G67" i="2" s="1"/>
  <c r="E68" i="2"/>
  <c r="G68" i="2" s="1"/>
  <c r="E69" i="2"/>
  <c r="E70" i="2"/>
  <c r="E41" i="2"/>
  <c r="E71" i="2" s="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E72" i="2" l="1"/>
  <c r="G41" i="2"/>
  <c r="F7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<sst xmlns="http://schemas.openxmlformats.org/spreadsheetml/2006/main" count="6412" uniqueCount="811">
  <si>
    <t>No</t>
  </si>
  <si>
    <t>Cabang</t>
  </si>
  <si>
    <t>Tanggal Jual</t>
  </si>
  <si>
    <t>Customer Kategori</t>
  </si>
  <si>
    <t>Sumber Informasi</t>
  </si>
  <si>
    <t>Bidang Usaha</t>
  </si>
  <si>
    <t>Kategori</t>
  </si>
  <si>
    <t>Model</t>
  </si>
  <si>
    <t>Warna</t>
  </si>
  <si>
    <t>Jenis Bayar</t>
  </si>
  <si>
    <t>Nama Leasing</t>
  </si>
  <si>
    <t>MAKASSAR URIP</t>
  </si>
  <si>
    <t>Perorangan</t>
  </si>
  <si>
    <t>Pameran/Event/Exhibition</t>
  </si>
  <si>
    <t>Tambang - Lainnya</t>
  </si>
  <si>
    <t>PC</t>
  </si>
  <si>
    <t>NEW PAJERO SPORT 2.4L DAKAR-L (4X2) 8AT</t>
  </si>
  <si>
    <t>Hitam Mika</t>
  </si>
  <si>
    <t>Leasing</t>
  </si>
  <si>
    <t>PT. MANDIRI TUNAS FINANCE</t>
  </si>
  <si>
    <t>Hitam</t>
  </si>
  <si>
    <t>PAJERO</t>
  </si>
  <si>
    <t>Iklan Digital (Website, Youtube, Sosmed, dll)</t>
  </si>
  <si>
    <t>Distributor/Perdagangan - Lainnya</t>
  </si>
  <si>
    <t>NEW XPANDER CROSS PREMIUM PACKAGE CVT FL</t>
  </si>
  <si>
    <t>XPANDER CROSS</t>
  </si>
  <si>
    <t>AMBON</t>
  </si>
  <si>
    <t>Jasa - Lainnya</t>
  </si>
  <si>
    <t>NEW XPANDER ULTIMATE CVT</t>
  </si>
  <si>
    <t>KKB MANDIRI</t>
  </si>
  <si>
    <t>XPANDER MPV</t>
  </si>
  <si>
    <t>JAYAPURA (MMKSI)</t>
  </si>
  <si>
    <t>Brosur / Flyer</t>
  </si>
  <si>
    <t>XFORCE ULTIMATE 1.5L (4x2) CVT - PUTIH</t>
  </si>
  <si>
    <t>Putih Mutiara</t>
  </si>
  <si>
    <t>ADIRA FINANCE</t>
  </si>
  <si>
    <t>XFORCE</t>
  </si>
  <si>
    <t>NEW PAJERO SPORT 2.4L DAKAR ULTIMATE-L (4X4) 8AT - KHS</t>
  </si>
  <si>
    <t>Cash</t>
  </si>
  <si>
    <t>KENDARI</t>
  </si>
  <si>
    <t>NEW XPANDER EXCEED CVT</t>
  </si>
  <si>
    <t>KOLAKA</t>
  </si>
  <si>
    <t>NEW XPANDER CROSS M/T FL - PUTIH</t>
  </si>
  <si>
    <t>LUWUK BANGGAI</t>
  </si>
  <si>
    <t>Lihat dijalan / info dari kerabat, teman</t>
  </si>
  <si>
    <t>Pemerintah - Lainnya</t>
  </si>
  <si>
    <t>NEW XPANDER ULTIMATE CVT - PUTIH</t>
  </si>
  <si>
    <t>MANADO</t>
  </si>
  <si>
    <t>NEW XPANDER EXCEED M/T</t>
  </si>
  <si>
    <t>MAMUJU</t>
  </si>
  <si>
    <t>Perkebunan / Pertanian - Sawit, Karet</t>
  </si>
  <si>
    <t>Silver Metalik</t>
  </si>
  <si>
    <t>LCV</t>
  </si>
  <si>
    <t>NEW TRITON 2.4L DC EXCEED (4X4) M/T</t>
  </si>
  <si>
    <t>TRITON</t>
  </si>
  <si>
    <t>PALOPO</t>
  </si>
  <si>
    <t>NEW XPANDER CROSS PREMIUM PACKAGE CVT FL - PUTIH</t>
  </si>
  <si>
    <t>NEW XPANDER EXCEED M/T - PUTIH</t>
  </si>
  <si>
    <t>PALU</t>
  </si>
  <si>
    <t>Iklan Televisi</t>
  </si>
  <si>
    <t>TERNATE</t>
  </si>
  <si>
    <t>NEW L300 PU FB-R (4X2) M/T CKD</t>
  </si>
  <si>
    <t>BFI FINANCE</t>
  </si>
  <si>
    <t>L300</t>
  </si>
  <si>
    <t>Jasa - Pariwisata</t>
  </si>
  <si>
    <t>Pemerintah - Militer, TNI</t>
  </si>
  <si>
    <t>NEW PAJERO SPORT 2.5L GLX-L (4X4) 5MT</t>
  </si>
  <si>
    <t>PT. CLIPAN FINANCE INDONESIA TBK</t>
  </si>
  <si>
    <t>Iklan Media Cetak (Koran, Majalah, dll)</t>
  </si>
  <si>
    <t>PT. MAYBANK FINANCE</t>
  </si>
  <si>
    <t>MOROWALI</t>
  </si>
  <si>
    <t>Perkebunan / Pertanian - Lainnya</t>
  </si>
  <si>
    <t>NEW PAJERO SPORT 2.5L EXCEED-L (4X2) 5AT</t>
  </si>
  <si>
    <t>SIDRAP</t>
  </si>
  <si>
    <t>SORONG</t>
  </si>
  <si>
    <t>NEW PAJERO SPORT 2.4L DAKAR ULTIMATE-L (4X4) 8AT</t>
  </si>
  <si>
    <t>MAKASSAR TSM</t>
  </si>
  <si>
    <t>MEGA AUTO FINANCE</t>
  </si>
  <si>
    <t>NEW XPANDER SPORT M/T - PUTIH</t>
  </si>
  <si>
    <t>BRI MULTIFINANCE INDONESIA</t>
  </si>
  <si>
    <t>PT. ASTRA SEDAYA FINANCE (ACC)</t>
  </si>
  <si>
    <t>KIMA</t>
  </si>
  <si>
    <t>PETTARANI</t>
  </si>
  <si>
    <t>XFORCE ULTIMATE 1.5L (4x2) CVT</t>
  </si>
  <si>
    <t>PT. DIPO STAR FINANCE</t>
  </si>
  <si>
    <t>KUPANG</t>
  </si>
  <si>
    <t>Instansi Pemerintah</t>
  </si>
  <si>
    <t>NEW PAJERO SPORT 2.4L DAKAR-L (4X2) 8AT - PUTIH</t>
  </si>
  <si>
    <t>CIMB NIAGA AUTO FINANCE</t>
  </si>
  <si>
    <t>NEW PAJERO SPORT 2.4L DAKAR ULTIMATE-L (4X4) 8AT - PUTIH</t>
  </si>
  <si>
    <t>Instansi Swasta</t>
  </si>
  <si>
    <t>Distributor/Perdagangan - Grosir, Pengecer</t>
  </si>
  <si>
    <t>NEW XPANDER CROSS M/T FL</t>
  </si>
  <si>
    <t>MAROS</t>
  </si>
  <si>
    <t>Tambang - Batubara, Nikel, Kapur, Semen</t>
  </si>
  <si>
    <t>NEW TRITON 2.5L SC HDX-L (4X4) M/T</t>
  </si>
  <si>
    <t>Putih</t>
  </si>
  <si>
    <t>Bank, Keuangan &amp; Asuransi - Bank</t>
  </si>
  <si>
    <t>Abu Tua Metalik</t>
  </si>
  <si>
    <t>NEW XPANDER EXCEED CVT - PUTIH</t>
  </si>
  <si>
    <t>BAU-BAU</t>
  </si>
  <si>
    <t>Energi - Lainnya</t>
  </si>
  <si>
    <t>MERAUKE</t>
  </si>
  <si>
    <t>PT. BNI MULTI FINANCE</t>
  </si>
  <si>
    <t>KOTAMOBAGU</t>
  </si>
  <si>
    <t>MANOKWARI</t>
  </si>
  <si>
    <t>PT. INDOMOBIL FINANCE INDONESIA</t>
  </si>
  <si>
    <t>PAREPARE</t>
  </si>
  <si>
    <t>Hijau Metalik</t>
  </si>
  <si>
    <t>PARIGI</t>
  </si>
  <si>
    <t>TOMOHON</t>
  </si>
  <si>
    <t>Barang Konsumsi - Catering, Restoran</t>
  </si>
  <si>
    <t>FLEET &amp; GSO</t>
  </si>
  <si>
    <t>SOPPENG</t>
  </si>
  <si>
    <t>Kuning</t>
  </si>
  <si>
    <t>Industri Penerbangan - Penerbangan Komersial</t>
  </si>
  <si>
    <t>Barang Konsumsi - FMCG</t>
  </si>
  <si>
    <t>Pemerintah - Polisi</t>
  </si>
  <si>
    <t>Logistik &amp; Transportasi - Lainnya</t>
  </si>
  <si>
    <t>Perkebunan / Pertanian - Buah</t>
  </si>
  <si>
    <t>NEW L300 PU FB-R (4X2) M/T - BOX FREEZER</t>
  </si>
  <si>
    <t>Abu Abu Tua</t>
  </si>
  <si>
    <t>Barang Konsumsi - Kosmetik</t>
  </si>
  <si>
    <t>NEW L300 PU FB-R (4X2) M/T</t>
  </si>
  <si>
    <t>Jasa - Rumah Sakit, Klinik</t>
  </si>
  <si>
    <t>MEGA CENTRAL FINANCE</t>
  </si>
  <si>
    <t>BONE</t>
  </si>
  <si>
    <t>NEW TRITON 2.5L SC HDX-L (4X4) M/T - KHS</t>
  </si>
  <si>
    <t>Mitra</t>
  </si>
  <si>
    <t>BAYU PRATAMA</t>
  </si>
  <si>
    <t>NEW TRITON 2.4L DC ULTIMATE (4X4) A/T</t>
  </si>
  <si>
    <t>NEW PAJERO SPORT 2.4L DAKAR ULTIMATE-L (4X2) 8AT</t>
  </si>
  <si>
    <t>Manufaktur - Otomotif</t>
  </si>
  <si>
    <t>Logistik &amp; Transportasi - Transportasi Umum</t>
  </si>
  <si>
    <t>Iklan Radio</t>
  </si>
  <si>
    <t>Silver</t>
  </si>
  <si>
    <t>PT. WOORI FINANCE INDONESIA Tbk</t>
  </si>
  <si>
    <t>PT. SINARMAS MULTIFINANCE</t>
  </si>
  <si>
    <t>BULUKUMBA</t>
  </si>
  <si>
    <t>Distributor/Perdagangan - Perdagangan Umum</t>
  </si>
  <si>
    <t>Industri Penerbangan - Lainnya</t>
  </si>
  <si>
    <t>Logistik &amp; Transportasi - Rental</t>
  </si>
  <si>
    <t>Manufaktur - Logam, Metal, Besi</t>
  </si>
  <si>
    <t>XFORCE EXCEED 1.5L 4x2 CVT</t>
  </si>
  <si>
    <t>NEW XPANDER GLS M/T</t>
  </si>
  <si>
    <t>Energi - Minyak dan Gas</t>
  </si>
  <si>
    <t>BANK SYARIAH INDONESIA</t>
  </si>
  <si>
    <t>Energi - Konstruksi dan Bangunan</t>
  </si>
  <si>
    <t>NEW XPANDER GLS CVT</t>
  </si>
  <si>
    <t>NEW TRITON 2.5L DC HDX-L (4X4) M/T</t>
  </si>
  <si>
    <t>NEW PAJERO SPORT 2.4L DAKAR ULTIMATE-L (4X2) 8AT - PUTIH</t>
  </si>
  <si>
    <t>Teknologi Informasi - Media</t>
  </si>
  <si>
    <t>NEW XPANDER SPORT M/T</t>
  </si>
  <si>
    <t>Barang Konsumsi - Lainnya</t>
  </si>
  <si>
    <t>NEW PAJERO SPORT 2.5L GLX-L (4X4) 5MT - PUTIH</t>
  </si>
  <si>
    <t>Teknologi Informasi - Penyedia Jaringan</t>
  </si>
  <si>
    <t>Teknologi Informasi - Telekomunikasi</t>
  </si>
  <si>
    <t>NEW L300 CC (4X2) M/T - BOX THERMOKING</t>
  </si>
  <si>
    <t>NEW XPANDER GLS M/T - PUTIH</t>
  </si>
  <si>
    <t>NEW L300 CC (4X2) M/T</t>
  </si>
  <si>
    <t>SITI KUSUMA</t>
  </si>
  <si>
    <t>UMAR ADITYA</t>
  </si>
  <si>
    <t>INDRA HIDAYAT</t>
  </si>
  <si>
    <t>JUWITA HIDAYAT</t>
  </si>
  <si>
    <t>AHMAD ARIFIN</t>
  </si>
  <si>
    <t>BUDI WIBOWO</t>
  </si>
  <si>
    <t>JUWITA WIBOWO</t>
  </si>
  <si>
    <t>TAUFIK WULANDARI</t>
  </si>
  <si>
    <t>PRASETYO PRATAMA</t>
  </si>
  <si>
    <t>PRASETYO BUDIMAN</t>
  </si>
  <si>
    <t>KARINA GUNAWAN</t>
  </si>
  <si>
    <t>TAUFIK KURNIAWAN</t>
  </si>
  <si>
    <t>OKA FIRMANSYAH</t>
  </si>
  <si>
    <t>TAUFIK SASMITA</t>
  </si>
  <si>
    <t>SITI GUNAWAN</t>
  </si>
  <si>
    <t>FARHAN KURNIAWAN</t>
  </si>
  <si>
    <t>XAVERIUS WULANDARI</t>
  </si>
  <si>
    <t>WAHYU WULANDARI</t>
  </si>
  <si>
    <t>HENDRA ADITYA</t>
  </si>
  <si>
    <t>AHMAD NUGROHO</t>
  </si>
  <si>
    <t>YULI WIBOWO</t>
  </si>
  <si>
    <t>INDRA PERMANA</t>
  </si>
  <si>
    <t>LUTFI PANGESTU</t>
  </si>
  <si>
    <t>AHMAD MAHARANI</t>
  </si>
  <si>
    <t>FARHAN AMALIA</t>
  </si>
  <si>
    <t>OKA SUPRAPTO</t>
  </si>
  <si>
    <t>HENDRA KUSUMA</t>
  </si>
  <si>
    <t>UMAR UTOMO</t>
  </si>
  <si>
    <t>HENDRA FIRMANSYAH</t>
  </si>
  <si>
    <t>ISMAIL SAPUTRA</t>
  </si>
  <si>
    <t>HANA SAPUTRA</t>
  </si>
  <si>
    <t>CAHAYA WULANDARI</t>
  </si>
  <si>
    <t>TAUFIK SAPUTRO</t>
  </si>
  <si>
    <t>OKTAVIAN SUHENDRA</t>
  </si>
  <si>
    <t>TAUFIK SANTOSO</t>
  </si>
  <si>
    <t>CAHAYA GUNAWAN</t>
  </si>
  <si>
    <t>MAYA SAPUTRO</t>
  </si>
  <si>
    <t>ELISA GUNAWAN</t>
  </si>
  <si>
    <t>MULYONO RAMADHAN</t>
  </si>
  <si>
    <t>NANDA SAPUTRA</t>
  </si>
  <si>
    <t>OKTAVIAN HANDAYANI</t>
  </si>
  <si>
    <t>LESTARI SASMITA</t>
  </si>
  <si>
    <t>RIZKY HALIM</t>
  </si>
  <si>
    <t>CAHAYA PANGESTU</t>
  </si>
  <si>
    <t>BAYU SUDARMO</t>
  </si>
  <si>
    <t>YULI KUSUMA</t>
  </si>
  <si>
    <t>JUWITA RAHARDIAN</t>
  </si>
  <si>
    <t>UMAR PRATAMA</t>
  </si>
  <si>
    <t>ISMAIL RAHARDIAN</t>
  </si>
  <si>
    <t>YULI SANTOSO</t>
  </si>
  <si>
    <t>KARTIKA BUDIMAN</t>
  </si>
  <si>
    <t>HANA SAPUTRO</t>
  </si>
  <si>
    <t>NABILA RAMADHAN</t>
  </si>
  <si>
    <t>ELISA KUSUMA</t>
  </si>
  <si>
    <t>KARTIKA RAHARDIAN</t>
  </si>
  <si>
    <t>AHMAD GUNAWAN</t>
  </si>
  <si>
    <t>GITA SAPUTRO</t>
  </si>
  <si>
    <t>JOKO PANGESTU</t>
  </si>
  <si>
    <t>AHMAD DARMADI</t>
  </si>
  <si>
    <t>BAYU FAUZIAH</t>
  </si>
  <si>
    <t>PUTRI RAMADHAN</t>
  </si>
  <si>
    <t>LESTARI RAHAYU</t>
  </si>
  <si>
    <t>MAYA HANDAYANI</t>
  </si>
  <si>
    <t>CAHAYA MAHENDRA</t>
  </si>
  <si>
    <t>DEDI HARTONO</t>
  </si>
  <si>
    <t>GALIH SETIAWAN</t>
  </si>
  <si>
    <t>DIAN PERMANA</t>
  </si>
  <si>
    <t>DEDI DARMADI</t>
  </si>
  <si>
    <t>HENDRA TIRTAYASA</t>
  </si>
  <si>
    <t>KARTIKA KURNIAWAN</t>
  </si>
  <si>
    <t>VINA WIBOWO</t>
  </si>
  <si>
    <t>FARHAN KUSUMA</t>
  </si>
  <si>
    <t>EKA DARMADI</t>
  </si>
  <si>
    <t>WAHYU MAHENDRA</t>
  </si>
  <si>
    <t>FAJAR FAUZIAH</t>
  </si>
  <si>
    <t>JOKO SASMITA</t>
  </si>
  <si>
    <t>GALIH SUHENDRA</t>
  </si>
  <si>
    <t>AHMAD SAPUTRO</t>
  </si>
  <si>
    <t>YULI RAMADHAN</t>
  </si>
  <si>
    <t>JOKO SAPUTRO</t>
  </si>
  <si>
    <t>BAYU AMALIA</t>
  </si>
  <si>
    <t>GALIH BUDIMAN</t>
  </si>
  <si>
    <t>FARHAN SASMITA</t>
  </si>
  <si>
    <t>ISMAIL GUNAWAN</t>
  </si>
  <si>
    <t>BAYU PANGESTU</t>
  </si>
  <si>
    <t>BUDI WULANDARI</t>
  </si>
  <si>
    <t>BUDI HANDAYANI</t>
  </si>
  <si>
    <t>GITA DARMADI</t>
  </si>
  <si>
    <t>BAYU NUGROHO</t>
  </si>
  <si>
    <t>XAVERIUS SASMITA</t>
  </si>
  <si>
    <t>HENDRA RAMADHAN</t>
  </si>
  <si>
    <t>AHMAD RAHAYU</t>
  </si>
  <si>
    <t>MULYONO SUDARMO</t>
  </si>
  <si>
    <t>JUWITA ADITYA</t>
  </si>
  <si>
    <t>BAYU ADITYA</t>
  </si>
  <si>
    <t>FARHAN KUSNADI</t>
  </si>
  <si>
    <t>GITA MAHARANI</t>
  </si>
  <si>
    <t>TAUFIK SUHENDRA</t>
  </si>
  <si>
    <t>ZULKARNAEN WULANDARI</t>
  </si>
  <si>
    <t>NABILA UTOMO</t>
  </si>
  <si>
    <t>ISMAIL LESTARI</t>
  </si>
  <si>
    <t>JOKO WIBOWO</t>
  </si>
  <si>
    <t>RIZKY RAMADHAN</t>
  </si>
  <si>
    <t>TAUFIK SETIAWAN</t>
  </si>
  <si>
    <t>KARINA PERTIWI</t>
  </si>
  <si>
    <t>HENDRA DARMADI</t>
  </si>
  <si>
    <t>UMAR KUSNADI</t>
  </si>
  <si>
    <t>TAUFIK WIBOWO</t>
  </si>
  <si>
    <t>AHMAD HALIM</t>
  </si>
  <si>
    <t>ELISA PANGESTU</t>
  </si>
  <si>
    <t>HENDRA HARTONO</t>
  </si>
  <si>
    <t>AHMAD FAUZIAH</t>
  </si>
  <si>
    <t>XAVERIUS TIRTAYASA</t>
  </si>
  <si>
    <t>CAHAYA SAPUTRA</t>
  </si>
  <si>
    <t>RIZKY LESTARI</t>
  </si>
  <si>
    <t>MAYA MAHARANI</t>
  </si>
  <si>
    <t>KARINA KUSUMA</t>
  </si>
  <si>
    <t>TAUFIK HALIM</t>
  </si>
  <si>
    <t>XAVERIUS LESTARI</t>
  </si>
  <si>
    <t>DEDI AMALIA</t>
  </si>
  <si>
    <t>NANDA HANDAYANI</t>
  </si>
  <si>
    <t>BUDI ADITYA</t>
  </si>
  <si>
    <t>INDRA PRATAMA</t>
  </si>
  <si>
    <t>WAHYU MAHARANI</t>
  </si>
  <si>
    <t>DEDI HIDAYAT</t>
  </si>
  <si>
    <t>YULI PANGESTU</t>
  </si>
  <si>
    <t>TAUFIK PERTIWI</t>
  </si>
  <si>
    <t>WAHYU RAMADHAN</t>
  </si>
  <si>
    <t>YULI SUHENDRA</t>
  </si>
  <si>
    <t>CITRA HANDAYANI</t>
  </si>
  <si>
    <t>LUTFI ARIFIN</t>
  </si>
  <si>
    <t>OKA WIJAYA</t>
  </si>
  <si>
    <t>KARINA SAPUTRA</t>
  </si>
  <si>
    <t>NABILA PERTIWI</t>
  </si>
  <si>
    <t>SITI SAPUTRA</t>
  </si>
  <si>
    <t>KARTIKA KUSUMA</t>
  </si>
  <si>
    <t>JUWITA PERMANA</t>
  </si>
  <si>
    <t>HANA KUSUMA</t>
  </si>
  <si>
    <t>MAYA SETIAWAN</t>
  </si>
  <si>
    <t>FARHAN HANDAYANI</t>
  </si>
  <si>
    <t>RIZKY WULANDARI</t>
  </si>
  <si>
    <t>INDRA RAMADHAN</t>
  </si>
  <si>
    <t>UMAR SUDARMO</t>
  </si>
  <si>
    <t>OKTAVIAN SETIAWAN</t>
  </si>
  <si>
    <t>HANA KUSNADI</t>
  </si>
  <si>
    <t>OKTAVIAN TIRTAYASA</t>
  </si>
  <si>
    <t>LUTFI TIRTAYASA</t>
  </si>
  <si>
    <t>NABILA LESTARI</t>
  </si>
  <si>
    <t>BUDI SAPUTRA</t>
  </si>
  <si>
    <t>NANDA SUHARTO</t>
  </si>
  <si>
    <t>VINA HARTONO</t>
  </si>
  <si>
    <t>INDRA LESTARI</t>
  </si>
  <si>
    <t>INDRA KUSNADI</t>
  </si>
  <si>
    <t>AHMAD MAHENDRA</t>
  </si>
  <si>
    <t>PUTRI HALIM</t>
  </si>
  <si>
    <t>DEDI WIBOWO</t>
  </si>
  <si>
    <t>WAHYU WIJAYA</t>
  </si>
  <si>
    <t>MAYA HALIM</t>
  </si>
  <si>
    <t>GALIH SANTOSO</t>
  </si>
  <si>
    <t>OKA RAHARDIAN</t>
  </si>
  <si>
    <t>PUTRI DARMADI</t>
  </si>
  <si>
    <t>ELISA SUPRAPTO</t>
  </si>
  <si>
    <t>LESTARI RAMADHAN</t>
  </si>
  <si>
    <t>GALIH AMALIA</t>
  </si>
  <si>
    <t>KARTIKA DARMADI</t>
  </si>
  <si>
    <t>RIZKY WIBOWO</t>
  </si>
  <si>
    <t>BAYU RAHAYU</t>
  </si>
  <si>
    <t>OKA MAHENDRA</t>
  </si>
  <si>
    <t>LESTARI SANTOSO</t>
  </si>
  <si>
    <t>WAHYU PANGESTU</t>
  </si>
  <si>
    <t>CITRA BUDIMAN</t>
  </si>
  <si>
    <t>WAHYU GUNAWAN</t>
  </si>
  <si>
    <t>OKTAVIAN SANTOSO</t>
  </si>
  <si>
    <t>MULYONO SETIAWAN</t>
  </si>
  <si>
    <t>BAYU SUPRAPTO</t>
  </si>
  <si>
    <t>DIAN MAHENDRA</t>
  </si>
  <si>
    <t>BUDI RAMADHAN</t>
  </si>
  <si>
    <t>DEDI SUHARTO</t>
  </si>
  <si>
    <t>BUDI HARTONO</t>
  </si>
  <si>
    <t>PRASETYO SUDARMO</t>
  </si>
  <si>
    <t>SITI MAHENDRA</t>
  </si>
  <si>
    <t>BAYU KUSNADI</t>
  </si>
  <si>
    <t>HENDRA SAPUTRA</t>
  </si>
  <si>
    <t>FAJAR ARIFIN</t>
  </si>
  <si>
    <t>EKA KURNIAWAN</t>
  </si>
  <si>
    <t>NANDA UTOMO</t>
  </si>
  <si>
    <t>VINA ADITYA</t>
  </si>
  <si>
    <t>NABILA MAHENDRA</t>
  </si>
  <si>
    <t>KARTIKA HIDAYAT</t>
  </si>
  <si>
    <t>KARINA MAHARANI</t>
  </si>
  <si>
    <t>MAYA WULANDARI</t>
  </si>
  <si>
    <t>TAUFIK SUHARTO</t>
  </si>
  <si>
    <t>UMAR PANGESTU</t>
  </si>
  <si>
    <t>GITA MAHENDRA</t>
  </si>
  <si>
    <t>JUWITA BUDIMAN</t>
  </si>
  <si>
    <t>JOKO DARMADI</t>
  </si>
  <si>
    <t>NABILA SAPUTRO</t>
  </si>
  <si>
    <t>FARHAN DARMADI</t>
  </si>
  <si>
    <t>JOKO ARIFIN</t>
  </si>
  <si>
    <t>HENDRA LESTARI</t>
  </si>
  <si>
    <t>ZULKARNAEN SAPUTRO</t>
  </si>
  <si>
    <t>PRASETYO HARTONO</t>
  </si>
  <si>
    <t>OKTAVIAN KUSUMA</t>
  </si>
  <si>
    <t>EKA SUHENDRA</t>
  </si>
  <si>
    <t>CITRA PERMANA</t>
  </si>
  <si>
    <t>ZULKARNAEN SUDARMO</t>
  </si>
  <si>
    <t>KARINA FAUZIAH</t>
  </si>
  <si>
    <t>UMAR SAPUTRO</t>
  </si>
  <si>
    <t>RIZKY SAPUTRA</t>
  </si>
  <si>
    <t>EKA UTOMO</t>
  </si>
  <si>
    <t>OKTAVIAN SUPRAPTO</t>
  </si>
  <si>
    <t>NANDA RAHARDIAN</t>
  </si>
  <si>
    <t>INDRA PERTIWI</t>
  </si>
  <si>
    <t>OKA PRATAMA</t>
  </si>
  <si>
    <t>BAYU LESTARI</t>
  </si>
  <si>
    <t>FARHAN RAHARDIAN</t>
  </si>
  <si>
    <t>PUTRI WIJAYA</t>
  </si>
  <si>
    <t>DIAN KURNIAWAN</t>
  </si>
  <si>
    <t>INDRA SAPUTRO</t>
  </si>
  <si>
    <t>TAUFIK MAHENDRA</t>
  </si>
  <si>
    <t>INDRA HARTONO</t>
  </si>
  <si>
    <t>NANDA ADITYA</t>
  </si>
  <si>
    <t>ISMAIL WIJAYA</t>
  </si>
  <si>
    <t>DIAN SUHARTO</t>
  </si>
  <si>
    <t>CAHAYA KURNIAWAN</t>
  </si>
  <si>
    <t>RIZKY KUSNADI</t>
  </si>
  <si>
    <t>NANDA PANGESTU</t>
  </si>
  <si>
    <t>NANDA FIRMANSYAH</t>
  </si>
  <si>
    <t>OKTAVIAN SAPUTRO</t>
  </si>
  <si>
    <t>INDRA KURNIAWAN</t>
  </si>
  <si>
    <t>MULYONO SUHENDRA</t>
  </si>
  <si>
    <t>KARTIKA HANDAYANI</t>
  </si>
  <si>
    <t>DEDI MAHENDRA</t>
  </si>
  <si>
    <t>CITRA UTOMO</t>
  </si>
  <si>
    <t>EKA HANDAYANI</t>
  </si>
  <si>
    <t>CITRA WULANDARI</t>
  </si>
  <si>
    <t>VINA GUNAWAN</t>
  </si>
  <si>
    <t>PUTRI NUGROHO</t>
  </si>
  <si>
    <t>JOKO UTOMO</t>
  </si>
  <si>
    <t>GITA KURNIAWAN</t>
  </si>
  <si>
    <t>DEDI BUDIMAN</t>
  </si>
  <si>
    <t>GITA RAHAYU</t>
  </si>
  <si>
    <t>DEDI KUSNADI</t>
  </si>
  <si>
    <t>VINA PRATAMA</t>
  </si>
  <si>
    <t>AHMAD RAMADHAN</t>
  </si>
  <si>
    <t>MULYONO GUNAWAN</t>
  </si>
  <si>
    <t>HANA NUGROHO</t>
  </si>
  <si>
    <t>JOKO RAMADHAN</t>
  </si>
  <si>
    <t>DIAN LESTARI</t>
  </si>
  <si>
    <t>HENDRA HALIM</t>
  </si>
  <si>
    <t>BUDI SUHARTO</t>
  </si>
  <si>
    <t>GALIH FAUZIAH</t>
  </si>
  <si>
    <t>PUTRI AMALIA</t>
  </si>
  <si>
    <t>GITA SAPUTRA</t>
  </si>
  <si>
    <t>EKA TIRTAYASA</t>
  </si>
  <si>
    <t>LUTFI SAPUTRO</t>
  </si>
  <si>
    <t>AHMAD WIBOWO</t>
  </si>
  <si>
    <t>GITA PANGESTU</t>
  </si>
  <si>
    <t>MAYA SUDARMO</t>
  </si>
  <si>
    <t>WAHYU KUSUMA</t>
  </si>
  <si>
    <t>VINA HALIM</t>
  </si>
  <si>
    <t>DEDI WULANDARI</t>
  </si>
  <si>
    <t>NABILA HIDAYAT</t>
  </si>
  <si>
    <t>BAYU SUHENDRA</t>
  </si>
  <si>
    <t>TAUFIK LESTARI</t>
  </si>
  <si>
    <t>XAVERIUS DARMADI</t>
  </si>
  <si>
    <t>OKA KUSUMA</t>
  </si>
  <si>
    <t>HENDRA WIBOWO</t>
  </si>
  <si>
    <t>KARTIKA MAHENDRA</t>
  </si>
  <si>
    <t>OKA RAMADHAN</t>
  </si>
  <si>
    <t>LESTARI FIRMANSYAH</t>
  </si>
  <si>
    <t>CITRA SUHARTO</t>
  </si>
  <si>
    <t>PRASETYO KURNIAWAN</t>
  </si>
  <si>
    <t>RIZKY KURNIAWAN</t>
  </si>
  <si>
    <t>PRASETYO HANDAYANI</t>
  </si>
  <si>
    <t>MULYONO ARIFIN</t>
  </si>
  <si>
    <t>UMAR PERTIWI</t>
  </si>
  <si>
    <t>RIZKY NUGROHO</t>
  </si>
  <si>
    <t>HANA HALIM</t>
  </si>
  <si>
    <t>OKTAVIAN HARTONO</t>
  </si>
  <si>
    <t>ELISA RAHAYU</t>
  </si>
  <si>
    <t>BUDI ARIFIN</t>
  </si>
  <si>
    <t>BUDI SUDARMO</t>
  </si>
  <si>
    <t>TAUFIK RAHARDIAN</t>
  </si>
  <si>
    <t>HANA FAUZIAH</t>
  </si>
  <si>
    <t>UMAR SETIAWAN</t>
  </si>
  <si>
    <t>OKA FAUZIAH</t>
  </si>
  <si>
    <t>SITI DARMADI</t>
  </si>
  <si>
    <t>YULI WULANDARI</t>
  </si>
  <si>
    <t>ELISA ADITYA</t>
  </si>
  <si>
    <t>GALIH GUNAWAN</t>
  </si>
  <si>
    <t>HANA WIBOWO</t>
  </si>
  <si>
    <t>GALIH PANGESTU</t>
  </si>
  <si>
    <t>DIAN SUDARMO</t>
  </si>
  <si>
    <t>PUTRI KUSUMA</t>
  </si>
  <si>
    <t>GALIH SUHARTO</t>
  </si>
  <si>
    <t>JOKO RAHAYU</t>
  </si>
  <si>
    <t>PUTRI FAUZIAH</t>
  </si>
  <si>
    <t>MAYA PRATAMA</t>
  </si>
  <si>
    <t>CAHAYA SANTOSO</t>
  </si>
  <si>
    <t>NANDA ARIFIN</t>
  </si>
  <si>
    <t>ZULKARNAEN AMALIA</t>
  </si>
  <si>
    <t>ZULKARNAEN ADITYA</t>
  </si>
  <si>
    <t>KARINA HANDAYANI</t>
  </si>
  <si>
    <t>HANA PERTIWI</t>
  </si>
  <si>
    <t>OKA WULANDARI</t>
  </si>
  <si>
    <t>FARHAN SAPUTRA</t>
  </si>
  <si>
    <t>GALIH MAHARANI</t>
  </si>
  <si>
    <t>DIAN PRATAMA</t>
  </si>
  <si>
    <t>WAHYU PRATAMA</t>
  </si>
  <si>
    <t>LUTFI NUGROHO</t>
  </si>
  <si>
    <t>JUWITA SUHARTO</t>
  </si>
  <si>
    <t>FARHAN FAUZIAH</t>
  </si>
  <si>
    <t>ISMAIL BUDIMAN</t>
  </si>
  <si>
    <t>BUDI MAHENDRA</t>
  </si>
  <si>
    <t>LUTFI MAHENDRA</t>
  </si>
  <si>
    <t>NANDA PERTIWI</t>
  </si>
  <si>
    <t>FARHAN RAMADHAN</t>
  </si>
  <si>
    <t>GITA ARIFIN</t>
  </si>
  <si>
    <t>HANA SASMITA</t>
  </si>
  <si>
    <t>NABILA SUHENDRA</t>
  </si>
  <si>
    <t>HANA WIJAYA</t>
  </si>
  <si>
    <t>EKA HARTONO</t>
  </si>
  <si>
    <t>FARHAN UTOMO</t>
  </si>
  <si>
    <t>AHMAD SUHARTO</t>
  </si>
  <si>
    <t>OKA TIRTAYASA</t>
  </si>
  <si>
    <t>DIAN KUSUMA</t>
  </si>
  <si>
    <t>TAUFIK ADITYA</t>
  </si>
  <si>
    <t>GALIH ARIFIN</t>
  </si>
  <si>
    <t>MULYONO HALIM</t>
  </si>
  <si>
    <t>GITA PERTIWI</t>
  </si>
  <si>
    <t>TAUFIK SAPUTRA</t>
  </si>
  <si>
    <t>PUTRI KURNIAWAN</t>
  </si>
  <si>
    <t>LESTARI SUPRAPTO</t>
  </si>
  <si>
    <t>GITA HARTONO</t>
  </si>
  <si>
    <t>VINA MAHARANI</t>
  </si>
  <si>
    <t>FAJAR HARTONO</t>
  </si>
  <si>
    <t>VINA SASMITA</t>
  </si>
  <si>
    <t>CITRA KUSUMA</t>
  </si>
  <si>
    <t>BAYU SAPUTRO</t>
  </si>
  <si>
    <t>DIAN WULANDARI</t>
  </si>
  <si>
    <t>LESTARI ADITYA</t>
  </si>
  <si>
    <t>VINA TIRTAYASA</t>
  </si>
  <si>
    <t>CAHAYA SAPUTRO</t>
  </si>
  <si>
    <t>XAVERIUS SUHARTO</t>
  </si>
  <si>
    <t>JUWITA SETIAWAN</t>
  </si>
  <si>
    <t>NABILA SASMITA</t>
  </si>
  <si>
    <t>LUTFI MAHARANI</t>
  </si>
  <si>
    <t>ELISA SUHARTO</t>
  </si>
  <si>
    <t>PRASETYO MAHARANI</t>
  </si>
  <si>
    <t>NABILA DARMADI</t>
  </si>
  <si>
    <t>TAUFIK SUDARMO</t>
  </si>
  <si>
    <t>OKTAVIAN RAMADHAN</t>
  </si>
  <si>
    <t>VINA RAMADHAN</t>
  </si>
  <si>
    <t>FAJAR SANTOSO</t>
  </si>
  <si>
    <t>DIAN PERTIWI</t>
  </si>
  <si>
    <t>ISMAIL NUGROHO</t>
  </si>
  <si>
    <t>LESTARI HALIM</t>
  </si>
  <si>
    <t>ISMAIL SUPRAPTO</t>
  </si>
  <si>
    <t>DEDI WIJAYA</t>
  </si>
  <si>
    <t>KARINA ARIFIN</t>
  </si>
  <si>
    <t>WAHYU SETIAWAN</t>
  </si>
  <si>
    <t>GITA PERMANA</t>
  </si>
  <si>
    <t>ELISA HANDAYANI</t>
  </si>
  <si>
    <t>JUWITA LESTARI</t>
  </si>
  <si>
    <t>PUTRI KUSNADI</t>
  </si>
  <si>
    <t>DEDI TIRTAYASA</t>
  </si>
  <si>
    <t>OKTAVIAN SUDARMO</t>
  </si>
  <si>
    <t>JUWITA PRATAMA</t>
  </si>
  <si>
    <t>ISMAIL PRATAMA</t>
  </si>
  <si>
    <t>LUTFI WULANDARI</t>
  </si>
  <si>
    <t>XAVERIUS UTOMO</t>
  </si>
  <si>
    <t>CITRA KURNIAWAN</t>
  </si>
  <si>
    <t>PRASETYO PANGESTU</t>
  </si>
  <si>
    <t>INDRA NUGROHO</t>
  </si>
  <si>
    <t>LUTFI AMALIA</t>
  </si>
  <si>
    <t>DIAN ARIFIN</t>
  </si>
  <si>
    <t>SITI FAUZIAH</t>
  </si>
  <si>
    <t>ZULKARNAEN RAMADHAN</t>
  </si>
  <si>
    <t>ZULKARNAEN BUDIMAN</t>
  </si>
  <si>
    <t>AHMAD SUHENDRA</t>
  </si>
  <si>
    <t>MAYA WIBOWO</t>
  </si>
  <si>
    <t>NABILA KUSUMA</t>
  </si>
  <si>
    <t>CITRA HALIM</t>
  </si>
  <si>
    <t>YULI HARTONO</t>
  </si>
  <si>
    <t>JOKO FAUZIAH</t>
  </si>
  <si>
    <t>UMAR PERMANA</t>
  </si>
  <si>
    <t>FARHAN ADITYA</t>
  </si>
  <si>
    <t>DIAN SUHENDRA</t>
  </si>
  <si>
    <t>WAHYU TIRTAYASA</t>
  </si>
  <si>
    <t>ZULKARNAEN HALIM</t>
  </si>
  <si>
    <t>FARHAN FIRMANSYAH</t>
  </si>
  <si>
    <t>GALIH SUDARMO</t>
  </si>
  <si>
    <t>JUWITA SAPUTRA</t>
  </si>
  <si>
    <t>GALIH SASMITA</t>
  </si>
  <si>
    <t>GALIH RAHARDIAN</t>
  </si>
  <si>
    <t>MAYA KUSNADI</t>
  </si>
  <si>
    <t>ELISA SAPUTRO</t>
  </si>
  <si>
    <t>PRASETYO FIRMANSYAH</t>
  </si>
  <si>
    <t>OKA PANGESTU</t>
  </si>
  <si>
    <t>OKTAVIAN RAHAYU</t>
  </si>
  <si>
    <t>NANDA HARTONO</t>
  </si>
  <si>
    <t>SITI NUGROHO</t>
  </si>
  <si>
    <t>OKA HIDAYAT</t>
  </si>
  <si>
    <t>CAHAYA WIBOWO</t>
  </si>
  <si>
    <t>WAHYU SASMITA</t>
  </si>
  <si>
    <t>VINA AMALIA</t>
  </si>
  <si>
    <t>MAYA GUNAWAN</t>
  </si>
  <si>
    <t>BAYU MAHENDRA</t>
  </si>
  <si>
    <t>KARINA WIBOWO</t>
  </si>
  <si>
    <t>DIAN FIRMANSYAH</t>
  </si>
  <si>
    <t>UMAR MAHENDRA</t>
  </si>
  <si>
    <t>DEDI UTOMO</t>
  </si>
  <si>
    <t>GALIH MAHENDRA</t>
  </si>
  <si>
    <t>NANDA PRATAMA</t>
  </si>
  <si>
    <t>NABILA MAHARANI</t>
  </si>
  <si>
    <t>PRASETYO ARIFIN</t>
  </si>
  <si>
    <t>JUWITA HANDAYANI</t>
  </si>
  <si>
    <t>MULYONO PRATAMA</t>
  </si>
  <si>
    <t>RIZKY FIRMANSYAH</t>
  </si>
  <si>
    <t>CITRA SAPUTRO</t>
  </si>
  <si>
    <t>CITRA SUDARMO</t>
  </si>
  <si>
    <t>HENDRA KUSNADI</t>
  </si>
  <si>
    <t>NABILA SANTOSO</t>
  </si>
  <si>
    <t>NANDA RAHAYU</t>
  </si>
  <si>
    <t>SITI HIDAYAT</t>
  </si>
  <si>
    <t>KARTIKA SAPUTRA</t>
  </si>
  <si>
    <t>CITRA SUPRAPTO</t>
  </si>
  <si>
    <t>DEDI SETIAWAN</t>
  </si>
  <si>
    <t>CITRA RAHAYU</t>
  </si>
  <si>
    <t>BAYU WIJAYA</t>
  </si>
  <si>
    <t>OKTAVIAN MAHENDRA</t>
  </si>
  <si>
    <t>VINA SAPUTRA</t>
  </si>
  <si>
    <t>GALIH ADITYA</t>
  </si>
  <si>
    <t>CAHAYA KUSNADI</t>
  </si>
  <si>
    <t>KARINA TIRTAYASA</t>
  </si>
  <si>
    <t>KARINA KUSNADI</t>
  </si>
  <si>
    <t>BUDI WIJAYA</t>
  </si>
  <si>
    <t>PUTRI WULANDARI</t>
  </si>
  <si>
    <t>DEDI FAUZIAH</t>
  </si>
  <si>
    <t>YULI HANDAYANI</t>
  </si>
  <si>
    <t>WAHYU SAPUTRA</t>
  </si>
  <si>
    <t>LESTARI KUSNADI</t>
  </si>
  <si>
    <t>ZULKARNAEN SANTOSO</t>
  </si>
  <si>
    <t>RIZKY HARTONO</t>
  </si>
  <si>
    <t>NANDA HIDAYAT</t>
  </si>
  <si>
    <t>PUTRI PANGESTU</t>
  </si>
  <si>
    <t>PRASETYO GUNAWAN</t>
  </si>
  <si>
    <t>NANDA WIBOWO</t>
  </si>
  <si>
    <t>ZULKARNAEN DARMADI</t>
  </si>
  <si>
    <t>GALIH NUGROHO</t>
  </si>
  <si>
    <t>NABILA PERMANA</t>
  </si>
  <si>
    <t>MULYONO FIRMANSYAH</t>
  </si>
  <si>
    <t>FAJAR WIBOWO</t>
  </si>
  <si>
    <t>FAJAR PRATAMA</t>
  </si>
  <si>
    <t>ZULKARNAEN RAHAYU</t>
  </si>
  <si>
    <t>PRASETYO DARMADI</t>
  </si>
  <si>
    <t>GITA TIRTAYASA</t>
  </si>
  <si>
    <t>ELISA HARTONO</t>
  </si>
  <si>
    <t>KARTIKA SANTOSO</t>
  </si>
  <si>
    <t>ELISA WULANDARI</t>
  </si>
  <si>
    <t>GITA SETIAWAN</t>
  </si>
  <si>
    <t>ISMAIL DARMADI</t>
  </si>
  <si>
    <t>NANDA RAMADHAN</t>
  </si>
  <si>
    <t>YULI TIRTAYASA</t>
  </si>
  <si>
    <t>INDRA UTOMO</t>
  </si>
  <si>
    <t>TAUFIK WIJAYA</t>
  </si>
  <si>
    <t>ZULKARNAEN HIDAYAT</t>
  </si>
  <si>
    <t>NABILA SUDARMO</t>
  </si>
  <si>
    <t>LUTFI SETIAWAN</t>
  </si>
  <si>
    <t>ZULKARNAEN RAHARDIAN</t>
  </si>
  <si>
    <t>NABILA TIRTAYASA</t>
  </si>
  <si>
    <t>YULI WIJAYA</t>
  </si>
  <si>
    <t>BUDI LESTARI</t>
  </si>
  <si>
    <t>AHMAD SUPRAPTO</t>
  </si>
  <si>
    <t>HENDRA SAPUTRO</t>
  </si>
  <si>
    <t>XAVERIUS SAPUTRO</t>
  </si>
  <si>
    <t>MULYONO SANTOSO</t>
  </si>
  <si>
    <t>KARINA UTOMO</t>
  </si>
  <si>
    <t>BAYU UTOMO</t>
  </si>
  <si>
    <t>BUDI KURNIAWAN</t>
  </si>
  <si>
    <t>PUTRI HIDAYAT</t>
  </si>
  <si>
    <t>KARINA HALIM</t>
  </si>
  <si>
    <t>OKA HALIM</t>
  </si>
  <si>
    <t>VINA RAHAYU</t>
  </si>
  <si>
    <t>EKA RAHAYU</t>
  </si>
  <si>
    <t>KARTIKA ARIFIN</t>
  </si>
  <si>
    <t>FAJAR PERTIWI</t>
  </si>
  <si>
    <t>LUTFI FIRMANSYAH</t>
  </si>
  <si>
    <t>ISMAIL PERTIWI</t>
  </si>
  <si>
    <t>TAUFIK MAHARANI</t>
  </si>
  <si>
    <t>ISMAIL TIRTAYASA</t>
  </si>
  <si>
    <t>XAVERIUS SETIAWAN</t>
  </si>
  <si>
    <t>NANDA MAHENDRA</t>
  </si>
  <si>
    <t>OKA BUDIMAN</t>
  </si>
  <si>
    <t>PUTRI WIBOWO</t>
  </si>
  <si>
    <t>HENDRA KURNIAWAN</t>
  </si>
  <si>
    <t>FARHAN SUDARMO</t>
  </si>
  <si>
    <t>ZULKARNAEN MAHENDRA</t>
  </si>
  <si>
    <t>JOKO NUGROHO</t>
  </si>
  <si>
    <t>HENDRA SETIAWAN</t>
  </si>
  <si>
    <t>BAYU SETIAWAN</t>
  </si>
  <si>
    <t>JOKO HARTONO</t>
  </si>
  <si>
    <t>XAVERIUS ADITYA</t>
  </si>
  <si>
    <t>FAJAR NUGROHO</t>
  </si>
  <si>
    <t>CITRA FAUZIAH</t>
  </si>
  <si>
    <t>INDRA SUHENDRA</t>
  </si>
  <si>
    <t>MAYA KUSUMA</t>
  </si>
  <si>
    <t>NABILA PRATAMA</t>
  </si>
  <si>
    <t>FAJAR SUHARTO</t>
  </si>
  <si>
    <t>UMAR HIDAYAT</t>
  </si>
  <si>
    <t>HANA RAMADHAN</t>
  </si>
  <si>
    <t>HENDRA FAUZIAH</t>
  </si>
  <si>
    <t>NABILA HANDAYANI</t>
  </si>
  <si>
    <t>CAHAYA KUSUMA</t>
  </si>
  <si>
    <t>CAHAYA FIRMANSYAH</t>
  </si>
  <si>
    <t>FARHAN SAPUTRO</t>
  </si>
  <si>
    <t>INDRA SUPRAPTO</t>
  </si>
  <si>
    <t>OKTAVIAN HIDAYAT</t>
  </si>
  <si>
    <t>XAVERIUS PERTIWI</t>
  </si>
  <si>
    <t>ISMAIL ADITYA</t>
  </si>
  <si>
    <t>ZULKARNAEN SASMITA</t>
  </si>
  <si>
    <t>GALIH TIRTAYASA</t>
  </si>
  <si>
    <t>KARINA SUDARMO</t>
  </si>
  <si>
    <t>NANDA KURNIAWAN</t>
  </si>
  <si>
    <t>DEDI SUPRAPTO</t>
  </si>
  <si>
    <t>EKA RAMADHAN</t>
  </si>
  <si>
    <t>LUTFI GUNAWAN</t>
  </si>
  <si>
    <t>INDRA SUDARMO</t>
  </si>
  <si>
    <t>PRASETYO SANTOSO</t>
  </si>
  <si>
    <t>BUDI HIDAYAT</t>
  </si>
  <si>
    <t>ZULKARNAEN SAPUTRA</t>
  </si>
  <si>
    <t>WAHYU NUGROHO</t>
  </si>
  <si>
    <t>DIAN SASMITA</t>
  </si>
  <si>
    <t>XAVERIUS RAHAYU</t>
  </si>
  <si>
    <t>RIZKY UTOMO</t>
  </si>
  <si>
    <t>LESTARI KUSUMA</t>
  </si>
  <si>
    <t>XAVERIUS MAHARANI</t>
  </si>
  <si>
    <t>LESTARI HANDAYANI</t>
  </si>
  <si>
    <t>UMAR HALIM</t>
  </si>
  <si>
    <t>OKTAVIAN GUNAWAN</t>
  </si>
  <si>
    <t>KARINA DARMADI</t>
  </si>
  <si>
    <t>JUWITA ARIFIN</t>
  </si>
  <si>
    <t>ZULKARNAEN ARIFIN</t>
  </si>
  <si>
    <t>FAJAR PERMANA</t>
  </si>
  <si>
    <t>AHMAD KUSUMA</t>
  </si>
  <si>
    <t>PUTRI PRATAMA</t>
  </si>
  <si>
    <t>CAHAYA SUDARMO</t>
  </si>
  <si>
    <t>SITI BUDIMAN</t>
  </si>
  <si>
    <t>UMAR SASMITA</t>
  </si>
  <si>
    <t>MAYA RAHAYU</t>
  </si>
  <si>
    <t>KARINA SANTOSO</t>
  </si>
  <si>
    <t>FARHAN HARTONO</t>
  </si>
  <si>
    <t>VINA KUSUMA</t>
  </si>
  <si>
    <t>CITRA TIRTAYASA</t>
  </si>
  <si>
    <t>YULI SUDARMO</t>
  </si>
  <si>
    <t>BAYU RAMADHAN</t>
  </si>
  <si>
    <t>DIAN SANTOSO</t>
  </si>
  <si>
    <t>JUWITA MAHENDRA</t>
  </si>
  <si>
    <t>KARTIKA WIJAYA</t>
  </si>
  <si>
    <t>NABILA PANGESTU</t>
  </si>
  <si>
    <t>MULYONO SAPUTRO</t>
  </si>
  <si>
    <t>NANDA MAHARANI</t>
  </si>
  <si>
    <t>SITI LESTARI</t>
  </si>
  <si>
    <t>MAYA ARIFIN</t>
  </si>
  <si>
    <t>Total Penjualan</t>
  </si>
  <si>
    <t>Januari</t>
  </si>
  <si>
    <t>Februari</t>
  </si>
  <si>
    <t>Tipe Kendaraan yang Paling Banyak Terjual</t>
  </si>
  <si>
    <t>Tipe Kendaraan yang Paling Sedikit Terjual</t>
  </si>
  <si>
    <t>1. Isi tabel di bawah menggunakan formula dari sheet 'Dataset'. Dapat menggunakan tabel bantu jika dibutuhkan.</t>
  </si>
  <si>
    <t>Tipe Kendaraan</t>
  </si>
  <si>
    <t>Persentasi Pertumbuhan Penjualan Januari - Febaruari</t>
  </si>
  <si>
    <t>2. Berikan insight dari data yang ada pada sheet 'Database'</t>
  </si>
  <si>
    <t>A</t>
  </si>
  <si>
    <t>B</t>
  </si>
  <si>
    <t>C</t>
  </si>
  <si>
    <t>D</t>
  </si>
  <si>
    <t>E</t>
  </si>
  <si>
    <t>F</t>
  </si>
  <si>
    <t>G</t>
  </si>
  <si>
    <t>H</t>
  </si>
  <si>
    <t>Zona</t>
  </si>
  <si>
    <t>Berikut informasi kategori zona dari cabang-cabang yang ada di PT. Bosowa Berlian Motor</t>
  </si>
  <si>
    <t>Deskripsi Data</t>
  </si>
  <si>
    <t>Data pada sheet 'Dataset' merupakan data penjualan kendaraan PT. Bosowa Berlian Motor periode Januari-Februari 2024.</t>
  </si>
  <si>
    <t>Nomor Transaksi</t>
  </si>
  <si>
    <t>Nama Pelanggan</t>
  </si>
  <si>
    <t xml:space="preserve">3. Berikan visualisasi data dari dataset yang terdapat di sheet 1 </t>
  </si>
  <si>
    <t>Total</t>
  </si>
  <si>
    <t>Rata-Rata</t>
  </si>
  <si>
    <t>Row Labels</t>
  </si>
  <si>
    <t>Grand Total</t>
  </si>
  <si>
    <t>(blank)</t>
  </si>
  <si>
    <t>01-Jan</t>
  </si>
  <si>
    <t>02-Jan</t>
  </si>
  <si>
    <t>03-Jan</t>
  </si>
  <si>
    <t>04-Jan</t>
  </si>
  <si>
    <t>05-Jan</t>
  </si>
  <si>
    <t>06-Jan</t>
  </si>
  <si>
    <t>08-Jan</t>
  </si>
  <si>
    <t>09-Jan</t>
  </si>
  <si>
    <t>10-Jan</t>
  </si>
  <si>
    <t>11-Jan</t>
  </si>
  <si>
    <t>12-Jan</t>
  </si>
  <si>
    <t>13-Jan</t>
  </si>
  <si>
    <t>15-Jan</t>
  </si>
  <si>
    <t>16-Jan</t>
  </si>
  <si>
    <t>17-Jan</t>
  </si>
  <si>
    <t>18-Jan</t>
  </si>
  <si>
    <t>19-Jan</t>
  </si>
  <si>
    <t>20-Jan</t>
  </si>
  <si>
    <t>22-Jan</t>
  </si>
  <si>
    <t>23-Jan</t>
  </si>
  <si>
    <t>24-Jan</t>
  </si>
  <si>
    <t>25-Jan</t>
  </si>
  <si>
    <t>26-Jan</t>
  </si>
  <si>
    <t>27-Jan</t>
  </si>
  <si>
    <t>29-Jan</t>
  </si>
  <si>
    <t>30-Jan</t>
  </si>
  <si>
    <t>31-Jan</t>
  </si>
  <si>
    <t>01-Feb</t>
  </si>
  <si>
    <t>02-Feb</t>
  </si>
  <si>
    <t>03-Feb</t>
  </si>
  <si>
    <t>05-Feb</t>
  </si>
  <si>
    <t>06-Feb</t>
  </si>
  <si>
    <t>07-Feb</t>
  </si>
  <si>
    <t>09-Feb</t>
  </si>
  <si>
    <t>10-Feb</t>
  </si>
  <si>
    <t>12-Feb</t>
  </si>
  <si>
    <t>13-Feb</t>
  </si>
  <si>
    <t>15-Feb</t>
  </si>
  <si>
    <t>16-Feb</t>
  </si>
  <si>
    <t>17-Feb</t>
  </si>
  <si>
    <t>18-Feb</t>
  </si>
  <si>
    <t>19-Feb</t>
  </si>
  <si>
    <t>20-Feb</t>
  </si>
  <si>
    <t>21-Feb</t>
  </si>
  <si>
    <t>22-Feb</t>
  </si>
  <si>
    <t>23-Feb</t>
  </si>
  <si>
    <t>24-Feb</t>
  </si>
  <si>
    <t>26-Feb</t>
  </si>
  <si>
    <t>27-Feb</t>
  </si>
  <si>
    <t>28-Feb</t>
  </si>
  <si>
    <t>29-Feb</t>
  </si>
  <si>
    <t>Count of Nomor Transaksi</t>
  </si>
  <si>
    <t>Tipe kendaraan yang paling sering muncul</t>
  </si>
  <si>
    <t>Tipe Kendaraan yang paling sering muncul di bulan januari</t>
  </si>
  <si>
    <t>Total Cabang</t>
  </si>
  <si>
    <t>Total Model Kendaraan</t>
  </si>
  <si>
    <t>Total Tipe Kendaraan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</si>
</sst>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9"/>
      <color theme="1"/>
      <name val="Calibri"/>
      <family val="2"/>
      <scheme val="minor"/>
    </font>
    <font>
      <b/>
      <sz val="10"/>
      <color theme="1"/>
      <name val="Calibri"/>
      <family val="2"/>
      <scheme val="minor"/>
    </font>
    <font>
      <sz val="10"/>
      <color theme="1"/>
      <name val="Calibri"/>
      <family val="2"/>
      <scheme val="minor"/>
    </font>
    <font>
      <u/>
      <sz val="9"/>
      <color theme="10"/>
      <name val="Calibri"/>
      <family val="2"/>
      <scheme val="minor"/>
    </font>
    <font>
      <b/>
      <sz val="12"/>
      <color theme="1"/>
      <name val="Calibri"/>
      <family val="2"/>
      <scheme val="minor"/>
    </font>
    <font>
      <b/>
      <sz val="36"/>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theme="4"/>
        <bgColor indexed="64"/>
      </patternFill>
    </fill>
    <fill>
      <patternFill patternType="solid">
        <fgColor theme="4"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vertical="center"/>
    </xf>
    <xf numFmtId="0" fontId="2" fillId="0" borderId="1" xfId="0" applyFont="1" applyBorder="1"/>
    <xf numFmtId="14" fontId="2" fillId="0" borderId="1" xfId="0" applyNumberFormat="1" applyFont="1" applyBorder="1"/>
    <xf numFmtId="0" fontId="2" fillId="0" borderId="1" xfId="0" applyFont="1" applyBorder="1" applyAlignment="1">
      <alignment horizontal="center"/>
    </xf>
    <xf numFmtId="0" fontId="2" fillId="0" borderId="0" xfId="0" applyFont="1"/>
    <xf numFmtId="0" fontId="0" fillId="0" borderId="0" xfId="0" applyAlignment="1">
      <alignment horizontal="center"/>
    </xf>
    <xf numFmtId="0" fontId="2" fillId="0" borderId="2" xfId="0" applyFont="1" applyBorder="1" applyAlignment="1">
      <alignment horizontal="left"/>
    </xf>
    <xf numFmtId="0" fontId="2" fillId="0" borderId="2" xfId="0" applyFont="1" applyBorder="1" applyAlignment="1">
      <alignment horizontal="center"/>
    </xf>
    <xf numFmtId="0" fontId="1" fillId="2" borderId="2" xfId="0" applyFont="1" applyFill="1" applyBorder="1" applyAlignment="1">
      <alignment horizontal="center"/>
    </xf>
    <xf numFmtId="0" fontId="1" fillId="0" borderId="0" xfId="0" applyFont="1"/>
    <xf numFmtId="0" fontId="1" fillId="2" borderId="2" xfId="0" applyFont="1" applyFill="1" applyBorder="1" applyAlignment="1">
      <alignment horizontal="center" vertical="center"/>
    </xf>
    <xf numFmtId="0" fontId="2" fillId="0" borderId="2" xfId="0" applyFont="1" applyBorder="1"/>
    <xf numFmtId="0" fontId="0" fillId="0" borderId="2"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Fill="1"/>
    <xf numFmtId="0" fontId="3" fillId="0" borderId="0" xfId="1"/>
    <xf numFmtId="0" fontId="0" fillId="4" borderId="0" xfId="0" applyFill="1"/>
    <xf numFmtId="0" fontId="0" fillId="5" borderId="0" xfId="0" applyFill="1"/>
    <xf numFmtId="0" fontId="4" fillId="4" borderId="0" xfId="0" applyFont="1" applyFill="1" applyAlignment="1">
      <alignment horizontal="center" vertical="center"/>
    </xf>
    <xf numFmtId="0" fontId="5" fillId="4" borderId="0" xfId="0" applyFont="1" applyFill="1" applyAlignment="1">
      <alignment horizontal="center" vertical="center"/>
    </xf>
    <xf numFmtId="0" fontId="0" fillId="6" borderId="0" xfId="0" applyFill="1"/>
    <xf numFmtId="0" fontId="4" fillId="4" borderId="0" xfId="0" applyFont="1" applyFill="1"/>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Fill="1"/>
  </cellXfs>
  <cellStyles count="2">
    <cellStyle name="Hyperlink" xfId="1" builtinId="8"/>
    <cellStyle name="Normal" xfId="0" builtinId="0"/>
  </cellStyles>
  <dxfs count="4">
    <dxf>
      <fill>
        <patternFill>
          <bgColor rgb="FFFF9900"/>
        </patternFill>
      </fill>
    </dxf>
    <dxf>
      <font>
        <b val="0"/>
        <i val="0"/>
        <sz val="24"/>
        <name val="Calibri"/>
        <family val="2"/>
        <scheme val="minor"/>
      </font>
    </dxf>
    <dxf>
      <font>
        <sz val="26"/>
      </font>
      <border>
        <vertical/>
        <horizontal/>
      </border>
    </dxf>
    <dxf>
      <font>
        <sz val="12"/>
      </font>
    </dxf>
  </dxfs>
  <tableStyles count="4" defaultTableStyle="TableStyleMedium2" defaultPivotStyle="PivotStyleLight16">
    <tableStyle name="Slicer Style 1" pivot="0" table="0" count="1" xr9:uid="{11669D6B-57DA-4049-9A52-4EF22712F32A}">
      <tableStyleElement type="wholeTable" dxfId="3"/>
    </tableStyle>
    <tableStyle name="Slicer Style 2" pivot="0" table="0" count="1" xr9:uid="{7BD3DB76-A365-41A0-A553-04538DCD86D1}">
      <tableStyleElement type="wholeTable" dxfId="2"/>
    </tableStyle>
    <tableStyle name="Slicer Style 3" pivot="0" table="0" count="1" xr9:uid="{83B24A59-DB56-482C-82F0-49EFD22ABD41}">
      <tableStyleElement type="headerRow" dxfId="1"/>
    </tableStyle>
    <tableStyle name="Slicer Style 4" pivot="0" table="0" count="1" xr9:uid="{9BBC7BAD-EA8C-4B38-9888-4192913A52E6}">
      <tableStyleElement type="wholeTable" dxfId="0"/>
    </tableStyle>
  </tableStyles>
  <colors>
    <mruColors>
      <color rgb="FFFF9900"/>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Cabang dengan Penjualan Tertinggi</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PivotTable!$A$4:$A$10</c:f>
              <c:strCache>
                <c:ptCount val="6"/>
                <c:pt idx="0">
                  <c:v>BULUKUMBA</c:v>
                </c:pt>
                <c:pt idx="1">
                  <c:v>KIMA</c:v>
                </c:pt>
                <c:pt idx="2">
                  <c:v>MAKASSAR TSM</c:v>
                </c:pt>
                <c:pt idx="3">
                  <c:v>MAROS</c:v>
                </c:pt>
                <c:pt idx="4">
                  <c:v>PALOPO</c:v>
                </c:pt>
                <c:pt idx="5">
                  <c:v>SORONG</c:v>
                </c:pt>
              </c:strCache>
            </c:strRef>
          </c:cat>
          <c:val>
            <c:numRef>
              <c:f>PivotTable!$B$4:$B$10</c:f>
              <c:numCache>
                <c:formatCode>General</c:formatCode>
                <c:ptCount val="6"/>
                <c:pt idx="0">
                  <c:v>30</c:v>
                </c:pt>
                <c:pt idx="1">
                  <c:v>29</c:v>
                </c:pt>
                <c:pt idx="2">
                  <c:v>26</c:v>
                </c:pt>
                <c:pt idx="3">
                  <c:v>27</c:v>
                </c:pt>
                <c:pt idx="4">
                  <c:v>25</c:v>
                </c:pt>
                <c:pt idx="5">
                  <c:v>25</c:v>
                </c:pt>
              </c:numCache>
            </c:numRef>
          </c:val>
          <c:extLst>
            <c:ext xmlns:c16="http://schemas.microsoft.com/office/drawing/2014/chart" uri="{C3380CC4-5D6E-409C-BE32-E72D297353CC}">
              <c16:uniqueId val="{00000000-99CE-46A7-96AF-CC6FA76BE48A}"/>
            </c:ext>
          </c:extLst>
        </c:ser>
        <c:dLbls>
          <c:dLblPos val="outEnd"/>
          <c:showLegendKey val="0"/>
          <c:showVal val="1"/>
          <c:showCatName val="0"/>
          <c:showSerName val="0"/>
          <c:showPercent val="0"/>
          <c:showBubbleSize val="0"/>
        </c:dLbls>
        <c:gapWidth val="219"/>
        <c:overlap val="-27"/>
        <c:axId val="118365455"/>
        <c:axId val="118366895"/>
      </c:barChart>
      <c:catAx>
        <c:axId val="11836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66895"/>
        <c:crosses val="autoZero"/>
        <c:auto val="1"/>
        <c:lblAlgn val="ctr"/>
        <c:lblOffset val="100"/>
        <c:noMultiLvlLbl val="0"/>
      </c:catAx>
      <c:valAx>
        <c:axId val="11836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65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Tren</a:t>
            </a:r>
            <a:r>
              <a:rPr lang="en-ID" baseline="0"/>
              <a:t> Penjualan Januari-Februari</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PivotTable!$E$3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PivotTable!$D$4:$D$55</c:f>
              <c:strCache>
                <c:ptCount val="51"/>
                <c:pt idx="0">
                  <c:v>01-Jan</c:v>
                </c:pt>
                <c:pt idx="1">
                  <c:v>02-Jan</c:v>
                </c:pt>
                <c:pt idx="2">
                  <c:v>03-Jan</c:v>
                </c:pt>
                <c:pt idx="3">
                  <c:v>04-Jan</c:v>
                </c:pt>
                <c:pt idx="4">
                  <c:v>05-Jan</c:v>
                </c:pt>
                <c:pt idx="5">
                  <c:v>06-Jan</c:v>
                </c:pt>
                <c:pt idx="6">
                  <c:v>08-Jan</c:v>
                </c:pt>
                <c:pt idx="7">
                  <c:v>09-Jan</c:v>
                </c:pt>
                <c:pt idx="8">
                  <c:v>10-Jan</c:v>
                </c:pt>
                <c:pt idx="9">
                  <c:v>11-Jan</c:v>
                </c:pt>
                <c:pt idx="10">
                  <c:v>12-Jan</c:v>
                </c:pt>
                <c:pt idx="11">
                  <c:v>13-Jan</c:v>
                </c:pt>
                <c:pt idx="12">
                  <c:v>15-Jan</c:v>
                </c:pt>
                <c:pt idx="13">
                  <c:v>16-Jan</c:v>
                </c:pt>
                <c:pt idx="14">
                  <c:v>17-Jan</c:v>
                </c:pt>
                <c:pt idx="15">
                  <c:v>18-Jan</c:v>
                </c:pt>
                <c:pt idx="16">
                  <c:v>19-Jan</c:v>
                </c:pt>
                <c:pt idx="17">
                  <c:v>20-Jan</c:v>
                </c:pt>
                <c:pt idx="18">
                  <c:v>22-Jan</c:v>
                </c:pt>
                <c:pt idx="19">
                  <c:v>23-Jan</c:v>
                </c:pt>
                <c:pt idx="20">
                  <c:v>24-Jan</c:v>
                </c:pt>
                <c:pt idx="21">
                  <c:v>25-Jan</c:v>
                </c:pt>
                <c:pt idx="22">
                  <c:v>26-Jan</c:v>
                </c:pt>
                <c:pt idx="23">
                  <c:v>27-Jan</c:v>
                </c:pt>
                <c:pt idx="24">
                  <c:v>29-Jan</c:v>
                </c:pt>
                <c:pt idx="25">
                  <c:v>30-Jan</c:v>
                </c:pt>
                <c:pt idx="26">
                  <c:v>31-Jan</c:v>
                </c:pt>
                <c:pt idx="27">
                  <c:v>01-Feb</c:v>
                </c:pt>
                <c:pt idx="28">
                  <c:v>02-Feb</c:v>
                </c:pt>
                <c:pt idx="29">
                  <c:v>03-Feb</c:v>
                </c:pt>
                <c:pt idx="30">
                  <c:v>05-Feb</c:v>
                </c:pt>
                <c:pt idx="31">
                  <c:v>06-Feb</c:v>
                </c:pt>
                <c:pt idx="32">
                  <c:v>07-Feb</c:v>
                </c:pt>
                <c:pt idx="33">
                  <c:v>09-Feb</c:v>
                </c:pt>
                <c:pt idx="34">
                  <c:v>10-Feb</c:v>
                </c:pt>
                <c:pt idx="35">
                  <c:v>12-Feb</c:v>
                </c:pt>
                <c:pt idx="36">
                  <c:v>13-Feb</c:v>
                </c:pt>
                <c:pt idx="37">
                  <c:v>15-Feb</c:v>
                </c:pt>
                <c:pt idx="38">
                  <c:v>16-Feb</c:v>
                </c:pt>
                <c:pt idx="39">
                  <c:v>17-Feb</c:v>
                </c:pt>
                <c:pt idx="40">
                  <c:v>18-Feb</c:v>
                </c:pt>
                <c:pt idx="41">
                  <c:v>19-Feb</c:v>
                </c:pt>
                <c:pt idx="42">
                  <c:v>20-Feb</c:v>
                </c:pt>
                <c:pt idx="43">
                  <c:v>21-Feb</c:v>
                </c:pt>
                <c:pt idx="44">
                  <c:v>22-Feb</c:v>
                </c:pt>
                <c:pt idx="45">
                  <c:v>23-Feb</c:v>
                </c:pt>
                <c:pt idx="46">
                  <c:v>24-Feb</c:v>
                </c:pt>
                <c:pt idx="47">
                  <c:v>26-Feb</c:v>
                </c:pt>
                <c:pt idx="48">
                  <c:v>27-Feb</c:v>
                </c:pt>
                <c:pt idx="49">
                  <c:v>28-Feb</c:v>
                </c:pt>
                <c:pt idx="50">
                  <c:v>29-Feb</c:v>
                </c:pt>
              </c:strCache>
            </c:strRef>
          </c:cat>
          <c:val>
            <c:numRef>
              <c:f>PivotTable!$E$4:$E$55</c:f>
              <c:numCache>
                <c:formatCode>General</c:formatCode>
                <c:ptCount val="51"/>
                <c:pt idx="0">
                  <c:v>2</c:v>
                </c:pt>
                <c:pt idx="1">
                  <c:v>20</c:v>
                </c:pt>
                <c:pt idx="2">
                  <c:v>14</c:v>
                </c:pt>
                <c:pt idx="3">
                  <c:v>14</c:v>
                </c:pt>
                <c:pt idx="4">
                  <c:v>6</c:v>
                </c:pt>
                <c:pt idx="5">
                  <c:v>6</c:v>
                </c:pt>
                <c:pt idx="6">
                  <c:v>8</c:v>
                </c:pt>
                <c:pt idx="7">
                  <c:v>9</c:v>
                </c:pt>
                <c:pt idx="8">
                  <c:v>14</c:v>
                </c:pt>
                <c:pt idx="9">
                  <c:v>13</c:v>
                </c:pt>
                <c:pt idx="10">
                  <c:v>8</c:v>
                </c:pt>
                <c:pt idx="11">
                  <c:v>3</c:v>
                </c:pt>
                <c:pt idx="12">
                  <c:v>19</c:v>
                </c:pt>
                <c:pt idx="13">
                  <c:v>8</c:v>
                </c:pt>
                <c:pt idx="14">
                  <c:v>21</c:v>
                </c:pt>
                <c:pt idx="15">
                  <c:v>14</c:v>
                </c:pt>
                <c:pt idx="16">
                  <c:v>6</c:v>
                </c:pt>
                <c:pt idx="17">
                  <c:v>7</c:v>
                </c:pt>
                <c:pt idx="18">
                  <c:v>18</c:v>
                </c:pt>
                <c:pt idx="19">
                  <c:v>8</c:v>
                </c:pt>
                <c:pt idx="20">
                  <c:v>16</c:v>
                </c:pt>
                <c:pt idx="21">
                  <c:v>7</c:v>
                </c:pt>
                <c:pt idx="22">
                  <c:v>12</c:v>
                </c:pt>
                <c:pt idx="23">
                  <c:v>9</c:v>
                </c:pt>
                <c:pt idx="24">
                  <c:v>20</c:v>
                </c:pt>
                <c:pt idx="25">
                  <c:v>14</c:v>
                </c:pt>
                <c:pt idx="26">
                  <c:v>36</c:v>
                </c:pt>
                <c:pt idx="27">
                  <c:v>4</c:v>
                </c:pt>
                <c:pt idx="28">
                  <c:v>1</c:v>
                </c:pt>
                <c:pt idx="29">
                  <c:v>2</c:v>
                </c:pt>
                <c:pt idx="30">
                  <c:v>9</c:v>
                </c:pt>
                <c:pt idx="31">
                  <c:v>7</c:v>
                </c:pt>
                <c:pt idx="32">
                  <c:v>10</c:v>
                </c:pt>
                <c:pt idx="33">
                  <c:v>8</c:v>
                </c:pt>
                <c:pt idx="34">
                  <c:v>1</c:v>
                </c:pt>
                <c:pt idx="35">
                  <c:v>14</c:v>
                </c:pt>
                <c:pt idx="36">
                  <c:v>11</c:v>
                </c:pt>
                <c:pt idx="37">
                  <c:v>10</c:v>
                </c:pt>
                <c:pt idx="38">
                  <c:v>16</c:v>
                </c:pt>
                <c:pt idx="39">
                  <c:v>5</c:v>
                </c:pt>
                <c:pt idx="40">
                  <c:v>1</c:v>
                </c:pt>
                <c:pt idx="41">
                  <c:v>3</c:v>
                </c:pt>
                <c:pt idx="42">
                  <c:v>7</c:v>
                </c:pt>
                <c:pt idx="43">
                  <c:v>8</c:v>
                </c:pt>
                <c:pt idx="44">
                  <c:v>15</c:v>
                </c:pt>
                <c:pt idx="45">
                  <c:v>14</c:v>
                </c:pt>
                <c:pt idx="46">
                  <c:v>8</c:v>
                </c:pt>
                <c:pt idx="47">
                  <c:v>10</c:v>
                </c:pt>
                <c:pt idx="48">
                  <c:v>15</c:v>
                </c:pt>
                <c:pt idx="49">
                  <c:v>13</c:v>
                </c:pt>
                <c:pt idx="50">
                  <c:v>42</c:v>
                </c:pt>
              </c:numCache>
            </c:numRef>
          </c:val>
          <c:smooth val="0"/>
          <c:extLst>
            <c:ext xmlns:c16="http://schemas.microsoft.com/office/drawing/2014/chart" uri="{C3380CC4-5D6E-409C-BE32-E72D297353CC}">
              <c16:uniqueId val="{00000000-E371-4362-BB0F-301CECB5EFC0}"/>
            </c:ext>
          </c:extLst>
        </c:ser>
        <c:dLbls>
          <c:showLegendKey val="0"/>
          <c:showVal val="0"/>
          <c:showCatName val="0"/>
          <c:showSerName val="0"/>
          <c:showPercent val="0"/>
          <c:showBubbleSize val="0"/>
        </c:dLbls>
        <c:marker val="1"/>
        <c:smooth val="0"/>
        <c:axId val="118319855"/>
        <c:axId val="118323215"/>
      </c:lineChart>
      <c:catAx>
        <c:axId val="11831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23215"/>
        <c:crosses val="autoZero"/>
        <c:auto val="1"/>
        <c:lblAlgn val="ctr"/>
        <c:lblOffset val="100"/>
        <c:tickMarkSkip val="1"/>
        <c:noMultiLvlLbl val="0"/>
      </c:catAx>
      <c:valAx>
        <c:axId val="118323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19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(1&amp;3).xlsx]PivotTable!PivotTable6</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Warna Kendaraan Terlaris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PivotTable!$N$3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PivotTable!$M$4:$M$14</c:f>
              <c:strCache>
                <c:ptCount val="10"/>
                <c:pt idx="0">
                  <c:v>Hitam Mika</c:v>
                </c:pt>
                <c:pt idx="1">
                  <c:v>Putih Mutiara</c:v>
                </c:pt>
                <c:pt idx="2">
                  <c:v>Hitam</c:v>
                </c:pt>
                <c:pt idx="3">
                  <c:v>Silver Metalik</c:v>
                </c:pt>
                <c:pt idx="4">
                  <c:v>Abu Tua Metalik</c:v>
                </c:pt>
                <c:pt idx="5">
                  <c:v>Hijau Metalik</c:v>
                </c:pt>
                <c:pt idx="6">
                  <c:v>Silver</c:v>
                </c:pt>
                <c:pt idx="7">
                  <c:v>Abu Abu Tua</c:v>
                </c:pt>
                <c:pt idx="8">
                  <c:v>Kuning</c:v>
                </c:pt>
                <c:pt idx="9">
                  <c:v>Putih</c:v>
                </c:pt>
              </c:strCache>
            </c:strRef>
          </c:cat>
          <c:val>
            <c:numRef>
              <c:f>PivotTable!$N$4:$N$14</c:f>
              <c:numCache>
                <c:formatCode>General</c:formatCode>
                <c:ptCount val="10"/>
                <c:pt idx="0">
                  <c:v>239</c:v>
                </c:pt>
                <c:pt idx="1">
                  <c:v>203</c:v>
                </c:pt>
                <c:pt idx="2">
                  <c:v>83</c:v>
                </c:pt>
                <c:pt idx="3">
                  <c:v>17</c:v>
                </c:pt>
                <c:pt idx="4">
                  <c:v>8</c:v>
                </c:pt>
                <c:pt idx="5">
                  <c:v>4</c:v>
                </c:pt>
                <c:pt idx="6">
                  <c:v>4</c:v>
                </c:pt>
                <c:pt idx="7">
                  <c:v>3</c:v>
                </c:pt>
                <c:pt idx="8">
                  <c:v>3</c:v>
                </c:pt>
                <c:pt idx="9">
                  <c:v>2</c:v>
                </c:pt>
              </c:numCache>
            </c:numRef>
          </c:val>
          <c:extLst>
            <c:ext xmlns:c16="http://schemas.microsoft.com/office/drawing/2014/chart" uri="{C3380CC4-5D6E-409C-BE32-E72D297353CC}">
              <c16:uniqueId val="{00000000-A7AD-484C-91E4-570B1727A632}"/>
            </c:ext>
          </c:extLst>
        </c:ser>
        <c:dLbls>
          <c:dLblPos val="outEnd"/>
          <c:showLegendKey val="0"/>
          <c:showVal val="1"/>
          <c:showCatName val="0"/>
          <c:showSerName val="0"/>
          <c:showPercent val="0"/>
          <c:showBubbleSize val="0"/>
        </c:dLbls>
        <c:gapWidth val="219"/>
        <c:overlap val="-27"/>
        <c:axId val="118357775"/>
        <c:axId val="118374095"/>
      </c:barChart>
      <c:catAx>
        <c:axId val="11835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74095"/>
        <c:crosses val="autoZero"/>
        <c:auto val="1"/>
        <c:lblAlgn val="ctr"/>
        <c:lblOffset val="100"/>
        <c:noMultiLvlLbl val="0"/>
      </c:catAx>
      <c:valAx>
        <c:axId val="118374095"/>
        <c:scaling>
          <c:orientation val="minMax"/>
          <c:max val="2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57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Model Kendaraan Terlaris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PivotTable!$H$3</c:f>
              <c:strCache>
                <c:ptCount val="1"/>
                <c:pt idx="0">
                  <c:v>Total</c:v>
                </c:pt>
              </c:strCache>
            </c:strRef>
          </c:tx>
          <c:spPr>
            <a:solidFill>
              <a:schemeClr val="accent1"/>
            </a:solidFill>
            <a:ln>
              <a:noFill/>
            </a:ln>
            <a:effectLst/>
          </c:spPr>
          <c:invertIfNegative val="0"/>
          <c:cat>
            <c:strRef>
              <c:f>PivotTable!$G$4:$G$9</c:f>
              <c:strCache>
                <c:ptCount val="5"/>
                <c:pt idx="0">
                  <c:v>NEW XPANDER CROSS M/T FL</c:v>
                </c:pt>
                <c:pt idx="1">
                  <c:v>NEW XPANDER CROSS PREMIUM PACKAGE CVT FL - PUTIH</c:v>
                </c:pt>
                <c:pt idx="2">
                  <c:v>NEW XPANDER CROSS PREMIUM PACKAGE CVT FL</c:v>
                </c:pt>
                <c:pt idx="3">
                  <c:v>NEW PAJERO SPORT 2.4L DAKAR-L (4X2) 8AT</c:v>
                </c:pt>
                <c:pt idx="4">
                  <c:v>NEW L300 PU FB-R (4X2) M/T CKD</c:v>
                </c:pt>
              </c:strCache>
            </c:strRef>
          </c:cat>
          <c:val>
            <c:numRef>
              <c:f>PivotTable!$H$4:$H$9</c:f>
              <c:numCache>
                <c:formatCode>General</c:formatCode>
                <c:ptCount val="5"/>
                <c:pt idx="0">
                  <c:v>43</c:v>
                </c:pt>
                <c:pt idx="1">
                  <c:v>52</c:v>
                </c:pt>
                <c:pt idx="2">
                  <c:v>57</c:v>
                </c:pt>
                <c:pt idx="3">
                  <c:v>59</c:v>
                </c:pt>
                <c:pt idx="4">
                  <c:v>68</c:v>
                </c:pt>
              </c:numCache>
            </c:numRef>
          </c:val>
          <c:extLst>
            <c:ext xmlns:c16="http://schemas.microsoft.com/office/drawing/2014/chart" uri="{C3380CC4-5D6E-409C-BE32-E72D297353CC}">
              <c16:uniqueId val="{00000000-09A9-47A1-833F-28B19524E333}"/>
            </c:ext>
          </c:extLst>
        </c:ser>
        <c:dLbls>
          <c:showLegendKey val="0"/>
          <c:showVal val="0"/>
          <c:showCatName val="0"/>
          <c:showSerName val="0"/>
          <c:showPercent val="0"/>
          <c:showBubbleSize val="0"/>
        </c:dLbls>
        <c:gapWidth val="219"/>
        <c:overlap val="-27"/>
        <c:axId val="118317455"/>
        <c:axId val="118336655"/>
      </c:barChart>
      <c:catAx>
        <c:axId val="11831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18336655"/>
        <c:crosses val="autoZero"/>
        <c:auto val="1"/>
        <c:lblAlgn val="ctr"/>
        <c:lblOffset val="200"/>
        <c:tickMarkSkip val="1"/>
        <c:noMultiLvlLbl val="0"/>
      </c:catAx>
      <c:valAx>
        <c:axId val="118336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1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Persentase Tipe</a:t>
            </a:r>
            <a:r>
              <a:rPr lang="en-US" baseline="0"/>
              <a:t> Kendaraan Terjual</a:t>
            </a:r>
            <a:endParaRPr lang="en-US"/>
          </a:p>
        </c:rich>
      </c:tx>
      <c:layout>
        <c:manualLayout>
          <c:xMode val="edge"/>
          <c:yMode val="edge"/>
          <c:x val="0.4565721104860877"/>
          <c:y val="5.8566625673925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PivotTable!$K$3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CB4-48B5-AC4C-7C73312382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B4-48B5-AC4C-7C73312382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CB4-48B5-AC4C-7C733123827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CB4-48B5-AC4C-7C733123827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CB4-48B5-AC4C-7C733123827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CB4-48B5-AC4C-7C733123827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PivotTable!$J$4:$J$10</c:f>
              <c:strCache>
                <c:ptCount val="6"/>
                <c:pt idx="0">
                  <c:v>L300</c:v>
                </c:pt>
                <c:pt idx="1">
                  <c:v>PAJERO</c:v>
                </c:pt>
                <c:pt idx="2">
                  <c:v>TRITON</c:v>
                </c:pt>
                <c:pt idx="3">
                  <c:v>XFORCE</c:v>
                </c:pt>
                <c:pt idx="4">
                  <c:v>XPANDER CROSS</c:v>
                </c:pt>
                <c:pt idx="5">
                  <c:v>XPANDER MPV</c:v>
                </c:pt>
              </c:strCache>
            </c:strRef>
          </c:cat>
          <c:val>
            <c:numRef>
              <c:f>PivotTable!$K$4:$K$10</c:f>
              <c:numCache>
                <c:formatCode>General</c:formatCode>
                <c:ptCount val="6"/>
                <c:pt idx="0">
                  <c:v>73</c:v>
                </c:pt>
                <c:pt idx="1">
                  <c:v>112</c:v>
                </c:pt>
                <c:pt idx="2">
                  <c:v>16</c:v>
                </c:pt>
                <c:pt idx="3">
                  <c:v>34</c:v>
                </c:pt>
                <c:pt idx="4">
                  <c:v>181</c:v>
                </c:pt>
                <c:pt idx="5">
                  <c:v>150</c:v>
                </c:pt>
              </c:numCache>
            </c:numRef>
          </c:val>
          <c:extLst>
            <c:ext xmlns:c16="http://schemas.microsoft.com/office/drawing/2014/chart" uri="{C3380CC4-5D6E-409C-BE32-E72D297353CC}">
              <c16:uniqueId val="{0000000C-0CB4-48B5-AC4C-7C7331238272}"/>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Bidang Usaha Pelanggan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PivotTable!$W$3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PivotTable!$V$4:$V$7</c:f>
              <c:strCache>
                <c:ptCount val="3"/>
                <c:pt idx="0">
                  <c:v>Jasa - Lainnya</c:v>
                </c:pt>
                <c:pt idx="1">
                  <c:v>Distributor/Perdagangan - Lainnya</c:v>
                </c:pt>
                <c:pt idx="2">
                  <c:v>Pemerintah - Lainnya</c:v>
                </c:pt>
              </c:strCache>
            </c:strRef>
          </c:cat>
          <c:val>
            <c:numRef>
              <c:f>PivotTable!$W$4:$W$7</c:f>
              <c:numCache>
                <c:formatCode>General</c:formatCode>
                <c:ptCount val="3"/>
                <c:pt idx="0">
                  <c:v>399</c:v>
                </c:pt>
                <c:pt idx="1">
                  <c:v>52</c:v>
                </c:pt>
                <c:pt idx="2">
                  <c:v>26</c:v>
                </c:pt>
              </c:numCache>
            </c:numRef>
          </c:val>
          <c:extLst>
            <c:ext xmlns:c16="http://schemas.microsoft.com/office/drawing/2014/chart" uri="{C3380CC4-5D6E-409C-BE32-E72D297353CC}">
              <c16:uniqueId val="{00000000-52F6-4FAE-B16D-7B0D62AB7468}"/>
            </c:ext>
          </c:extLst>
        </c:ser>
        <c:dLbls>
          <c:dLblPos val="outEnd"/>
          <c:showLegendKey val="0"/>
          <c:showVal val="1"/>
          <c:showCatName val="0"/>
          <c:showSerName val="0"/>
          <c:showPercent val="0"/>
          <c:showBubbleSize val="0"/>
        </c:dLbls>
        <c:gapWidth val="219"/>
        <c:overlap val="-27"/>
        <c:axId val="279938335"/>
        <c:axId val="279938815"/>
      </c:barChart>
      <c:catAx>
        <c:axId val="27993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79938815"/>
        <c:crosses val="autoZero"/>
        <c:auto val="1"/>
        <c:lblAlgn val="ctr"/>
        <c:lblOffset val="100"/>
        <c:noMultiLvlLbl val="0"/>
      </c:catAx>
      <c:valAx>
        <c:axId val="279938815"/>
        <c:scaling>
          <c:orientation val="minMax"/>
          <c:max val="4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93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10 Leasing</a:t>
            </a:r>
            <a:r>
              <a:rPr lang="en-US" baseline="0"/>
              <a:t> Tertinggi</a:t>
            </a:r>
            <a:endParaRPr lang="en-US"/>
          </a:p>
        </c:rich>
      </c:tx>
      <c:layout>
        <c:manualLayout>
          <c:xMode val="edge"/>
          <c:yMode val="edge"/>
          <c:x val="0.34512463092050838"/>
          <c:y val="3.37324541211454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55826374873126428"/>
          <c:y val="0.11201317379683315"/>
          <c:w val="0.3102665388773202"/>
          <c:h val="0.8186889704145186"/>
        </c:manualLayout>
      </c:layout>
      <c:bar3DChart>
        <c:barDir val="bar"/>
        <c:grouping val="clustered"/>
        <c:varyColors val="0"/>
        <c:ser>
          <c:idx val="0"/>
          <c:order val="0"/>
          <c:tx>
            <c:strRef>
              <c:f>PivotTable!$Q$3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PivotTable!$P$4:$P$17</c:f>
              <c:multiLvlStrCache>
                <c:ptCount val="11"/>
                <c:lvl>
                  <c:pt idx="0">
                    <c:v>(blank)</c:v>
                  </c:pt>
                  <c:pt idx="1">
                    <c:v>PT. ASTRA SEDAYA FINANCE (ACC)</c:v>
                  </c:pt>
                  <c:pt idx="2">
                    <c:v>PT. CLIPAN FINANCE INDONESIA TBK</c:v>
                  </c:pt>
                  <c:pt idx="3">
                    <c:v>PT. BNI MULTI FINANCE</c:v>
                  </c:pt>
                  <c:pt idx="4">
                    <c:v>BFI FINANCE</c:v>
                  </c:pt>
                  <c:pt idx="5">
                    <c:v>KKB MANDIRI</c:v>
                  </c:pt>
                  <c:pt idx="6">
                    <c:v>PT. DIPO STAR FINANCE</c:v>
                  </c:pt>
                  <c:pt idx="7">
                    <c:v>BRI MULTIFINANCE INDONESIA</c:v>
                  </c:pt>
                  <c:pt idx="8">
                    <c:v>PT. MAYBANK FINANCE</c:v>
                  </c:pt>
                  <c:pt idx="9">
                    <c:v>ADIRA FINANCE</c:v>
                  </c:pt>
                  <c:pt idx="10">
                    <c:v>PT. MANDIRI TUNAS FINANCE</c:v>
                  </c:pt>
                </c:lvl>
                <c:lvl>
                  <c:pt idx="0">
                    <c:v>Cash</c:v>
                  </c:pt>
                  <c:pt idx="1">
                    <c:v>Leasing</c:v>
                  </c:pt>
                </c:lvl>
              </c:multiLvlStrCache>
            </c:multiLvlStrRef>
          </c:cat>
          <c:val>
            <c:numRef>
              <c:f>PivotTable!$Q$4:$Q$17</c:f>
              <c:numCache>
                <c:formatCode>General</c:formatCode>
                <c:ptCount val="11"/>
                <c:pt idx="0">
                  <c:v>182</c:v>
                </c:pt>
                <c:pt idx="1">
                  <c:v>9</c:v>
                </c:pt>
                <c:pt idx="2">
                  <c:v>12</c:v>
                </c:pt>
                <c:pt idx="3">
                  <c:v>13</c:v>
                </c:pt>
                <c:pt idx="4">
                  <c:v>16</c:v>
                </c:pt>
                <c:pt idx="5">
                  <c:v>17</c:v>
                </c:pt>
                <c:pt idx="6">
                  <c:v>27</c:v>
                </c:pt>
                <c:pt idx="7">
                  <c:v>31</c:v>
                </c:pt>
                <c:pt idx="8">
                  <c:v>51</c:v>
                </c:pt>
                <c:pt idx="9">
                  <c:v>59</c:v>
                </c:pt>
                <c:pt idx="10">
                  <c:v>132</c:v>
                </c:pt>
              </c:numCache>
            </c:numRef>
          </c:val>
          <c:extLst>
            <c:ext xmlns:c16="http://schemas.microsoft.com/office/drawing/2014/chart" uri="{C3380CC4-5D6E-409C-BE32-E72D297353CC}">
              <c16:uniqueId val="{00000000-5405-48FC-87A9-0369313A4152}"/>
            </c:ext>
          </c:extLst>
        </c:ser>
        <c:dLbls>
          <c:showLegendKey val="0"/>
          <c:showVal val="0"/>
          <c:showCatName val="0"/>
          <c:showSerName val="0"/>
          <c:showPercent val="0"/>
          <c:showBubbleSize val="0"/>
        </c:dLbls>
        <c:gapWidth val="150"/>
        <c:shape val="box"/>
        <c:axId val="451551280"/>
        <c:axId val="451550800"/>
        <c:axId val="0"/>
      </c:bar3DChart>
      <c:catAx>
        <c:axId val="451551280"/>
        <c:scaling>
          <c:orientation val="minMax"/>
        </c:scaling>
        <c:delete val="0"/>
        <c:axPos val="l"/>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50800"/>
        <c:crosses val="autoZero"/>
        <c:auto val="1"/>
        <c:lblAlgn val="ctr"/>
        <c:lblOffset val="100"/>
        <c:noMultiLvlLbl val="0"/>
      </c:catAx>
      <c:valAx>
        <c:axId val="451550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51280"/>
        <c:crosses val="autoZero"/>
        <c:crossBetween val="between"/>
        <c:majorUnit val="5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(1&amp;3).xlsx]PivotTable!PivotTable8</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Sumber Informasi</a:t>
            </a:r>
          </a:p>
        </c:rich>
      </c:tx>
      <c:layout>
        <c:manualLayout>
          <c:xMode val="edge"/>
          <c:yMode val="edge"/>
          <c:x val="0.34052162409593145"/>
          <c:y val="3.23035369317821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PivotTable!$T$3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PivotTable!$S$4:$S$11</c:f>
              <c:strCache>
                <c:ptCount val="7"/>
                <c:pt idx="0">
                  <c:v>Iklan Radio</c:v>
                </c:pt>
                <c:pt idx="1">
                  <c:v>Iklan Media Cetak (Koran, Majalah, dll)</c:v>
                </c:pt>
                <c:pt idx="2">
                  <c:v>Iklan Televisi</c:v>
                </c:pt>
                <c:pt idx="3">
                  <c:v>Lihat dijalan / info dari kerabat, teman</c:v>
                </c:pt>
                <c:pt idx="4">
                  <c:v>Iklan Digital (Website, Youtube, Sosmed, dll)</c:v>
                </c:pt>
                <c:pt idx="5">
                  <c:v>Brosur / Flyer</c:v>
                </c:pt>
                <c:pt idx="6">
                  <c:v>Pameran/Event/Exhibition</c:v>
                </c:pt>
              </c:strCache>
            </c:strRef>
          </c:cat>
          <c:val>
            <c:numRef>
              <c:f>PivotTable!$T$4:$T$11</c:f>
              <c:numCache>
                <c:formatCode>General</c:formatCode>
                <c:ptCount val="7"/>
                <c:pt idx="0">
                  <c:v>1</c:v>
                </c:pt>
                <c:pt idx="1">
                  <c:v>7</c:v>
                </c:pt>
                <c:pt idx="2">
                  <c:v>7</c:v>
                </c:pt>
                <c:pt idx="3">
                  <c:v>62</c:v>
                </c:pt>
                <c:pt idx="4">
                  <c:v>97</c:v>
                </c:pt>
                <c:pt idx="5">
                  <c:v>123</c:v>
                </c:pt>
                <c:pt idx="6">
                  <c:v>269</c:v>
                </c:pt>
              </c:numCache>
            </c:numRef>
          </c:val>
          <c:extLst>
            <c:ext xmlns:c16="http://schemas.microsoft.com/office/drawing/2014/chart" uri="{C3380CC4-5D6E-409C-BE32-E72D297353CC}">
              <c16:uniqueId val="{00000000-92AE-433D-80FC-936AD7089F2E}"/>
            </c:ext>
          </c:extLst>
        </c:ser>
        <c:dLbls>
          <c:showLegendKey val="0"/>
          <c:showVal val="0"/>
          <c:showCatName val="0"/>
          <c:showSerName val="0"/>
          <c:showPercent val="0"/>
          <c:showBubbleSize val="0"/>
        </c:dLbls>
        <c:gapWidth val="182"/>
        <c:axId val="588818864"/>
        <c:axId val="588815024"/>
      </c:barChart>
      <c:catAx>
        <c:axId val="588818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15024"/>
        <c:crosses val="autoZero"/>
        <c:auto val="1"/>
        <c:lblAlgn val="ctr"/>
        <c:lblOffset val="100"/>
        <c:noMultiLvlLbl val="0"/>
      </c:catAx>
      <c:valAx>
        <c:axId val="5888150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1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(1&amp;3).xlsx]PivotTable!PivotTable2</c:name>
    <c:fmtId val="9"/>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200" baseline="0"/>
              <a:t>Cabang dengan Penjualan Tertinggi</a:t>
            </a:r>
            <a:endParaRPr lang="en-US" sz="1200"/>
          </a:p>
        </c:rich>
      </c:tx>
      <c:layout>
        <c:manualLayout>
          <c:xMode val="edge"/>
          <c:yMode val="edge"/>
          <c:x val="0.29263422131267841"/>
          <c:y val="5.2614750355464562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PivotTable!$A$4:$A$10</c:f>
              <c:strCache>
                <c:ptCount val="6"/>
                <c:pt idx="0">
                  <c:v>BULUKUMBA</c:v>
                </c:pt>
                <c:pt idx="1">
                  <c:v>KIMA</c:v>
                </c:pt>
                <c:pt idx="2">
                  <c:v>MAKASSAR TSM</c:v>
                </c:pt>
                <c:pt idx="3">
                  <c:v>MAROS</c:v>
                </c:pt>
                <c:pt idx="4">
                  <c:v>PALOPO</c:v>
                </c:pt>
                <c:pt idx="5">
                  <c:v>SORONG</c:v>
                </c:pt>
              </c:strCache>
            </c:strRef>
          </c:cat>
          <c:val>
            <c:numRef>
              <c:f>PivotTable!$B$4:$B$10</c:f>
              <c:numCache>
                <c:formatCode>General</c:formatCode>
                <c:ptCount val="6"/>
                <c:pt idx="0">
                  <c:v>30</c:v>
                </c:pt>
                <c:pt idx="1">
                  <c:v>29</c:v>
                </c:pt>
                <c:pt idx="2">
                  <c:v>26</c:v>
                </c:pt>
                <c:pt idx="3">
                  <c:v>27</c:v>
                </c:pt>
                <c:pt idx="4">
                  <c:v>25</c:v>
                </c:pt>
                <c:pt idx="5">
                  <c:v>25</c:v>
                </c:pt>
              </c:numCache>
            </c:numRef>
          </c:val>
          <c:extLst>
            <c:ext xmlns:c16="http://schemas.microsoft.com/office/drawing/2014/chart" uri="{C3380CC4-5D6E-409C-BE32-E72D297353CC}">
              <c16:uniqueId val="{00000000-A98A-4551-A1D3-FE5F24576C4C}"/>
            </c:ext>
          </c:extLst>
        </c:ser>
        <c:dLbls>
          <c:dLblPos val="outEnd"/>
          <c:showLegendKey val="0"/>
          <c:showVal val="1"/>
          <c:showCatName val="0"/>
          <c:showSerName val="0"/>
          <c:showPercent val="0"/>
          <c:showBubbleSize val="0"/>
        </c:dLbls>
        <c:gapWidth val="100"/>
        <c:overlap val="-50"/>
        <c:axId val="118365455"/>
        <c:axId val="118366895"/>
      </c:barChart>
      <c:catAx>
        <c:axId val="1183654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66895"/>
        <c:crosses val="autoZero"/>
        <c:auto val="1"/>
        <c:lblAlgn val="ctr"/>
        <c:lblOffset val="100"/>
        <c:noMultiLvlLbl val="0"/>
      </c:catAx>
      <c:valAx>
        <c:axId val="11836689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1836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Persentase Tipe Kendaraan Terjual</a:t>
            </a:r>
          </a:p>
        </c:rich>
      </c:tx>
      <c:layout>
        <c:manualLayout>
          <c:xMode val="edge"/>
          <c:yMode val="edge"/>
          <c:x val="3.6912858105872727E-2"/>
          <c:y val="3.34739817922625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s>
    <c:plotArea>
      <c:layout>
        <c:manualLayout>
          <c:layoutTarget val="inner"/>
          <c:xMode val="edge"/>
          <c:yMode val="edge"/>
          <c:x val="0.12061143849297656"/>
          <c:y val="0.15555461003376014"/>
          <c:w val="0.62451493864595753"/>
          <c:h val="0.7562691232829053"/>
        </c:manualLayout>
      </c:layout>
      <c:pieChart>
        <c:varyColors val="1"/>
        <c:ser>
          <c:idx val="0"/>
          <c:order val="0"/>
          <c:tx>
            <c:strRef>
              <c:f>PivotTable!$K$3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299-41F1-9D77-7EDB93D677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299-41F1-9D77-7EDB93D6772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299-41F1-9D77-7EDB93D6772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299-41F1-9D77-7EDB93D6772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299-41F1-9D77-7EDB93D6772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299-41F1-9D77-7EDB93D6772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PivotTable!$J$4:$J$10</c:f>
              <c:strCache>
                <c:ptCount val="6"/>
                <c:pt idx="0">
                  <c:v>L300</c:v>
                </c:pt>
                <c:pt idx="1">
                  <c:v>PAJERO</c:v>
                </c:pt>
                <c:pt idx="2">
                  <c:v>TRITON</c:v>
                </c:pt>
                <c:pt idx="3">
                  <c:v>XFORCE</c:v>
                </c:pt>
                <c:pt idx="4">
                  <c:v>XPANDER CROSS</c:v>
                </c:pt>
                <c:pt idx="5">
                  <c:v>XPANDER MPV</c:v>
                </c:pt>
              </c:strCache>
            </c:strRef>
          </c:cat>
          <c:val>
            <c:numRef>
              <c:f>PivotTable!$K$4:$K$10</c:f>
              <c:numCache>
                <c:formatCode>General</c:formatCode>
                <c:ptCount val="6"/>
                <c:pt idx="0">
                  <c:v>73</c:v>
                </c:pt>
                <c:pt idx="1">
                  <c:v>112</c:v>
                </c:pt>
                <c:pt idx="2">
                  <c:v>16</c:v>
                </c:pt>
                <c:pt idx="3">
                  <c:v>34</c:v>
                </c:pt>
                <c:pt idx="4">
                  <c:v>181</c:v>
                </c:pt>
                <c:pt idx="5">
                  <c:v>150</c:v>
                </c:pt>
              </c:numCache>
            </c:numRef>
          </c:val>
          <c:extLst>
            <c:ext xmlns:c16="http://schemas.microsoft.com/office/drawing/2014/chart" uri="{C3380CC4-5D6E-409C-BE32-E72D297353CC}">
              <c16:uniqueId val="{0000000C-5299-41F1-9D77-7EDB93D6772D}"/>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Tren</a:t>
            </a:r>
            <a:r>
              <a:rPr lang="en-ID" baseline="0"/>
              <a:t> Penjualan Januari-Februari</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PivotTable!$E$3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2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B52D-41BE-B17E-95BA10C04134}"/>
              </c:ext>
            </c:extLst>
          </c:dPt>
          <c:dPt>
            <c:idx val="5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B52D-41BE-B17E-95BA10C04134}"/>
              </c:ext>
            </c:extLst>
          </c:dPt>
          <c:dLbls>
            <c:dLbl>
              <c:idx val="2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52D-41BE-B17E-95BA10C04134}"/>
                </c:ext>
              </c:extLst>
            </c:dLbl>
            <c:dLbl>
              <c:idx val="5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52D-41BE-B17E-95BA10C0413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PivotTable!$D$4:$D$55</c:f>
              <c:strCache>
                <c:ptCount val="51"/>
                <c:pt idx="0">
                  <c:v>01-Jan</c:v>
                </c:pt>
                <c:pt idx="1">
                  <c:v>02-Jan</c:v>
                </c:pt>
                <c:pt idx="2">
                  <c:v>03-Jan</c:v>
                </c:pt>
                <c:pt idx="3">
                  <c:v>04-Jan</c:v>
                </c:pt>
                <c:pt idx="4">
                  <c:v>05-Jan</c:v>
                </c:pt>
                <c:pt idx="5">
                  <c:v>06-Jan</c:v>
                </c:pt>
                <c:pt idx="6">
                  <c:v>08-Jan</c:v>
                </c:pt>
                <c:pt idx="7">
                  <c:v>09-Jan</c:v>
                </c:pt>
                <c:pt idx="8">
                  <c:v>10-Jan</c:v>
                </c:pt>
                <c:pt idx="9">
                  <c:v>11-Jan</c:v>
                </c:pt>
                <c:pt idx="10">
                  <c:v>12-Jan</c:v>
                </c:pt>
                <c:pt idx="11">
                  <c:v>13-Jan</c:v>
                </c:pt>
                <c:pt idx="12">
                  <c:v>15-Jan</c:v>
                </c:pt>
                <c:pt idx="13">
                  <c:v>16-Jan</c:v>
                </c:pt>
                <c:pt idx="14">
                  <c:v>17-Jan</c:v>
                </c:pt>
                <c:pt idx="15">
                  <c:v>18-Jan</c:v>
                </c:pt>
                <c:pt idx="16">
                  <c:v>19-Jan</c:v>
                </c:pt>
                <c:pt idx="17">
                  <c:v>20-Jan</c:v>
                </c:pt>
                <c:pt idx="18">
                  <c:v>22-Jan</c:v>
                </c:pt>
                <c:pt idx="19">
                  <c:v>23-Jan</c:v>
                </c:pt>
                <c:pt idx="20">
                  <c:v>24-Jan</c:v>
                </c:pt>
                <c:pt idx="21">
                  <c:v>25-Jan</c:v>
                </c:pt>
                <c:pt idx="22">
                  <c:v>26-Jan</c:v>
                </c:pt>
                <c:pt idx="23">
                  <c:v>27-Jan</c:v>
                </c:pt>
                <c:pt idx="24">
                  <c:v>29-Jan</c:v>
                </c:pt>
                <c:pt idx="25">
                  <c:v>30-Jan</c:v>
                </c:pt>
                <c:pt idx="26">
                  <c:v>31-Jan</c:v>
                </c:pt>
                <c:pt idx="27">
                  <c:v>01-Feb</c:v>
                </c:pt>
                <c:pt idx="28">
                  <c:v>02-Feb</c:v>
                </c:pt>
                <c:pt idx="29">
                  <c:v>03-Feb</c:v>
                </c:pt>
                <c:pt idx="30">
                  <c:v>05-Feb</c:v>
                </c:pt>
                <c:pt idx="31">
                  <c:v>06-Feb</c:v>
                </c:pt>
                <c:pt idx="32">
                  <c:v>07-Feb</c:v>
                </c:pt>
                <c:pt idx="33">
                  <c:v>09-Feb</c:v>
                </c:pt>
                <c:pt idx="34">
                  <c:v>10-Feb</c:v>
                </c:pt>
                <c:pt idx="35">
                  <c:v>12-Feb</c:v>
                </c:pt>
                <c:pt idx="36">
                  <c:v>13-Feb</c:v>
                </c:pt>
                <c:pt idx="37">
                  <c:v>15-Feb</c:v>
                </c:pt>
                <c:pt idx="38">
                  <c:v>16-Feb</c:v>
                </c:pt>
                <c:pt idx="39">
                  <c:v>17-Feb</c:v>
                </c:pt>
                <c:pt idx="40">
                  <c:v>18-Feb</c:v>
                </c:pt>
                <c:pt idx="41">
                  <c:v>19-Feb</c:v>
                </c:pt>
                <c:pt idx="42">
                  <c:v>20-Feb</c:v>
                </c:pt>
                <c:pt idx="43">
                  <c:v>21-Feb</c:v>
                </c:pt>
                <c:pt idx="44">
                  <c:v>22-Feb</c:v>
                </c:pt>
                <c:pt idx="45">
                  <c:v>23-Feb</c:v>
                </c:pt>
                <c:pt idx="46">
                  <c:v>24-Feb</c:v>
                </c:pt>
                <c:pt idx="47">
                  <c:v>26-Feb</c:v>
                </c:pt>
                <c:pt idx="48">
                  <c:v>27-Feb</c:v>
                </c:pt>
                <c:pt idx="49">
                  <c:v>28-Feb</c:v>
                </c:pt>
                <c:pt idx="50">
                  <c:v>29-Feb</c:v>
                </c:pt>
              </c:strCache>
            </c:strRef>
          </c:cat>
          <c:val>
            <c:numRef>
              <c:f>PivotTable!$E$4:$E$55</c:f>
              <c:numCache>
                <c:formatCode>General</c:formatCode>
                <c:ptCount val="51"/>
                <c:pt idx="0">
                  <c:v>2</c:v>
                </c:pt>
                <c:pt idx="1">
                  <c:v>20</c:v>
                </c:pt>
                <c:pt idx="2">
                  <c:v>14</c:v>
                </c:pt>
                <c:pt idx="3">
                  <c:v>14</c:v>
                </c:pt>
                <c:pt idx="4">
                  <c:v>6</c:v>
                </c:pt>
                <c:pt idx="5">
                  <c:v>6</c:v>
                </c:pt>
                <c:pt idx="6">
                  <c:v>8</c:v>
                </c:pt>
                <c:pt idx="7">
                  <c:v>9</c:v>
                </c:pt>
                <c:pt idx="8">
                  <c:v>14</c:v>
                </c:pt>
                <c:pt idx="9">
                  <c:v>13</c:v>
                </c:pt>
                <c:pt idx="10">
                  <c:v>8</c:v>
                </c:pt>
                <c:pt idx="11">
                  <c:v>3</c:v>
                </c:pt>
                <c:pt idx="12">
                  <c:v>19</c:v>
                </c:pt>
                <c:pt idx="13">
                  <c:v>8</c:v>
                </c:pt>
                <c:pt idx="14">
                  <c:v>21</c:v>
                </c:pt>
                <c:pt idx="15">
                  <c:v>14</c:v>
                </c:pt>
                <c:pt idx="16">
                  <c:v>6</c:v>
                </c:pt>
                <c:pt idx="17">
                  <c:v>7</c:v>
                </c:pt>
                <c:pt idx="18">
                  <c:v>18</c:v>
                </c:pt>
                <c:pt idx="19">
                  <c:v>8</c:v>
                </c:pt>
                <c:pt idx="20">
                  <c:v>16</c:v>
                </c:pt>
                <c:pt idx="21">
                  <c:v>7</c:v>
                </c:pt>
                <c:pt idx="22">
                  <c:v>12</c:v>
                </c:pt>
                <c:pt idx="23">
                  <c:v>9</c:v>
                </c:pt>
                <c:pt idx="24">
                  <c:v>20</c:v>
                </c:pt>
                <c:pt idx="25">
                  <c:v>14</c:v>
                </c:pt>
                <c:pt idx="26">
                  <c:v>36</c:v>
                </c:pt>
                <c:pt idx="27">
                  <c:v>4</c:v>
                </c:pt>
                <c:pt idx="28">
                  <c:v>1</c:v>
                </c:pt>
                <c:pt idx="29">
                  <c:v>2</c:v>
                </c:pt>
                <c:pt idx="30">
                  <c:v>9</c:v>
                </c:pt>
                <c:pt idx="31">
                  <c:v>7</c:v>
                </c:pt>
                <c:pt idx="32">
                  <c:v>10</c:v>
                </c:pt>
                <c:pt idx="33">
                  <c:v>8</c:v>
                </c:pt>
                <c:pt idx="34">
                  <c:v>1</c:v>
                </c:pt>
                <c:pt idx="35">
                  <c:v>14</c:v>
                </c:pt>
                <c:pt idx="36">
                  <c:v>11</c:v>
                </c:pt>
                <c:pt idx="37">
                  <c:v>10</c:v>
                </c:pt>
                <c:pt idx="38">
                  <c:v>16</c:v>
                </c:pt>
                <c:pt idx="39">
                  <c:v>5</c:v>
                </c:pt>
                <c:pt idx="40">
                  <c:v>1</c:v>
                </c:pt>
                <c:pt idx="41">
                  <c:v>3</c:v>
                </c:pt>
                <c:pt idx="42">
                  <c:v>7</c:v>
                </c:pt>
                <c:pt idx="43">
                  <c:v>8</c:v>
                </c:pt>
                <c:pt idx="44">
                  <c:v>15</c:v>
                </c:pt>
                <c:pt idx="45">
                  <c:v>14</c:v>
                </c:pt>
                <c:pt idx="46">
                  <c:v>8</c:v>
                </c:pt>
                <c:pt idx="47">
                  <c:v>10</c:v>
                </c:pt>
                <c:pt idx="48">
                  <c:v>15</c:v>
                </c:pt>
                <c:pt idx="49">
                  <c:v>13</c:v>
                </c:pt>
                <c:pt idx="50">
                  <c:v>42</c:v>
                </c:pt>
              </c:numCache>
            </c:numRef>
          </c:val>
          <c:smooth val="0"/>
          <c:extLst>
            <c:ext xmlns:c16="http://schemas.microsoft.com/office/drawing/2014/chart" uri="{C3380CC4-5D6E-409C-BE32-E72D297353CC}">
              <c16:uniqueId val="{00000000-B52D-41BE-B17E-95BA10C04134}"/>
            </c:ext>
          </c:extLst>
        </c:ser>
        <c:dLbls>
          <c:showLegendKey val="0"/>
          <c:showVal val="0"/>
          <c:showCatName val="0"/>
          <c:showSerName val="0"/>
          <c:showPercent val="0"/>
          <c:showBubbleSize val="0"/>
        </c:dLbls>
        <c:marker val="1"/>
        <c:smooth val="0"/>
        <c:axId val="118319855"/>
        <c:axId val="118323215"/>
      </c:lineChart>
      <c:catAx>
        <c:axId val="11831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23215"/>
        <c:crosses val="autoZero"/>
        <c:auto val="1"/>
        <c:lblAlgn val="ctr"/>
        <c:lblOffset val="100"/>
        <c:tickMarkSkip val="1"/>
        <c:noMultiLvlLbl val="0"/>
      </c:catAx>
      <c:valAx>
        <c:axId val="1183232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1985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Sumber Informasi</a:t>
            </a:r>
          </a:p>
        </c:rich>
      </c:tx>
      <c:layout>
        <c:manualLayout>
          <c:xMode val="edge"/>
          <c:yMode val="edge"/>
          <c:x val="8.9977604997031127E-2"/>
          <c:y val="3.70137783089938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PivotTable!$T$3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PivotTable!$S$4:$S$11</c:f>
              <c:strCache>
                <c:ptCount val="7"/>
                <c:pt idx="0">
                  <c:v>Iklan Radio</c:v>
                </c:pt>
                <c:pt idx="1">
                  <c:v>Iklan Media Cetak (Koran, Majalah, dll)</c:v>
                </c:pt>
                <c:pt idx="2">
                  <c:v>Iklan Televisi</c:v>
                </c:pt>
                <c:pt idx="3">
                  <c:v>Lihat dijalan / info dari kerabat, teman</c:v>
                </c:pt>
                <c:pt idx="4">
                  <c:v>Iklan Digital (Website, Youtube, Sosmed, dll)</c:v>
                </c:pt>
                <c:pt idx="5">
                  <c:v>Brosur / Flyer</c:v>
                </c:pt>
                <c:pt idx="6">
                  <c:v>Pameran/Event/Exhibition</c:v>
                </c:pt>
              </c:strCache>
            </c:strRef>
          </c:cat>
          <c:val>
            <c:numRef>
              <c:f>PivotTable!$T$4:$T$11</c:f>
              <c:numCache>
                <c:formatCode>General</c:formatCode>
                <c:ptCount val="7"/>
                <c:pt idx="0">
                  <c:v>1</c:v>
                </c:pt>
                <c:pt idx="1">
                  <c:v>7</c:v>
                </c:pt>
                <c:pt idx="2">
                  <c:v>7</c:v>
                </c:pt>
                <c:pt idx="3">
                  <c:v>62</c:v>
                </c:pt>
                <c:pt idx="4">
                  <c:v>97</c:v>
                </c:pt>
                <c:pt idx="5">
                  <c:v>123</c:v>
                </c:pt>
                <c:pt idx="6">
                  <c:v>269</c:v>
                </c:pt>
              </c:numCache>
            </c:numRef>
          </c:val>
          <c:extLst>
            <c:ext xmlns:c16="http://schemas.microsoft.com/office/drawing/2014/chart" uri="{C3380CC4-5D6E-409C-BE32-E72D297353CC}">
              <c16:uniqueId val="{00000000-483C-41C2-9C15-9DFE22F71DF7}"/>
            </c:ext>
          </c:extLst>
        </c:ser>
        <c:dLbls>
          <c:showLegendKey val="0"/>
          <c:showVal val="0"/>
          <c:showCatName val="0"/>
          <c:showSerName val="0"/>
          <c:showPercent val="0"/>
          <c:showBubbleSize val="0"/>
        </c:dLbls>
        <c:gapWidth val="182"/>
        <c:axId val="588818864"/>
        <c:axId val="588815024"/>
      </c:barChart>
      <c:catAx>
        <c:axId val="588818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15024"/>
        <c:crosses val="autoZero"/>
        <c:auto val="1"/>
        <c:lblAlgn val="ctr"/>
        <c:lblOffset val="100"/>
        <c:noMultiLvlLbl val="0"/>
      </c:catAx>
      <c:valAx>
        <c:axId val="5888150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1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Model Kendaraan Terlaris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PivotTable!$H$3</c:f>
              <c:strCache>
                <c:ptCount val="1"/>
                <c:pt idx="0">
                  <c:v>Total</c:v>
                </c:pt>
              </c:strCache>
            </c:strRef>
          </c:tx>
          <c:spPr>
            <a:solidFill>
              <a:schemeClr val="accent1"/>
            </a:solidFill>
            <a:ln>
              <a:noFill/>
            </a:ln>
            <a:effectLst/>
          </c:spPr>
          <c:invertIfNegative val="0"/>
          <c:cat>
            <c:strRef>
              <c:f>PivotTable!$G$4:$G$9</c:f>
              <c:strCache>
                <c:ptCount val="5"/>
                <c:pt idx="0">
                  <c:v>NEW XPANDER CROSS M/T FL</c:v>
                </c:pt>
                <c:pt idx="1">
                  <c:v>NEW XPANDER CROSS PREMIUM PACKAGE CVT FL - PUTIH</c:v>
                </c:pt>
                <c:pt idx="2">
                  <c:v>NEW XPANDER CROSS PREMIUM PACKAGE CVT FL</c:v>
                </c:pt>
                <c:pt idx="3">
                  <c:v>NEW PAJERO SPORT 2.4L DAKAR-L (4X2) 8AT</c:v>
                </c:pt>
                <c:pt idx="4">
                  <c:v>NEW L300 PU FB-R (4X2) M/T CKD</c:v>
                </c:pt>
              </c:strCache>
            </c:strRef>
          </c:cat>
          <c:val>
            <c:numRef>
              <c:f>PivotTable!$H$4:$H$9</c:f>
              <c:numCache>
                <c:formatCode>General</c:formatCode>
                <c:ptCount val="5"/>
                <c:pt idx="0">
                  <c:v>43</c:v>
                </c:pt>
                <c:pt idx="1">
                  <c:v>52</c:v>
                </c:pt>
                <c:pt idx="2">
                  <c:v>57</c:v>
                </c:pt>
                <c:pt idx="3">
                  <c:v>59</c:v>
                </c:pt>
                <c:pt idx="4">
                  <c:v>68</c:v>
                </c:pt>
              </c:numCache>
            </c:numRef>
          </c:val>
          <c:extLst>
            <c:ext xmlns:c16="http://schemas.microsoft.com/office/drawing/2014/chart" uri="{C3380CC4-5D6E-409C-BE32-E72D297353CC}">
              <c16:uniqueId val="{00000000-802A-478E-BDCB-FB4F5BA73A49}"/>
            </c:ext>
          </c:extLst>
        </c:ser>
        <c:dLbls>
          <c:showLegendKey val="0"/>
          <c:showVal val="0"/>
          <c:showCatName val="0"/>
          <c:showSerName val="0"/>
          <c:showPercent val="0"/>
          <c:showBubbleSize val="0"/>
        </c:dLbls>
        <c:gapWidth val="219"/>
        <c:axId val="118317455"/>
        <c:axId val="118336655"/>
      </c:barChart>
      <c:catAx>
        <c:axId val="118317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18336655"/>
        <c:crosses val="autoZero"/>
        <c:auto val="1"/>
        <c:lblAlgn val="ctr"/>
        <c:lblOffset val="200"/>
        <c:noMultiLvlLbl val="0"/>
      </c:catAx>
      <c:valAx>
        <c:axId val="118336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1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Model Kendaraan Terlaris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PivotTable!$H$3</c:f>
              <c:strCache>
                <c:ptCount val="1"/>
                <c:pt idx="0">
                  <c:v>Total</c:v>
                </c:pt>
              </c:strCache>
            </c:strRef>
          </c:tx>
          <c:spPr>
            <a:solidFill>
              <a:schemeClr val="accent1"/>
            </a:solidFill>
            <a:ln>
              <a:noFill/>
            </a:ln>
            <a:effectLst/>
          </c:spPr>
          <c:invertIfNegative val="0"/>
          <c:cat>
            <c:strRef>
              <c:f>PivotTable!$G$4:$G$9</c:f>
              <c:strCache>
                <c:ptCount val="5"/>
                <c:pt idx="0">
                  <c:v>NEW XPANDER CROSS M/T FL</c:v>
                </c:pt>
                <c:pt idx="1">
                  <c:v>NEW XPANDER CROSS PREMIUM PACKAGE CVT FL - PUTIH</c:v>
                </c:pt>
                <c:pt idx="2">
                  <c:v>NEW XPANDER CROSS PREMIUM PACKAGE CVT FL</c:v>
                </c:pt>
                <c:pt idx="3">
                  <c:v>NEW PAJERO SPORT 2.4L DAKAR-L (4X2) 8AT</c:v>
                </c:pt>
                <c:pt idx="4">
                  <c:v>NEW L300 PU FB-R (4X2) M/T CKD</c:v>
                </c:pt>
              </c:strCache>
            </c:strRef>
          </c:cat>
          <c:val>
            <c:numRef>
              <c:f>PivotTable!$H$4:$H$9</c:f>
              <c:numCache>
                <c:formatCode>General</c:formatCode>
                <c:ptCount val="5"/>
                <c:pt idx="0">
                  <c:v>43</c:v>
                </c:pt>
                <c:pt idx="1">
                  <c:v>52</c:v>
                </c:pt>
                <c:pt idx="2">
                  <c:v>57</c:v>
                </c:pt>
                <c:pt idx="3">
                  <c:v>59</c:v>
                </c:pt>
                <c:pt idx="4">
                  <c:v>68</c:v>
                </c:pt>
              </c:numCache>
            </c:numRef>
          </c:val>
          <c:extLst>
            <c:ext xmlns:c16="http://schemas.microsoft.com/office/drawing/2014/chart" uri="{C3380CC4-5D6E-409C-BE32-E72D297353CC}">
              <c16:uniqueId val="{00000000-FCDF-4125-97FF-7A548DA665D2}"/>
            </c:ext>
          </c:extLst>
        </c:ser>
        <c:dLbls>
          <c:showLegendKey val="0"/>
          <c:showVal val="0"/>
          <c:showCatName val="0"/>
          <c:showSerName val="0"/>
          <c:showPercent val="0"/>
          <c:showBubbleSize val="0"/>
        </c:dLbls>
        <c:gapWidth val="219"/>
        <c:axId val="118317455"/>
        <c:axId val="118336655"/>
      </c:barChart>
      <c:catAx>
        <c:axId val="118317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18336655"/>
        <c:crosses val="autoZero"/>
        <c:auto val="1"/>
        <c:lblAlgn val="ctr"/>
        <c:lblOffset val="200"/>
        <c:noMultiLvlLbl val="0"/>
      </c:catAx>
      <c:valAx>
        <c:axId val="118336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17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(1&amp;3).xlsx]PivotTable!PivotTable7</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Leasing</a:t>
            </a:r>
            <a:r>
              <a:rPr lang="en-US" baseline="0"/>
              <a:t> Tertinggi</a:t>
            </a:r>
            <a:endParaRPr lang="en-US"/>
          </a:p>
        </c:rich>
      </c:tx>
      <c:layout>
        <c:manualLayout>
          <c:xMode val="edge"/>
          <c:yMode val="edge"/>
          <c:x val="0.34512463092050838"/>
          <c:y val="3.37324541211454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55826374873126428"/>
          <c:y val="0.11201317379683315"/>
          <c:w val="0.3102665388773202"/>
          <c:h val="0.8186889704145186"/>
        </c:manualLayout>
      </c:layout>
      <c:bar3DChart>
        <c:barDir val="bar"/>
        <c:grouping val="clustered"/>
        <c:varyColors val="0"/>
        <c:ser>
          <c:idx val="0"/>
          <c:order val="0"/>
          <c:tx>
            <c:strRef>
              <c:f>PivotTable!$Q$3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PivotTable!$P$4:$P$17</c:f>
              <c:multiLvlStrCache>
                <c:ptCount val="11"/>
                <c:lvl>
                  <c:pt idx="0">
                    <c:v>(blank)</c:v>
                  </c:pt>
                  <c:pt idx="1">
                    <c:v>PT. ASTRA SEDAYA FINANCE (ACC)</c:v>
                  </c:pt>
                  <c:pt idx="2">
                    <c:v>PT. CLIPAN FINANCE INDONESIA TBK</c:v>
                  </c:pt>
                  <c:pt idx="3">
                    <c:v>PT. BNI MULTI FINANCE</c:v>
                  </c:pt>
                  <c:pt idx="4">
                    <c:v>BFI FINANCE</c:v>
                  </c:pt>
                  <c:pt idx="5">
                    <c:v>KKB MANDIRI</c:v>
                  </c:pt>
                  <c:pt idx="6">
                    <c:v>PT. DIPO STAR FINANCE</c:v>
                  </c:pt>
                  <c:pt idx="7">
                    <c:v>BRI MULTIFINANCE INDONESIA</c:v>
                  </c:pt>
                  <c:pt idx="8">
                    <c:v>PT. MAYBANK FINANCE</c:v>
                  </c:pt>
                  <c:pt idx="9">
                    <c:v>ADIRA FINANCE</c:v>
                  </c:pt>
                  <c:pt idx="10">
                    <c:v>PT. MANDIRI TUNAS FINANCE</c:v>
                  </c:pt>
                </c:lvl>
                <c:lvl>
                  <c:pt idx="0">
                    <c:v>Cash</c:v>
                  </c:pt>
                  <c:pt idx="1">
                    <c:v>Leasing</c:v>
                  </c:pt>
                </c:lvl>
              </c:multiLvlStrCache>
            </c:multiLvlStrRef>
          </c:cat>
          <c:val>
            <c:numRef>
              <c:f>PivotTable!$Q$4:$Q$17</c:f>
              <c:numCache>
                <c:formatCode>General</c:formatCode>
                <c:ptCount val="11"/>
                <c:pt idx="0">
                  <c:v>182</c:v>
                </c:pt>
                <c:pt idx="1">
                  <c:v>9</c:v>
                </c:pt>
                <c:pt idx="2">
                  <c:v>12</c:v>
                </c:pt>
                <c:pt idx="3">
                  <c:v>13</c:v>
                </c:pt>
                <c:pt idx="4">
                  <c:v>16</c:v>
                </c:pt>
                <c:pt idx="5">
                  <c:v>17</c:v>
                </c:pt>
                <c:pt idx="6">
                  <c:v>27</c:v>
                </c:pt>
                <c:pt idx="7">
                  <c:v>31</c:v>
                </c:pt>
                <c:pt idx="8">
                  <c:v>51</c:v>
                </c:pt>
                <c:pt idx="9">
                  <c:v>59</c:v>
                </c:pt>
                <c:pt idx="10">
                  <c:v>132</c:v>
                </c:pt>
              </c:numCache>
            </c:numRef>
          </c:val>
          <c:extLst>
            <c:ext xmlns:c16="http://schemas.microsoft.com/office/drawing/2014/chart" uri="{C3380CC4-5D6E-409C-BE32-E72D297353CC}">
              <c16:uniqueId val="{00000000-DCEB-4D4C-B1E7-07C8EEEFEB76}"/>
            </c:ext>
          </c:extLst>
        </c:ser>
        <c:dLbls>
          <c:showLegendKey val="0"/>
          <c:showVal val="0"/>
          <c:showCatName val="0"/>
          <c:showSerName val="0"/>
          <c:showPercent val="0"/>
          <c:showBubbleSize val="0"/>
        </c:dLbls>
        <c:gapWidth val="150"/>
        <c:shape val="box"/>
        <c:axId val="451551280"/>
        <c:axId val="451550800"/>
        <c:axId val="0"/>
      </c:bar3DChart>
      <c:catAx>
        <c:axId val="451551280"/>
        <c:scaling>
          <c:orientation val="minMax"/>
        </c:scaling>
        <c:delete val="0"/>
        <c:axPos val="l"/>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50800"/>
        <c:crosses val="autoZero"/>
        <c:auto val="1"/>
        <c:lblAlgn val="ctr"/>
        <c:lblOffset val="100"/>
        <c:noMultiLvlLbl val="0"/>
      </c:catAx>
      <c:valAx>
        <c:axId val="451550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51280"/>
        <c:crosses val="autoZero"/>
        <c:crossBetween val="between"/>
        <c:majorUnit val="5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Analyst - Ahmad Ryan Al Aqsha (1&amp;3).xlsx]PivotTable!PivotTable9</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Bidang Usaha Pelanggan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PivotTable!$W$3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PivotTable!$V$4:$V$7</c:f>
              <c:strCache>
                <c:ptCount val="3"/>
                <c:pt idx="0">
                  <c:v>Jasa - Lainnya</c:v>
                </c:pt>
                <c:pt idx="1">
                  <c:v>Distributor/Perdagangan - Lainnya</c:v>
                </c:pt>
                <c:pt idx="2">
                  <c:v>Pemerintah - Lainnya</c:v>
                </c:pt>
              </c:strCache>
            </c:strRef>
          </c:cat>
          <c:val>
            <c:numRef>
              <c:f>PivotTable!$W$4:$W$7</c:f>
              <c:numCache>
                <c:formatCode>General</c:formatCode>
                <c:ptCount val="3"/>
                <c:pt idx="0">
                  <c:v>399</c:v>
                </c:pt>
                <c:pt idx="1">
                  <c:v>52</c:v>
                </c:pt>
                <c:pt idx="2">
                  <c:v>26</c:v>
                </c:pt>
              </c:numCache>
            </c:numRef>
          </c:val>
          <c:extLst>
            <c:ext xmlns:c16="http://schemas.microsoft.com/office/drawing/2014/chart" uri="{C3380CC4-5D6E-409C-BE32-E72D297353CC}">
              <c16:uniqueId val="{00000000-A8D3-407A-8D5E-8F6887D28B11}"/>
            </c:ext>
          </c:extLst>
        </c:ser>
        <c:dLbls>
          <c:dLblPos val="outEnd"/>
          <c:showLegendKey val="0"/>
          <c:showVal val="1"/>
          <c:showCatName val="0"/>
          <c:showSerName val="0"/>
          <c:showPercent val="0"/>
          <c:showBubbleSize val="0"/>
        </c:dLbls>
        <c:gapWidth val="219"/>
        <c:overlap val="-27"/>
        <c:axId val="279938335"/>
        <c:axId val="279938815"/>
      </c:barChart>
      <c:catAx>
        <c:axId val="27993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79938815"/>
        <c:crosses val="autoZero"/>
        <c:auto val="1"/>
        <c:lblAlgn val="ctr"/>
        <c:lblOffset val="100"/>
        <c:noMultiLvlLbl val="0"/>
      </c:catAx>
      <c:valAx>
        <c:axId val="279938815"/>
        <c:scaling>
          <c:orientation val="minMax"/>
          <c:max val="4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938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9</xdr:col>
      <xdr:colOff>457200</xdr:colOff>
      <xdr:row>12</xdr:row>
      <xdr:rowOff>76200</xdr:rowOff>
    </xdr:from>
    <xdr:to>
      <xdr:col>47</xdr:col>
      <xdr:colOff>228600</xdr:colOff>
      <xdr:row>127</xdr:row>
      <xdr:rowOff>69273</xdr:rowOff>
    </xdr:to>
    <xdr:sp macro="" textlink="">
      <xdr:nvSpPr>
        <xdr:cNvPr id="22" name="Rectangle 21">
          <a:extLst>
            <a:ext uri="{FF2B5EF4-FFF2-40B4-BE49-F238E27FC236}">
              <a16:creationId xmlns:a16="http://schemas.microsoft.com/office/drawing/2014/main" id="{E33A9997-6F19-1F49-988F-4A41ECC0F3E7}"/>
            </a:ext>
          </a:extLst>
        </xdr:cNvPr>
        <xdr:cNvSpPr/>
      </xdr:nvSpPr>
      <xdr:spPr>
        <a:xfrm>
          <a:off x="5288973" y="1946564"/>
          <a:ext cx="20172218" cy="17917391"/>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10</xdr:col>
      <xdr:colOff>200027</xdr:colOff>
      <xdr:row>93</xdr:row>
      <xdr:rowOff>51955</xdr:rowOff>
    </xdr:from>
    <xdr:to>
      <xdr:col>21</xdr:col>
      <xdr:colOff>71438</xdr:colOff>
      <xdr:row>123</xdr:row>
      <xdr:rowOff>86591</xdr:rowOff>
    </xdr:to>
    <xdr:sp macro="" textlink="">
      <xdr:nvSpPr>
        <xdr:cNvPr id="21" name="Rectangle 20">
          <a:extLst>
            <a:ext uri="{FF2B5EF4-FFF2-40B4-BE49-F238E27FC236}">
              <a16:creationId xmlns:a16="http://schemas.microsoft.com/office/drawing/2014/main" id="{D190562F-E1E2-47CA-9B93-9E4D0F5B2194}"/>
            </a:ext>
          </a:extLst>
        </xdr:cNvPr>
        <xdr:cNvSpPr/>
      </xdr:nvSpPr>
      <xdr:spPr>
        <a:xfrm>
          <a:off x="5568663" y="14547273"/>
          <a:ext cx="5776911" cy="4710545"/>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D" sz="2800" b="1">
            <a:solidFill>
              <a:schemeClr val="tx1"/>
            </a:solidFill>
          </a:endParaRPr>
        </a:p>
        <a:p>
          <a:pPr algn="ctr"/>
          <a:r>
            <a:rPr lang="en-ID" sz="2800" b="1">
              <a:solidFill>
                <a:schemeClr val="tx1"/>
              </a:solidFill>
            </a:rPr>
            <a:t>K</a:t>
          </a:r>
          <a:r>
            <a:rPr lang="en-ID" sz="2800" b="1" baseline="0">
              <a:solidFill>
                <a:schemeClr val="tx1"/>
              </a:solidFill>
            </a:rPr>
            <a:t> P I  B O X</a:t>
          </a:r>
          <a:endParaRPr lang="en-ID" sz="1100" b="1">
            <a:solidFill>
              <a:schemeClr val="tx1"/>
            </a:solidFill>
          </a:endParaRPr>
        </a:p>
      </xdr:txBody>
    </xdr:sp>
    <xdr:clientData/>
  </xdr:twoCellAnchor>
  <xdr:twoCellAnchor>
    <xdr:from>
      <xdr:col>21</xdr:col>
      <xdr:colOff>190499</xdr:colOff>
      <xdr:row>93</xdr:row>
      <xdr:rowOff>59732</xdr:rowOff>
    </xdr:from>
    <xdr:to>
      <xdr:col>46</xdr:col>
      <xdr:colOff>493137</xdr:colOff>
      <xdr:row>122</xdr:row>
      <xdr:rowOff>23818</xdr:rowOff>
    </xdr:to>
    <xdr:sp macro="" textlink="">
      <xdr:nvSpPr>
        <xdr:cNvPr id="19" name="Rectangle 18">
          <a:extLst>
            <a:ext uri="{FF2B5EF4-FFF2-40B4-BE49-F238E27FC236}">
              <a16:creationId xmlns:a16="http://schemas.microsoft.com/office/drawing/2014/main" id="{B503F7A9-37AA-4270-9589-C7C26A26CCCF}"/>
            </a:ext>
          </a:extLst>
        </xdr:cNvPr>
        <xdr:cNvSpPr/>
      </xdr:nvSpPr>
      <xdr:spPr>
        <a:xfrm rot="5400000">
          <a:off x="15837900" y="8701081"/>
          <a:ext cx="4107461" cy="13399513"/>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D" sz="2800" b="1">
            <a:solidFill>
              <a:schemeClr val="tx1"/>
            </a:solidFill>
          </a:endParaRPr>
        </a:p>
        <a:p>
          <a:pPr algn="ctr"/>
          <a:r>
            <a:rPr lang="en-ID" sz="2800" b="1">
              <a:solidFill>
                <a:schemeClr val="tx1"/>
              </a:solidFill>
            </a:rPr>
            <a:t>K O N S U M E N</a:t>
          </a:r>
          <a:endParaRPr lang="en-ID" sz="1100" b="1">
            <a:solidFill>
              <a:schemeClr val="tx1"/>
            </a:solidFill>
          </a:endParaRPr>
        </a:p>
      </xdr:txBody>
    </xdr:sp>
    <xdr:clientData/>
  </xdr:twoCellAnchor>
  <xdr:twoCellAnchor>
    <xdr:from>
      <xdr:col>10</xdr:col>
      <xdr:colOff>166687</xdr:colOff>
      <xdr:row>64</xdr:row>
      <xdr:rowOff>23816</xdr:rowOff>
    </xdr:from>
    <xdr:to>
      <xdr:col>47</xdr:col>
      <xdr:colOff>29874</xdr:colOff>
      <xdr:row>92</xdr:row>
      <xdr:rowOff>71441</xdr:rowOff>
    </xdr:to>
    <xdr:sp macro="" textlink="">
      <xdr:nvSpPr>
        <xdr:cNvPr id="18" name="Rectangle 17">
          <a:extLst>
            <a:ext uri="{FF2B5EF4-FFF2-40B4-BE49-F238E27FC236}">
              <a16:creationId xmlns:a16="http://schemas.microsoft.com/office/drawing/2014/main" id="{B0FAEE43-55D8-4D98-BB34-1283F9B91995}"/>
            </a:ext>
          </a:extLst>
        </xdr:cNvPr>
        <xdr:cNvSpPr/>
      </xdr:nvSpPr>
      <xdr:spPr>
        <a:xfrm rot="5400000">
          <a:off x="13004655" y="1568598"/>
          <a:ext cx="4048125" cy="19246562"/>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D" sz="2800" b="1">
            <a:solidFill>
              <a:schemeClr val="tx1"/>
            </a:solidFill>
          </a:endParaRPr>
        </a:p>
        <a:p>
          <a:pPr algn="ctr"/>
          <a:r>
            <a:rPr lang="en-ID" sz="2800" b="1">
              <a:solidFill>
                <a:schemeClr val="tx1"/>
              </a:solidFill>
            </a:rPr>
            <a:t>P</a:t>
          </a:r>
          <a:r>
            <a:rPr lang="en-ID" sz="2800" b="1" baseline="0">
              <a:solidFill>
                <a:schemeClr val="tx1"/>
              </a:solidFill>
            </a:rPr>
            <a:t> R E F E R E N S I</a:t>
          </a:r>
          <a:endParaRPr lang="en-ID" sz="1100" b="1">
            <a:solidFill>
              <a:schemeClr val="tx1"/>
            </a:solidFill>
          </a:endParaRPr>
        </a:p>
      </xdr:txBody>
    </xdr:sp>
    <xdr:clientData/>
  </xdr:twoCellAnchor>
  <xdr:twoCellAnchor>
    <xdr:from>
      <xdr:col>10</xdr:col>
      <xdr:colOff>166686</xdr:colOff>
      <xdr:row>21</xdr:row>
      <xdr:rowOff>47629</xdr:rowOff>
    </xdr:from>
    <xdr:to>
      <xdr:col>47</xdr:col>
      <xdr:colOff>9524</xdr:colOff>
      <xdr:row>62</xdr:row>
      <xdr:rowOff>95252</xdr:rowOff>
    </xdr:to>
    <xdr:sp macro="" textlink="">
      <xdr:nvSpPr>
        <xdr:cNvPr id="17" name="Rectangle 16">
          <a:extLst>
            <a:ext uri="{FF2B5EF4-FFF2-40B4-BE49-F238E27FC236}">
              <a16:creationId xmlns:a16="http://schemas.microsoft.com/office/drawing/2014/main" id="{96483843-D913-41CE-8EEE-7136DB30157C}"/>
            </a:ext>
          </a:extLst>
        </xdr:cNvPr>
        <xdr:cNvSpPr/>
      </xdr:nvSpPr>
      <xdr:spPr>
        <a:xfrm rot="5400000">
          <a:off x="12065794" y="-3612354"/>
          <a:ext cx="5905498" cy="19226213"/>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D" sz="2800" b="1">
            <a:solidFill>
              <a:schemeClr val="tx1"/>
            </a:solidFill>
          </a:endParaRPr>
        </a:p>
        <a:p>
          <a:pPr algn="ctr"/>
          <a:r>
            <a:rPr lang="en-ID" sz="2800" b="1">
              <a:solidFill>
                <a:schemeClr val="tx1"/>
              </a:solidFill>
            </a:rPr>
            <a:t>P</a:t>
          </a:r>
          <a:r>
            <a:rPr lang="en-ID" sz="2800" b="1" baseline="0">
              <a:solidFill>
                <a:schemeClr val="tx1"/>
              </a:solidFill>
            </a:rPr>
            <a:t> E N J U A L A N</a:t>
          </a:r>
          <a:endParaRPr lang="en-ID" sz="1100" b="1">
            <a:solidFill>
              <a:schemeClr val="tx1"/>
            </a:solidFill>
          </a:endParaRPr>
        </a:p>
      </xdr:txBody>
    </xdr:sp>
    <xdr:clientData/>
  </xdr:twoCellAnchor>
  <xdr:twoCellAnchor>
    <xdr:from>
      <xdr:col>18</xdr:col>
      <xdr:colOff>362447</xdr:colOff>
      <xdr:row>22</xdr:row>
      <xdr:rowOff>0</xdr:rowOff>
    </xdr:from>
    <xdr:to>
      <xdr:col>34</xdr:col>
      <xdr:colOff>71437</xdr:colOff>
      <xdr:row>43</xdr:row>
      <xdr:rowOff>121228</xdr:rowOff>
    </xdr:to>
    <xdr:graphicFrame macro="">
      <xdr:nvGraphicFramePr>
        <xdr:cNvPr id="2" name="Chart 1">
          <a:extLst>
            <a:ext uri="{FF2B5EF4-FFF2-40B4-BE49-F238E27FC236}">
              <a16:creationId xmlns:a16="http://schemas.microsoft.com/office/drawing/2014/main" id="{80B734E6-9E57-48EB-AC4A-B56B83C8E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166687</xdr:colOff>
      <xdr:row>45</xdr:row>
      <xdr:rowOff>1</xdr:rowOff>
    </xdr:from>
    <xdr:to>
      <xdr:col>44</xdr:col>
      <xdr:colOff>261937</xdr:colOff>
      <xdr:row>61</xdr:row>
      <xdr:rowOff>119062</xdr:rowOff>
    </xdr:to>
    <xdr:graphicFrame macro="">
      <xdr:nvGraphicFramePr>
        <xdr:cNvPr id="3" name="Chart 2">
          <a:extLst>
            <a:ext uri="{FF2B5EF4-FFF2-40B4-BE49-F238E27FC236}">
              <a16:creationId xmlns:a16="http://schemas.microsoft.com/office/drawing/2014/main" id="{98C39C9B-85C3-44F1-B534-96122818F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190501</xdr:colOff>
      <xdr:row>65</xdr:row>
      <xdr:rowOff>14804</xdr:rowOff>
    </xdr:from>
    <xdr:to>
      <xdr:col>31</xdr:col>
      <xdr:colOff>333376</xdr:colOff>
      <xdr:row>91</xdr:row>
      <xdr:rowOff>47629</xdr:rowOff>
    </xdr:to>
    <xdr:graphicFrame macro="">
      <xdr:nvGraphicFramePr>
        <xdr:cNvPr id="4" name="Chart 3">
          <a:extLst>
            <a:ext uri="{FF2B5EF4-FFF2-40B4-BE49-F238E27FC236}">
              <a16:creationId xmlns:a16="http://schemas.microsoft.com/office/drawing/2014/main" id="{2756A4C5-98D3-4CE4-A94E-56E4A6117F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32</xdr:col>
      <xdr:colOff>23812</xdr:colOff>
      <xdr:row>64</xdr:row>
      <xdr:rowOff>139795</xdr:rowOff>
    </xdr:from>
    <xdr:to>
      <xdr:col>44</xdr:col>
      <xdr:colOff>228413</xdr:colOff>
      <xdr:row>90</xdr:row>
      <xdr:rowOff>119066</xdr:rowOff>
    </xdr:to>
    <xdr:graphicFrame macro="">
      <xdr:nvGraphicFramePr>
        <xdr:cNvPr id="5" name="Chart 4">
          <a:extLst>
            <a:ext uri="{FF2B5EF4-FFF2-40B4-BE49-F238E27FC236}">
              <a16:creationId xmlns:a16="http://schemas.microsoft.com/office/drawing/2014/main" id="{A9401A91-1452-4513-B1F1-EEB72A99C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34</xdr:col>
      <xdr:colOff>214312</xdr:colOff>
      <xdr:row>22</xdr:row>
      <xdr:rowOff>7256</xdr:rowOff>
    </xdr:from>
    <xdr:to>
      <xdr:col>44</xdr:col>
      <xdr:colOff>287916</xdr:colOff>
      <xdr:row>44</xdr:row>
      <xdr:rowOff>0</xdr:rowOff>
    </xdr:to>
    <xdr:graphicFrame macro="">
      <xdr:nvGraphicFramePr>
        <xdr:cNvPr id="6" name="Chart 5">
          <a:extLst>
            <a:ext uri="{FF2B5EF4-FFF2-40B4-BE49-F238E27FC236}">
              <a16:creationId xmlns:a16="http://schemas.microsoft.com/office/drawing/2014/main" id="{E019D954-EC3F-4BF9-89F1-C57F4E0AA8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33</xdr:col>
      <xdr:colOff>304799</xdr:colOff>
      <xdr:row>94</xdr:row>
      <xdr:rowOff>56265</xdr:rowOff>
    </xdr:from>
    <xdr:to>
      <xdr:col>44</xdr:col>
      <xdr:colOff>238124</xdr:colOff>
      <xdr:row>120</xdr:row>
      <xdr:rowOff>95250</xdr:rowOff>
    </xdr:to>
    <xdr:graphicFrame macro="">
      <xdr:nvGraphicFramePr>
        <xdr:cNvPr id="7" name="Chart 6">
          <a:extLst>
            <a:ext uri="{FF2B5EF4-FFF2-40B4-BE49-F238E27FC236}">
              <a16:creationId xmlns:a16="http://schemas.microsoft.com/office/drawing/2014/main" id="{18C3E262-1540-438C-9C4D-6B7C05E56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294410</xdr:colOff>
      <xdr:row>22</xdr:row>
      <xdr:rowOff>22984</xdr:rowOff>
    </xdr:from>
    <xdr:to>
      <xdr:col>18</xdr:col>
      <xdr:colOff>91840</xdr:colOff>
      <xdr:row>43</xdr:row>
      <xdr:rowOff>136509</xdr:rowOff>
    </xdr:to>
    <mc:AlternateContent xmlns:mc="http://schemas.openxmlformats.org/markup-compatibility/2006" xmlns:a14="http://schemas.microsoft.com/office/drawing/2010/main">
      <mc:Choice Requires="a14">
        <xdr:graphicFrame macro="">
          <xdr:nvGraphicFramePr>
            <xdr:cNvPr id="9" name="Cabang">
              <a:extLst>
                <a:ext uri="{FF2B5EF4-FFF2-40B4-BE49-F238E27FC236}">
                  <a16:creationId xmlns:a16="http://schemas.microsoft.com/office/drawing/2014/main" id="{73168A2B-2BE3-F4E7-C468-118B484E6B30}"/>
                </a:ext>
              </a:extLst>
            </xdr:cNvPr>
            <xdr:cNvGraphicFramePr/>
          </xdr:nvGraphicFramePr>
          <xdr:xfrm>
            <a:off x="0" y="0"/>
            <a:ext cx="0" cy="0"/>
          </xdr:xfrm>
          <a:graphic>
            <a:graphicData uri="http://schemas.microsoft.com/office/drawing/2010/slicer">
              <sle:slicer xmlns:sle="http://schemas.microsoft.com/office/drawing/2010/slicer" name="Cabang"/>
            </a:graphicData>
          </a:graphic>
        </xdr:graphicFrame>
      </mc:Choice>
      <mc:Fallback xmlns="">
        <xdr:sp macro="" textlink="">
          <xdr:nvSpPr>
            <xdr:cNvPr id="0" name=""/>
            <xdr:cNvSpPr>
              <a:spLocks noTextEdit="1"/>
            </xdr:cNvSpPr>
          </xdr:nvSpPr>
          <xdr:spPr>
            <a:xfrm>
              <a:off x="7908027" y="3451984"/>
              <a:ext cx="1847357" cy="338666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192850</xdr:colOff>
      <xdr:row>28</xdr:row>
      <xdr:rowOff>133228</xdr:rowOff>
    </xdr:from>
    <xdr:to>
      <xdr:col>14</xdr:col>
      <xdr:colOff>174687</xdr:colOff>
      <xdr:row>36</xdr:row>
      <xdr:rowOff>123702</xdr:rowOff>
    </xdr:to>
    <mc:AlternateContent xmlns:mc="http://schemas.openxmlformats.org/markup-compatibility/2006" xmlns:a14="http://schemas.microsoft.com/office/drawing/2010/main">
      <mc:Choice Requires="a14">
        <xdr:graphicFrame macro="">
          <xdr:nvGraphicFramePr>
            <xdr:cNvPr id="10" name="Customer Kategori">
              <a:extLst>
                <a:ext uri="{FF2B5EF4-FFF2-40B4-BE49-F238E27FC236}">
                  <a16:creationId xmlns:a16="http://schemas.microsoft.com/office/drawing/2014/main" id="{90289169-CB58-EE93-ABC4-EEB59CF83723}"/>
                </a:ext>
              </a:extLst>
            </xdr:cNvPr>
            <xdr:cNvGraphicFramePr/>
          </xdr:nvGraphicFramePr>
          <xdr:xfrm>
            <a:off x="0" y="0"/>
            <a:ext cx="0" cy="0"/>
          </xdr:xfrm>
          <a:graphic>
            <a:graphicData uri="http://schemas.microsoft.com/office/drawing/2010/slicer">
              <sle:slicer xmlns:sle="http://schemas.microsoft.com/office/drawing/2010/slicer" name="Customer Kategori"/>
            </a:graphicData>
          </a:graphic>
        </xdr:graphicFrame>
      </mc:Choice>
      <mc:Fallback xmlns="">
        <xdr:sp macro="" textlink="">
          <xdr:nvSpPr>
            <xdr:cNvPr id="0" name=""/>
            <xdr:cNvSpPr>
              <a:spLocks noTextEdit="1"/>
            </xdr:cNvSpPr>
          </xdr:nvSpPr>
          <xdr:spPr>
            <a:xfrm>
              <a:off x="5561486" y="4497410"/>
              <a:ext cx="2129292" cy="123738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203496</xdr:colOff>
      <xdr:row>38</xdr:row>
      <xdr:rowOff>102459</xdr:rowOff>
    </xdr:from>
    <xdr:to>
      <xdr:col>14</xdr:col>
      <xdr:colOff>164036</xdr:colOff>
      <xdr:row>43</xdr:row>
      <xdr:rowOff>127250</xdr:rowOff>
    </xdr:to>
    <mc:AlternateContent xmlns:mc="http://schemas.openxmlformats.org/markup-compatibility/2006" xmlns:a14="http://schemas.microsoft.com/office/drawing/2010/main">
      <mc:Choice Requires="a14">
        <xdr:graphicFrame macro="">
          <xdr:nvGraphicFramePr>
            <xdr:cNvPr id="11" name="Kategori">
              <a:extLst>
                <a:ext uri="{FF2B5EF4-FFF2-40B4-BE49-F238E27FC236}">
                  <a16:creationId xmlns:a16="http://schemas.microsoft.com/office/drawing/2014/main" id="{5CA32F55-1979-5C19-275C-12AFCF16AD44}"/>
                </a:ext>
              </a:extLst>
            </xdr:cNvPr>
            <xdr:cNvGraphicFramePr/>
          </xdr:nvGraphicFramePr>
          <xdr:xfrm>
            <a:off x="0" y="0"/>
            <a:ext cx="0" cy="0"/>
          </xdr:xfrm>
          <a:graphic>
            <a:graphicData uri="http://schemas.microsoft.com/office/drawing/2010/slicer">
              <sle:slicer xmlns:sle="http://schemas.microsoft.com/office/drawing/2010/slicer" name="Kategori"/>
            </a:graphicData>
          </a:graphic>
        </xdr:graphicFrame>
      </mc:Choice>
      <mc:Fallback xmlns="">
        <xdr:sp macro="" textlink="">
          <xdr:nvSpPr>
            <xdr:cNvPr id="0" name=""/>
            <xdr:cNvSpPr>
              <a:spLocks noTextEdit="1"/>
            </xdr:cNvSpPr>
          </xdr:nvSpPr>
          <xdr:spPr>
            <a:xfrm>
              <a:off x="5572132" y="6025277"/>
              <a:ext cx="2107995" cy="80410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203498</xdr:colOff>
      <xdr:row>22</xdr:row>
      <xdr:rowOff>31792</xdr:rowOff>
    </xdr:from>
    <xdr:to>
      <xdr:col>14</xdr:col>
      <xdr:colOff>177644</xdr:colOff>
      <xdr:row>27</xdr:row>
      <xdr:rowOff>37648</xdr:rowOff>
    </xdr:to>
    <mc:AlternateContent xmlns:mc="http://schemas.openxmlformats.org/markup-compatibility/2006" xmlns:a14="http://schemas.microsoft.com/office/drawing/2010/main">
      <mc:Choice Requires="a14">
        <xdr:graphicFrame macro="">
          <xdr:nvGraphicFramePr>
            <xdr:cNvPr id="12" name="Months (Tanggal Jual)">
              <a:extLst>
                <a:ext uri="{FF2B5EF4-FFF2-40B4-BE49-F238E27FC236}">
                  <a16:creationId xmlns:a16="http://schemas.microsoft.com/office/drawing/2014/main" id="{EA12C11B-DD8A-FB65-4FB3-040F1EAB4EB7}"/>
                </a:ext>
              </a:extLst>
            </xdr:cNvPr>
            <xdr:cNvGraphicFramePr/>
          </xdr:nvGraphicFramePr>
          <xdr:xfrm>
            <a:off x="0" y="0"/>
            <a:ext cx="0" cy="0"/>
          </xdr:xfrm>
          <a:graphic>
            <a:graphicData uri="http://schemas.microsoft.com/office/drawing/2010/slicer">
              <sle:slicer xmlns:sle="http://schemas.microsoft.com/office/drawing/2010/slicer" name="Months (Tanggal Jual)"/>
            </a:graphicData>
          </a:graphic>
        </xdr:graphicFrame>
      </mc:Choice>
      <mc:Fallback xmlns="">
        <xdr:sp macro="" textlink="">
          <xdr:nvSpPr>
            <xdr:cNvPr id="0" name=""/>
            <xdr:cNvSpPr>
              <a:spLocks noTextEdit="1"/>
            </xdr:cNvSpPr>
          </xdr:nvSpPr>
          <xdr:spPr>
            <a:xfrm>
              <a:off x="5572134" y="3460792"/>
              <a:ext cx="2121601" cy="78517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357185</xdr:colOff>
      <xdr:row>94</xdr:row>
      <xdr:rowOff>69254</xdr:rowOff>
    </xdr:from>
    <xdr:to>
      <xdr:col>33</xdr:col>
      <xdr:colOff>190488</xdr:colOff>
      <xdr:row>120</xdr:row>
      <xdr:rowOff>95250</xdr:rowOff>
    </xdr:to>
    <xdr:graphicFrame macro="">
      <xdr:nvGraphicFramePr>
        <xdr:cNvPr id="8" name="Chart 7">
          <a:extLst>
            <a:ext uri="{FF2B5EF4-FFF2-40B4-BE49-F238E27FC236}">
              <a16:creationId xmlns:a16="http://schemas.microsoft.com/office/drawing/2014/main" id="{981A1825-CEF2-4B5C-8CD4-BDC4443D6C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190501</xdr:colOff>
      <xdr:row>14</xdr:row>
      <xdr:rowOff>95250</xdr:rowOff>
    </xdr:from>
    <xdr:to>
      <xdr:col>18</xdr:col>
      <xdr:colOff>121228</xdr:colOff>
      <xdr:row>20</xdr:row>
      <xdr:rowOff>71437</xdr:rowOff>
    </xdr:to>
    <xdr:sp macro="" textlink="">
      <xdr:nvSpPr>
        <xdr:cNvPr id="13" name="Rectangle 12">
          <a:extLst>
            <a:ext uri="{FF2B5EF4-FFF2-40B4-BE49-F238E27FC236}">
              <a16:creationId xmlns:a16="http://schemas.microsoft.com/office/drawing/2014/main" id="{76ADD799-C088-7650-B1B4-041BE1A56F88}"/>
            </a:ext>
          </a:extLst>
        </xdr:cNvPr>
        <xdr:cNvSpPr/>
      </xdr:nvSpPr>
      <xdr:spPr>
        <a:xfrm>
          <a:off x="5429251" y="2095500"/>
          <a:ext cx="4121727" cy="833437"/>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2800" b="1">
              <a:solidFill>
                <a:schemeClr val="tx1"/>
              </a:solidFill>
            </a:rPr>
            <a:t>I</a:t>
          </a:r>
          <a:r>
            <a:rPr lang="en-ID" sz="2800" b="1" baseline="0">
              <a:solidFill>
                <a:schemeClr val="tx1"/>
              </a:solidFill>
            </a:rPr>
            <a:t> N T E R A K T I F</a:t>
          </a:r>
          <a:endParaRPr lang="en-ID" sz="1100" b="1">
            <a:solidFill>
              <a:schemeClr val="tx1"/>
            </a:solidFill>
          </a:endParaRPr>
        </a:p>
      </xdr:txBody>
    </xdr:sp>
    <xdr:clientData/>
  </xdr:twoCellAnchor>
  <xdr:twoCellAnchor>
    <xdr:from>
      <xdr:col>18</xdr:col>
      <xdr:colOff>342899</xdr:colOff>
      <xdr:row>14</xdr:row>
      <xdr:rowOff>90921</xdr:rowOff>
    </xdr:from>
    <xdr:to>
      <xdr:col>47</xdr:col>
      <xdr:colOff>0</xdr:colOff>
      <xdr:row>20</xdr:row>
      <xdr:rowOff>95251</xdr:rowOff>
    </xdr:to>
    <xdr:sp macro="" textlink="">
      <xdr:nvSpPr>
        <xdr:cNvPr id="15" name="Rectangle 14">
          <a:extLst>
            <a:ext uri="{FF2B5EF4-FFF2-40B4-BE49-F238E27FC236}">
              <a16:creationId xmlns:a16="http://schemas.microsoft.com/office/drawing/2014/main" id="{B8CA2702-BDA2-427E-B59A-E632F8978DA3}"/>
            </a:ext>
          </a:extLst>
        </xdr:cNvPr>
        <xdr:cNvSpPr/>
      </xdr:nvSpPr>
      <xdr:spPr>
        <a:xfrm>
          <a:off x="9772649" y="2091171"/>
          <a:ext cx="14849476" cy="861580"/>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2800" b="1">
              <a:solidFill>
                <a:schemeClr val="tx1"/>
              </a:solidFill>
            </a:rPr>
            <a:t>PT.</a:t>
          </a:r>
          <a:r>
            <a:rPr lang="en-ID" sz="2800" b="1" baseline="0">
              <a:solidFill>
                <a:schemeClr val="tx1"/>
              </a:solidFill>
            </a:rPr>
            <a:t> Bosowa Berlian Berlian Motor</a:t>
          </a:r>
        </a:p>
        <a:p>
          <a:pPr algn="ctr"/>
          <a:r>
            <a:rPr lang="en-ID" sz="1800" b="0" baseline="0">
              <a:solidFill>
                <a:schemeClr val="tx1"/>
              </a:solidFill>
            </a:rPr>
            <a:t>Data Penjualan Periode Januari - Februari 2024</a:t>
          </a:r>
          <a:endParaRPr lang="en-ID" sz="1100" b="0">
            <a:solidFill>
              <a:schemeClr val="tx1"/>
            </a:solidFill>
          </a:endParaRPr>
        </a:p>
      </xdr:txBody>
    </xdr:sp>
    <xdr:clientData/>
  </xdr:twoCellAnchor>
  <xdr:twoCellAnchor>
    <xdr:from>
      <xdr:col>10</xdr:col>
      <xdr:colOff>272752</xdr:colOff>
      <xdr:row>65</xdr:row>
      <xdr:rowOff>23794</xdr:rowOff>
    </xdr:from>
    <xdr:to>
      <xdr:col>19</xdr:col>
      <xdr:colOff>452436</xdr:colOff>
      <xdr:row>91</xdr:row>
      <xdr:rowOff>71441</xdr:rowOff>
    </xdr:to>
    <xdr:graphicFrame macro="">
      <xdr:nvGraphicFramePr>
        <xdr:cNvPr id="16" name="Chart 15">
          <a:extLst>
            <a:ext uri="{FF2B5EF4-FFF2-40B4-BE49-F238E27FC236}">
              <a16:creationId xmlns:a16="http://schemas.microsoft.com/office/drawing/2014/main" id="{1B76651E-6AA9-4CDE-9692-16FAB83183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408213</xdr:colOff>
      <xdr:row>101</xdr:row>
      <xdr:rowOff>136071</xdr:rowOff>
    </xdr:from>
    <xdr:to>
      <xdr:col>20</xdr:col>
      <xdr:colOff>503465</xdr:colOff>
      <xdr:row>115</xdr:row>
      <xdr:rowOff>27213</xdr:rowOff>
    </xdr:to>
    <xdr:sp macro="" textlink="">
      <xdr:nvSpPr>
        <xdr:cNvPr id="20" name="TextBox 19">
          <a:extLst>
            <a:ext uri="{FF2B5EF4-FFF2-40B4-BE49-F238E27FC236}">
              <a16:creationId xmlns:a16="http://schemas.microsoft.com/office/drawing/2014/main" id="{D6A94DE0-F0EA-BCCA-6519-45BBE3E494E7}"/>
            </a:ext>
          </a:extLst>
        </xdr:cNvPr>
        <xdr:cNvSpPr txBox="1"/>
      </xdr:nvSpPr>
      <xdr:spPr>
        <a:xfrm>
          <a:off x="5714999" y="15253607"/>
          <a:ext cx="5402037" cy="19866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600"/>
            <a:t>📊 Total Transaksi		: 565</a:t>
          </a:r>
        </a:p>
        <a:p>
          <a:pPr algn="l"/>
          <a:r>
            <a:rPr lang="en-ID" sz="1600"/>
            <a:t>🏢 Total Cabang 		: 29 + 1 </a:t>
          </a:r>
        </a:p>
        <a:p>
          <a:pPr algn="l"/>
          <a:r>
            <a:rPr lang="en-ID" sz="1600"/>
            <a:t>🚗 Total Tipe Kendaraan 	: 38 Model  </a:t>
          </a:r>
        </a:p>
        <a:p>
          <a:pPr algn="l"/>
          <a:r>
            <a:rPr lang="en-ID" sz="1600"/>
            <a:t>💰 Metode Pembayaran	: Leasing (70%)</a:t>
          </a:r>
        </a:p>
        <a:p>
          <a:pPr algn="l"/>
          <a:r>
            <a:rPr lang="en-ID" sz="1600" baseline="0"/>
            <a:t>Total Tipe Kendaraan		: 6</a:t>
          </a:r>
        </a:p>
        <a:p>
          <a:pPr algn="l"/>
          <a:r>
            <a:rPr lang="en-ID" sz="1600" baseline="0"/>
            <a:t>Top Sumber Informasi	: Pameran/Event/Exhibition</a:t>
          </a:r>
        </a:p>
        <a:p>
          <a:pPr algn="l"/>
          <a:r>
            <a:rPr lang="en-ID" sz="1600" baseline="0"/>
            <a:t>Top Kategori Kendaraan	: PC </a:t>
          </a:r>
        </a:p>
        <a:p>
          <a:endParaRPr lang="en-ID" sz="1100"/>
        </a:p>
      </xdr:txBody>
    </xdr:sp>
    <xdr:clientData/>
  </xdr:twoCellAnchor>
  <xdr:twoCellAnchor>
    <xdr:from>
      <xdr:col>10</xdr:col>
      <xdr:colOff>196612</xdr:colOff>
      <xdr:row>122</xdr:row>
      <xdr:rowOff>131619</xdr:rowOff>
    </xdr:from>
    <xdr:to>
      <xdr:col>46</xdr:col>
      <xdr:colOff>482362</xdr:colOff>
      <xdr:row>126</xdr:row>
      <xdr:rowOff>69273</xdr:rowOff>
    </xdr:to>
    <xdr:sp macro="" textlink="">
      <xdr:nvSpPr>
        <xdr:cNvPr id="23" name="Rectangle 22">
          <a:extLst>
            <a:ext uri="{FF2B5EF4-FFF2-40B4-BE49-F238E27FC236}">
              <a16:creationId xmlns:a16="http://schemas.microsoft.com/office/drawing/2014/main" id="{D520BE7C-9DEB-4972-B7E3-6D35A0080AA7}"/>
            </a:ext>
          </a:extLst>
        </xdr:cNvPr>
        <xdr:cNvSpPr/>
      </xdr:nvSpPr>
      <xdr:spPr>
        <a:xfrm>
          <a:off x="5575436" y="19271266"/>
          <a:ext cx="19649514" cy="565183"/>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800" b="1">
              <a:solidFill>
                <a:schemeClr val="tx1"/>
              </a:solidFill>
            </a:rPr>
            <a:t>"Gunakan slicer di kiri atas untuk memfilter data berdasarkan</a:t>
          </a:r>
          <a:r>
            <a:rPr lang="en-ID" sz="1800" b="1" baseline="0">
              <a:solidFill>
                <a:schemeClr val="tx1"/>
              </a:solidFill>
            </a:rPr>
            <a:t> </a:t>
          </a:r>
          <a:r>
            <a:rPr lang="en-ID" sz="1800" b="1">
              <a:solidFill>
                <a:schemeClr val="tx1"/>
              </a:solidFill>
            </a:rPr>
            <a:t>bulan, cabang, kategori</a:t>
          </a:r>
          <a:r>
            <a:rPr lang="en-ID" sz="1800" b="1" baseline="0">
              <a:solidFill>
                <a:schemeClr val="tx1"/>
              </a:solidFill>
            </a:rPr>
            <a:t> konsumen </a:t>
          </a:r>
          <a:r>
            <a:rPr lang="en-ID" sz="1800" b="1">
              <a:solidFill>
                <a:schemeClr val="tx1"/>
              </a:solidFill>
            </a:rPr>
            <a:t>atau kategori kendaraan."</a:t>
          </a:r>
          <a:endParaRPr lang="en-ID" sz="900" b="1">
            <a:solidFill>
              <a:schemeClr val="tx1"/>
            </a:solidFill>
          </a:endParaRPr>
        </a:p>
      </xdr:txBody>
    </xdr:sp>
    <xdr:clientData/>
  </xdr:twoCellAnchor>
  <xdr:twoCellAnchor>
    <xdr:from>
      <xdr:col>10</xdr:col>
      <xdr:colOff>197226</xdr:colOff>
      <xdr:row>14</xdr:row>
      <xdr:rowOff>114861</xdr:rowOff>
    </xdr:from>
    <xdr:to>
      <xdr:col>11</xdr:col>
      <xdr:colOff>463644</xdr:colOff>
      <xdr:row>17</xdr:row>
      <xdr:rowOff>29416</xdr:rowOff>
    </xdr:to>
    <xdr:sp macro="" textlink="">
      <xdr:nvSpPr>
        <xdr:cNvPr id="24" name="Rectangle 23">
          <a:extLst>
            <a:ext uri="{FF2B5EF4-FFF2-40B4-BE49-F238E27FC236}">
              <a16:creationId xmlns:a16="http://schemas.microsoft.com/office/drawing/2014/main" id="{01FA76FC-8FD6-4F0C-BCED-59ABF36A86DA}"/>
            </a:ext>
          </a:extLst>
        </xdr:cNvPr>
        <xdr:cNvSpPr/>
      </xdr:nvSpPr>
      <xdr:spPr>
        <a:xfrm>
          <a:off x="5576050" y="2311214"/>
          <a:ext cx="804300" cy="385202"/>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D" sz="1800" b="0">
              <a:solidFill>
                <a:schemeClr val="tx1"/>
              </a:solidFill>
            </a:rPr>
            <a:t>Slicer</a:t>
          </a:r>
          <a:endParaRPr lang="en-ID" sz="900" b="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1095375</xdr:colOff>
      <xdr:row>7</xdr:row>
      <xdr:rowOff>11906</xdr:rowOff>
    </xdr:from>
    <xdr:to>
      <xdr:col>15</xdr:col>
      <xdr:colOff>1369218</xdr:colOff>
      <xdr:row>30</xdr:row>
      <xdr:rowOff>142875</xdr:rowOff>
    </xdr:to>
    <xdr:sp macro="" textlink="">
      <xdr:nvSpPr>
        <xdr:cNvPr id="28" name="Rectangle 27">
          <a:extLst>
            <a:ext uri="{FF2B5EF4-FFF2-40B4-BE49-F238E27FC236}">
              <a16:creationId xmlns:a16="http://schemas.microsoft.com/office/drawing/2014/main" id="{9DB50D8C-A23E-A3FD-E2B4-1882FED71F2F}"/>
            </a:ext>
          </a:extLst>
        </xdr:cNvPr>
        <xdr:cNvSpPr/>
      </xdr:nvSpPr>
      <xdr:spPr>
        <a:xfrm>
          <a:off x="10370344" y="1464469"/>
          <a:ext cx="273843" cy="3690937"/>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clientData/>
  </xdr:twoCellAnchor>
  <xdr:twoCellAnchor>
    <xdr:from>
      <xdr:col>5</xdr:col>
      <xdr:colOff>39611</xdr:colOff>
      <xdr:row>7</xdr:row>
      <xdr:rowOff>46268</xdr:rowOff>
    </xdr:from>
    <xdr:to>
      <xdr:col>11</xdr:col>
      <xdr:colOff>869156</xdr:colOff>
      <xdr:row>20</xdr:row>
      <xdr:rowOff>35718</xdr:rowOff>
    </xdr:to>
    <xdr:graphicFrame macro="">
      <xdr:nvGraphicFramePr>
        <xdr:cNvPr id="2" name="Chart 1">
          <a:extLst>
            <a:ext uri="{FF2B5EF4-FFF2-40B4-BE49-F238E27FC236}">
              <a16:creationId xmlns:a16="http://schemas.microsoft.com/office/drawing/2014/main" id="{92ACB6FA-3ED3-4E4A-BE4E-E375AC5DC8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72403</xdr:colOff>
      <xdr:row>12</xdr:row>
      <xdr:rowOff>123019</xdr:rowOff>
    </xdr:from>
    <xdr:to>
      <xdr:col>4</xdr:col>
      <xdr:colOff>498231</xdr:colOff>
      <xdr:row>17</xdr:row>
      <xdr:rowOff>47005</xdr:rowOff>
    </xdr:to>
    <mc:AlternateContent xmlns:mc="http://schemas.openxmlformats.org/markup-compatibility/2006" xmlns:a14="http://schemas.microsoft.com/office/drawing/2010/main">
      <mc:Choice Requires="a14">
        <xdr:graphicFrame macro="">
          <xdr:nvGraphicFramePr>
            <xdr:cNvPr id="3" name="Months (Tanggal Jual) 1">
              <a:extLst>
                <a:ext uri="{FF2B5EF4-FFF2-40B4-BE49-F238E27FC236}">
                  <a16:creationId xmlns:a16="http://schemas.microsoft.com/office/drawing/2014/main" id="{ACCC42C1-03C0-48E7-AE76-155CC2B75B30}"/>
                </a:ext>
              </a:extLst>
            </xdr:cNvPr>
            <xdr:cNvGraphicFramePr/>
          </xdr:nvGraphicFramePr>
          <xdr:xfrm>
            <a:off x="0" y="0"/>
            <a:ext cx="0" cy="0"/>
          </xdr:xfrm>
          <a:graphic>
            <a:graphicData uri="http://schemas.microsoft.com/office/drawing/2010/slicer">
              <sle:slicer xmlns:sle="http://schemas.microsoft.com/office/drawing/2010/slicer" name="Months (Tanggal Jual) 1"/>
            </a:graphicData>
          </a:graphic>
        </xdr:graphicFrame>
      </mc:Choice>
      <mc:Fallback xmlns="">
        <xdr:sp macro="" textlink="">
          <xdr:nvSpPr>
            <xdr:cNvPr id="0" name=""/>
            <xdr:cNvSpPr>
              <a:spLocks noTextEdit="1"/>
            </xdr:cNvSpPr>
          </xdr:nvSpPr>
          <xdr:spPr>
            <a:xfrm>
              <a:off x="72403" y="2349488"/>
              <a:ext cx="2568953" cy="697892"/>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50121</xdr:colOff>
      <xdr:row>18</xdr:row>
      <xdr:rowOff>70640</xdr:rowOff>
    </xdr:from>
    <xdr:to>
      <xdr:col>4</xdr:col>
      <xdr:colOff>476249</xdr:colOff>
      <xdr:row>25</xdr:row>
      <xdr:rowOff>107157</xdr:rowOff>
    </xdr:to>
    <mc:AlternateContent xmlns:mc="http://schemas.openxmlformats.org/markup-compatibility/2006" xmlns:a14="http://schemas.microsoft.com/office/drawing/2010/main">
      <mc:Choice Requires="a14">
        <xdr:graphicFrame macro="">
          <xdr:nvGraphicFramePr>
            <xdr:cNvPr id="4" name="Customer Kategori 1">
              <a:extLst>
                <a:ext uri="{FF2B5EF4-FFF2-40B4-BE49-F238E27FC236}">
                  <a16:creationId xmlns:a16="http://schemas.microsoft.com/office/drawing/2014/main" id="{91DC7692-4952-410C-80D3-CB66764FD442}"/>
                </a:ext>
              </a:extLst>
            </xdr:cNvPr>
            <xdr:cNvGraphicFramePr/>
          </xdr:nvGraphicFramePr>
          <xdr:xfrm>
            <a:off x="0" y="0"/>
            <a:ext cx="0" cy="0"/>
          </xdr:xfrm>
          <a:graphic>
            <a:graphicData uri="http://schemas.microsoft.com/office/drawing/2010/slicer">
              <sle:slicer xmlns:sle="http://schemas.microsoft.com/office/drawing/2010/slicer" name="Customer Kategori 1"/>
            </a:graphicData>
          </a:graphic>
        </xdr:graphicFrame>
      </mc:Choice>
      <mc:Fallback xmlns="">
        <xdr:sp macro="" textlink="">
          <xdr:nvSpPr>
            <xdr:cNvPr id="0" name=""/>
            <xdr:cNvSpPr>
              <a:spLocks noTextEdit="1"/>
            </xdr:cNvSpPr>
          </xdr:nvSpPr>
          <xdr:spPr>
            <a:xfrm>
              <a:off x="50121" y="3225796"/>
              <a:ext cx="2569253" cy="111998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59792</xdr:colOff>
      <xdr:row>7</xdr:row>
      <xdr:rowOff>101554</xdr:rowOff>
    </xdr:from>
    <xdr:to>
      <xdr:col>4</xdr:col>
      <xdr:colOff>508030</xdr:colOff>
      <xdr:row>11</xdr:row>
      <xdr:rowOff>123965</xdr:rowOff>
    </xdr:to>
    <mc:AlternateContent xmlns:mc="http://schemas.openxmlformats.org/markup-compatibility/2006" xmlns:a14="http://schemas.microsoft.com/office/drawing/2010/main">
      <mc:Choice Requires="a14">
        <xdr:graphicFrame macro="">
          <xdr:nvGraphicFramePr>
            <xdr:cNvPr id="5" name="Kategori 1">
              <a:extLst>
                <a:ext uri="{FF2B5EF4-FFF2-40B4-BE49-F238E27FC236}">
                  <a16:creationId xmlns:a16="http://schemas.microsoft.com/office/drawing/2014/main" id="{BB342EED-882B-4EED-96BD-2B685C3F0889}"/>
                </a:ext>
              </a:extLst>
            </xdr:cNvPr>
            <xdr:cNvGraphicFramePr/>
          </xdr:nvGraphicFramePr>
          <xdr:xfrm>
            <a:off x="0" y="0"/>
            <a:ext cx="0" cy="0"/>
          </xdr:xfrm>
          <a:graphic>
            <a:graphicData uri="http://schemas.microsoft.com/office/drawing/2010/slicer">
              <sle:slicer xmlns:sle="http://schemas.microsoft.com/office/drawing/2010/slicer" name="Kategori 1"/>
            </a:graphicData>
          </a:graphic>
        </xdr:graphicFrame>
      </mc:Choice>
      <mc:Fallback xmlns="">
        <xdr:sp macro="" textlink="">
          <xdr:nvSpPr>
            <xdr:cNvPr id="0" name=""/>
            <xdr:cNvSpPr>
              <a:spLocks noTextEdit="1"/>
            </xdr:cNvSpPr>
          </xdr:nvSpPr>
          <xdr:spPr>
            <a:xfrm>
              <a:off x="59792" y="1554117"/>
              <a:ext cx="2591363" cy="64153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26710</xdr:colOff>
      <xdr:row>26</xdr:row>
      <xdr:rowOff>59627</xdr:rowOff>
    </xdr:from>
    <xdr:to>
      <xdr:col>4</xdr:col>
      <xdr:colOff>452534</xdr:colOff>
      <xdr:row>45</xdr:row>
      <xdr:rowOff>34268</xdr:rowOff>
    </xdr:to>
    <mc:AlternateContent xmlns:mc="http://schemas.openxmlformats.org/markup-compatibility/2006" xmlns:a14="http://schemas.microsoft.com/office/drawing/2010/main">
      <mc:Choice Requires="a14">
        <xdr:graphicFrame macro="">
          <xdr:nvGraphicFramePr>
            <xdr:cNvPr id="6" name="Cabang 1">
              <a:extLst>
                <a:ext uri="{FF2B5EF4-FFF2-40B4-BE49-F238E27FC236}">
                  <a16:creationId xmlns:a16="http://schemas.microsoft.com/office/drawing/2014/main" id="{5184FFD1-4F90-47D5-801B-380F7AFA9051}"/>
                </a:ext>
              </a:extLst>
            </xdr:cNvPr>
            <xdr:cNvGraphicFramePr/>
          </xdr:nvGraphicFramePr>
          <xdr:xfrm>
            <a:off x="0" y="0"/>
            <a:ext cx="0" cy="0"/>
          </xdr:xfrm>
          <a:graphic>
            <a:graphicData uri="http://schemas.microsoft.com/office/drawing/2010/slicer">
              <sle:slicer xmlns:sle="http://schemas.microsoft.com/office/drawing/2010/slicer" name="Cabang 1"/>
            </a:graphicData>
          </a:graphic>
        </xdr:graphicFrame>
      </mc:Choice>
      <mc:Fallback xmlns="">
        <xdr:sp macro="" textlink="">
          <xdr:nvSpPr>
            <xdr:cNvPr id="0" name=""/>
            <xdr:cNvSpPr>
              <a:spLocks noTextEdit="1"/>
            </xdr:cNvSpPr>
          </xdr:nvSpPr>
          <xdr:spPr>
            <a:xfrm>
              <a:off x="26710" y="4453033"/>
              <a:ext cx="2568949" cy="291548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904876</xdr:colOff>
      <xdr:row>7</xdr:row>
      <xdr:rowOff>7876</xdr:rowOff>
    </xdr:from>
    <xdr:to>
      <xdr:col>15</xdr:col>
      <xdr:colOff>1083468</xdr:colOff>
      <xdr:row>20</xdr:row>
      <xdr:rowOff>35718</xdr:rowOff>
    </xdr:to>
    <xdr:graphicFrame macro="">
      <xdr:nvGraphicFramePr>
        <xdr:cNvPr id="7" name="Chart 6">
          <a:extLst>
            <a:ext uri="{FF2B5EF4-FFF2-40B4-BE49-F238E27FC236}">
              <a16:creationId xmlns:a16="http://schemas.microsoft.com/office/drawing/2014/main" id="{C0BA87EC-5166-44DA-ACB0-37A461833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40177</xdr:colOff>
      <xdr:row>20</xdr:row>
      <xdr:rowOff>59532</xdr:rowOff>
    </xdr:from>
    <xdr:to>
      <xdr:col>15</xdr:col>
      <xdr:colOff>1071562</xdr:colOff>
      <xdr:row>30</xdr:row>
      <xdr:rowOff>142876</xdr:rowOff>
    </xdr:to>
    <xdr:graphicFrame macro="">
      <xdr:nvGraphicFramePr>
        <xdr:cNvPr id="8" name="Chart 7">
          <a:extLst>
            <a:ext uri="{FF2B5EF4-FFF2-40B4-BE49-F238E27FC236}">
              <a16:creationId xmlns:a16="http://schemas.microsoft.com/office/drawing/2014/main" id="{4406CB55-B598-4DE3-ABEC-64B6B5AA67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1256</xdr:colOff>
      <xdr:row>32</xdr:row>
      <xdr:rowOff>142874</xdr:rowOff>
    </xdr:from>
    <xdr:to>
      <xdr:col>12</xdr:col>
      <xdr:colOff>23099</xdr:colOff>
      <xdr:row>45</xdr:row>
      <xdr:rowOff>38718</xdr:rowOff>
    </xdr:to>
    <xdr:graphicFrame macro="">
      <xdr:nvGraphicFramePr>
        <xdr:cNvPr id="9" name="Chart 8">
          <a:extLst>
            <a:ext uri="{FF2B5EF4-FFF2-40B4-BE49-F238E27FC236}">
              <a16:creationId xmlns:a16="http://schemas.microsoft.com/office/drawing/2014/main" id="{F6397FDC-8DD3-4E19-AEAE-4E8D23ACD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89805</xdr:colOff>
      <xdr:row>33</xdr:row>
      <xdr:rowOff>0</xdr:rowOff>
    </xdr:from>
    <xdr:to>
      <xdr:col>16</xdr:col>
      <xdr:colOff>468837</xdr:colOff>
      <xdr:row>45</xdr:row>
      <xdr:rowOff>50625</xdr:rowOff>
    </xdr:to>
    <xdr:graphicFrame macro="">
      <xdr:nvGraphicFramePr>
        <xdr:cNvPr id="10" name="Chart 9">
          <a:extLst>
            <a:ext uri="{FF2B5EF4-FFF2-40B4-BE49-F238E27FC236}">
              <a16:creationId xmlns:a16="http://schemas.microsoft.com/office/drawing/2014/main" id="{01A70573-8135-4A4C-931E-5DDBA52625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100855</xdr:colOff>
      <xdr:row>1</xdr:row>
      <xdr:rowOff>67235</xdr:rowOff>
    </xdr:from>
    <xdr:to>
      <xdr:col>11</xdr:col>
      <xdr:colOff>238125</xdr:colOff>
      <xdr:row>4</xdr:row>
      <xdr:rowOff>142875</xdr:rowOff>
    </xdr:to>
    <xdr:sp macro="" textlink="">
      <xdr:nvSpPr>
        <xdr:cNvPr id="12" name="TextBox 11">
          <a:extLst>
            <a:ext uri="{FF2B5EF4-FFF2-40B4-BE49-F238E27FC236}">
              <a16:creationId xmlns:a16="http://schemas.microsoft.com/office/drawing/2014/main" id="{6B021060-9DD8-A692-167D-D9A5B7FC6A15}"/>
            </a:ext>
          </a:extLst>
        </xdr:cNvPr>
        <xdr:cNvSpPr txBox="1"/>
      </xdr:nvSpPr>
      <xdr:spPr>
        <a:xfrm>
          <a:off x="100855" y="222016"/>
          <a:ext cx="6030864" cy="909078"/>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3200" b="1">
              <a:solidFill>
                <a:schemeClr val="dk1"/>
              </a:solidFill>
              <a:effectLst/>
              <a:latin typeface="+mn-lt"/>
              <a:ea typeface="+mn-ea"/>
              <a:cs typeface="+mn-cs"/>
            </a:rPr>
            <a:t>PT.</a:t>
          </a:r>
          <a:r>
            <a:rPr lang="en-ID" sz="3200" b="1" baseline="0">
              <a:solidFill>
                <a:schemeClr val="dk1"/>
              </a:solidFill>
              <a:effectLst/>
              <a:latin typeface="+mn-lt"/>
              <a:ea typeface="+mn-ea"/>
              <a:cs typeface="+mn-cs"/>
            </a:rPr>
            <a:t> Bosowa Berlian Berlian Motor</a:t>
          </a:r>
          <a:endParaRPr lang="en-ID" sz="3200">
            <a:effectLst/>
          </a:endParaRPr>
        </a:p>
        <a:p>
          <a:r>
            <a:rPr lang="en-ID" sz="1600" b="0" baseline="0">
              <a:solidFill>
                <a:schemeClr val="dk1"/>
              </a:solidFill>
              <a:effectLst/>
              <a:latin typeface="+mn-lt"/>
              <a:ea typeface="+mn-ea"/>
              <a:cs typeface="+mn-cs"/>
            </a:rPr>
            <a:t>Data Penjualan Periode Januari - Februari 2024</a:t>
          </a:r>
          <a:endParaRPr lang="en-ID" sz="1400">
            <a:effectLst/>
          </a:endParaRPr>
        </a:p>
        <a:p>
          <a:endParaRPr lang="en-ID" sz="1100"/>
        </a:p>
      </xdr:txBody>
    </xdr:sp>
    <xdr:clientData/>
  </xdr:twoCellAnchor>
  <xdr:twoCellAnchor>
    <xdr:from>
      <xdr:col>5</xdr:col>
      <xdr:colOff>0</xdr:colOff>
      <xdr:row>4</xdr:row>
      <xdr:rowOff>113048</xdr:rowOff>
    </xdr:from>
    <xdr:to>
      <xdr:col>15</xdr:col>
      <xdr:colOff>1107281</xdr:colOff>
      <xdr:row>6</xdr:row>
      <xdr:rowOff>146666</xdr:rowOff>
    </xdr:to>
    <xdr:sp macro="" textlink="">
      <xdr:nvSpPr>
        <xdr:cNvPr id="17" name="TextBox 16">
          <a:extLst>
            <a:ext uri="{FF2B5EF4-FFF2-40B4-BE49-F238E27FC236}">
              <a16:creationId xmlns:a16="http://schemas.microsoft.com/office/drawing/2014/main" id="{335C2C86-28FD-4FB2-B0D0-4BA19D7157DA}"/>
            </a:ext>
          </a:extLst>
        </xdr:cNvPr>
        <xdr:cNvSpPr txBox="1"/>
      </xdr:nvSpPr>
      <xdr:spPr>
        <a:xfrm>
          <a:off x="2678906" y="1101267"/>
          <a:ext cx="7703344" cy="34318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2000" b="1">
              <a:solidFill>
                <a:schemeClr val="dk1"/>
              </a:solidFill>
              <a:effectLst/>
              <a:latin typeface="+mn-lt"/>
              <a:ea typeface="+mn-ea"/>
              <a:cs typeface="+mn-cs"/>
            </a:rPr>
            <a:t>Penjualan</a:t>
          </a:r>
          <a:endParaRPr lang="en-ID" sz="1000">
            <a:effectLst/>
          </a:endParaRPr>
        </a:p>
        <a:p>
          <a:endParaRPr lang="en-ID" sz="1000"/>
        </a:p>
      </xdr:txBody>
    </xdr:sp>
    <xdr:clientData/>
  </xdr:twoCellAnchor>
  <xdr:twoCellAnchor>
    <xdr:from>
      <xdr:col>16</xdr:col>
      <xdr:colOff>494266</xdr:colOff>
      <xdr:row>32</xdr:row>
      <xdr:rowOff>130966</xdr:rowOff>
    </xdr:from>
    <xdr:to>
      <xdr:col>21</xdr:col>
      <xdr:colOff>147016</xdr:colOff>
      <xdr:row>45</xdr:row>
      <xdr:rowOff>26810</xdr:rowOff>
    </xdr:to>
    <xdr:graphicFrame macro="">
      <xdr:nvGraphicFramePr>
        <xdr:cNvPr id="20" name="Chart 19">
          <a:extLst>
            <a:ext uri="{FF2B5EF4-FFF2-40B4-BE49-F238E27FC236}">
              <a16:creationId xmlns:a16="http://schemas.microsoft.com/office/drawing/2014/main" id="{5126B956-AC46-486B-8247-FA0F5D5F9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23812</xdr:colOff>
      <xdr:row>30</xdr:row>
      <xdr:rowOff>86852</xdr:rowOff>
    </xdr:from>
    <xdr:to>
      <xdr:col>21</xdr:col>
      <xdr:colOff>119056</xdr:colOff>
      <xdr:row>32</xdr:row>
      <xdr:rowOff>120469</xdr:rowOff>
    </xdr:to>
    <xdr:sp macro="" textlink="">
      <xdr:nvSpPr>
        <xdr:cNvPr id="24" name="TextBox 23">
          <a:extLst>
            <a:ext uri="{FF2B5EF4-FFF2-40B4-BE49-F238E27FC236}">
              <a16:creationId xmlns:a16="http://schemas.microsoft.com/office/drawing/2014/main" id="{A38A0C00-625F-4FDC-9FA7-3B2106DB5B91}"/>
            </a:ext>
          </a:extLst>
        </xdr:cNvPr>
        <xdr:cNvSpPr txBox="1"/>
      </xdr:nvSpPr>
      <xdr:spPr>
        <a:xfrm>
          <a:off x="2702718" y="5099383"/>
          <a:ext cx="13001619" cy="34318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2000" b="1">
              <a:solidFill>
                <a:schemeClr val="dk1"/>
              </a:solidFill>
              <a:effectLst/>
              <a:latin typeface="+mn-lt"/>
              <a:ea typeface="+mn-ea"/>
              <a:cs typeface="+mn-cs"/>
            </a:rPr>
            <a:t>Preferensi</a:t>
          </a:r>
          <a:endParaRPr lang="en-ID" sz="1000">
            <a:effectLst/>
          </a:endParaRPr>
        </a:p>
        <a:p>
          <a:endParaRPr lang="en-ID" sz="1000"/>
        </a:p>
      </xdr:txBody>
    </xdr:sp>
    <xdr:clientData/>
  </xdr:twoCellAnchor>
  <xdr:twoCellAnchor>
    <xdr:from>
      <xdr:col>15</xdr:col>
      <xdr:colOff>1476374</xdr:colOff>
      <xdr:row>4</xdr:row>
      <xdr:rowOff>86853</xdr:rowOff>
    </xdr:from>
    <xdr:to>
      <xdr:col>21</xdr:col>
      <xdr:colOff>130971</xdr:colOff>
      <xdr:row>6</xdr:row>
      <xdr:rowOff>120471</xdr:rowOff>
    </xdr:to>
    <xdr:sp macro="" textlink="">
      <xdr:nvSpPr>
        <xdr:cNvPr id="25" name="TextBox 24">
          <a:extLst>
            <a:ext uri="{FF2B5EF4-FFF2-40B4-BE49-F238E27FC236}">
              <a16:creationId xmlns:a16="http://schemas.microsoft.com/office/drawing/2014/main" id="{4D4F4BF0-B396-4EE3-906B-F2E87342E476}"/>
            </a:ext>
          </a:extLst>
        </xdr:cNvPr>
        <xdr:cNvSpPr txBox="1"/>
      </xdr:nvSpPr>
      <xdr:spPr>
        <a:xfrm>
          <a:off x="10751343" y="1075072"/>
          <a:ext cx="4964909" cy="34318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2000" b="1">
              <a:solidFill>
                <a:schemeClr val="dk1"/>
              </a:solidFill>
              <a:effectLst/>
              <a:latin typeface="+mn-lt"/>
              <a:ea typeface="+mn-ea"/>
              <a:cs typeface="+mn-cs"/>
            </a:rPr>
            <a:t>Konsumen</a:t>
          </a:r>
          <a:endParaRPr lang="en-ID" sz="1000">
            <a:effectLst/>
          </a:endParaRPr>
        </a:p>
        <a:p>
          <a:endParaRPr lang="en-ID" sz="1000"/>
        </a:p>
      </xdr:txBody>
    </xdr:sp>
    <xdr:clientData/>
  </xdr:twoCellAnchor>
  <xdr:twoCellAnchor>
    <xdr:from>
      <xdr:col>15</xdr:col>
      <xdr:colOff>1262066</xdr:colOff>
      <xdr:row>7</xdr:row>
      <xdr:rowOff>23811</xdr:rowOff>
    </xdr:from>
    <xdr:to>
      <xdr:col>19</xdr:col>
      <xdr:colOff>71437</xdr:colOff>
      <xdr:row>30</xdr:row>
      <xdr:rowOff>154780</xdr:rowOff>
    </xdr:to>
    <xdr:graphicFrame macro="">
      <xdr:nvGraphicFramePr>
        <xdr:cNvPr id="26" name="Chart 25">
          <a:extLst>
            <a:ext uri="{FF2B5EF4-FFF2-40B4-BE49-F238E27FC236}">
              <a16:creationId xmlns:a16="http://schemas.microsoft.com/office/drawing/2014/main" id="{3648FB54-19CE-4C32-BD4C-1620A9606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95691</xdr:colOff>
      <xdr:row>7</xdr:row>
      <xdr:rowOff>0</xdr:rowOff>
    </xdr:from>
    <xdr:to>
      <xdr:col>21</xdr:col>
      <xdr:colOff>107601</xdr:colOff>
      <xdr:row>31</xdr:row>
      <xdr:rowOff>4738</xdr:rowOff>
    </xdr:to>
    <xdr:graphicFrame macro="">
      <xdr:nvGraphicFramePr>
        <xdr:cNvPr id="27" name="Chart 26">
          <a:extLst>
            <a:ext uri="{FF2B5EF4-FFF2-40B4-BE49-F238E27FC236}">
              <a16:creationId xmlns:a16="http://schemas.microsoft.com/office/drawing/2014/main" id="{72ABE09D-CAEE-443F-AD97-CD22F28EE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07.870094907405" createdVersion="8" refreshedVersion="8" minRefreshableVersion="3" recordCount="566" xr:uid="{A2CCD1FD-E760-4D0B-B253-9220B5A46E71}">
  <cacheSource type="worksheet">
    <worksheetSource ref="A1:N567" sheet="Dataset"/>
  </cacheSource>
  <cacheFields count="16">
    <cacheField name="No" numFmtId="0">
      <sharedItems containsSemiMixedTypes="0" containsString="0" containsNumber="1" containsInteger="1" minValue="1" maxValue="566"/>
    </cacheField>
    <cacheField name="Cabang" numFmtId="0">
      <sharedItems count="29">
        <s v="MOROWALI"/>
        <s v="MAROS"/>
        <s v="SORONG"/>
        <s v="BONE"/>
        <s v="PETTARANI"/>
        <s v="PARIGI"/>
        <s v="MERAUKE"/>
        <s v="MAKASSAR URIP"/>
        <s v="PAREPARE"/>
        <s v="SIDRAP"/>
        <s v="FLEET &amp; GSO"/>
        <s v="LUWUK BANGGAI"/>
        <s v="BAU-BAU"/>
        <s v="BULUKUMBA"/>
        <s v="MAKASSAR TSM"/>
        <s v="KIMA"/>
        <s v="AMBON"/>
        <s v="TOMOHON"/>
        <s v="PALU"/>
        <s v="KOTAMOBAGU"/>
        <s v="MAMUJU"/>
        <s v="MANADO"/>
        <s v="TERNATE"/>
        <s v="JAYAPURA (MMKSI)"/>
        <s v="KUPANG"/>
        <s v="SOPPENG"/>
        <s v="MANOKWARI"/>
        <s v="PALOPO"/>
        <s v="KOLAKA"/>
      </sharedItems>
    </cacheField>
    <cacheField name="Nomor Transaksi" numFmtId="0">
      <sharedItems count="566">
        <s v="SPK001"/>
        <s v="SPK002"/>
        <s v="SPK003"/>
        <s v="SPK004"/>
        <s v="SPK005"/>
        <s v="SPK006"/>
        <s v="SPK007"/>
        <s v="SPK008"/>
        <s v="SPK009"/>
        <s v="SPK0010"/>
        <s v="SPK0011"/>
        <s v="SPK0012"/>
        <s v="SPK0013"/>
        <s v="SPK0014"/>
        <s v="SPK0015"/>
        <s v="SPK0016"/>
        <s v="SPK0017"/>
        <s v="SPK0018"/>
        <s v="SPK0019"/>
        <s v="SPK0020"/>
        <s v="SPK0021"/>
        <s v="SPK0022"/>
        <s v="SPK0023"/>
        <s v="SPK0024"/>
        <s v="SPK0025"/>
        <s v="SPK0026"/>
        <s v="SPK0027"/>
        <s v="SPK0028"/>
        <s v="SPK0029"/>
        <s v="SPK0030"/>
        <s v="SPK0031"/>
        <s v="SPK0032"/>
        <s v="SPK0033"/>
        <s v="SPK0034"/>
        <s v="SPK0035"/>
        <s v="SPK0036"/>
        <s v="SPK0037"/>
        <s v="SPK0038"/>
        <s v="SPK0039"/>
        <s v="SPK0040"/>
        <s v="SPK0041"/>
        <s v="SPK0042"/>
        <s v="SPK0043"/>
        <s v="SPK0044"/>
        <s v="SPK0045"/>
        <s v="SPK0046"/>
        <s v="SPK0047"/>
        <s v="SPK0048"/>
        <s v="SPK0049"/>
        <s v="SPK0050"/>
        <s v="SPK0051"/>
        <s v="SPK0052"/>
        <s v="SPK0053"/>
        <s v="SPK0054"/>
        <s v="SPK0055"/>
        <s v="SPK0056"/>
        <s v="SPK0057"/>
        <s v="SPK0058"/>
        <s v="SPK0059"/>
        <s v="SPK0060"/>
        <s v="SPK0061"/>
        <s v="SPK0062"/>
        <s v="SPK0063"/>
        <s v="SPK0064"/>
        <s v="SPK0065"/>
        <s v="SPK0066"/>
        <s v="SPK0067"/>
        <s v="SPK0068"/>
        <s v="SPK0069"/>
        <s v="SPK0070"/>
        <s v="SPK0071"/>
        <s v="SPK0072"/>
        <s v="SPK0073"/>
        <s v="SPK0074"/>
        <s v="SPK0075"/>
        <s v="SPK0076"/>
        <s v="SPK0077"/>
        <s v="SPK0078"/>
        <s v="SPK0079"/>
        <s v="SPK0080"/>
        <s v="SPK0081"/>
        <s v="SPK0082"/>
        <s v="SPK0083"/>
        <s v="SPK0084"/>
        <s v="SPK0085"/>
        <s v="SPK0086"/>
        <s v="SPK0087"/>
        <s v="SPK0088"/>
        <s v="SPK0089"/>
        <s v="SPK0090"/>
        <s v="SPK0091"/>
        <s v="SPK0092"/>
        <s v="SPK0093"/>
        <s v="SPK0094"/>
        <s v="SPK0095"/>
        <s v="SPK0096"/>
        <s v="SPK0097"/>
        <s v="SPK0098"/>
        <s v="SPK0099"/>
        <s v="SPK00100"/>
        <s v="SPK00101"/>
        <s v="SPK00102"/>
        <s v="SPK00103"/>
        <s v="SPK00104"/>
        <s v="SPK00105"/>
        <s v="SPK00106"/>
        <s v="SPK00107"/>
        <s v="SPK00108"/>
        <s v="SPK00109"/>
        <s v="SPK00110"/>
        <s v="SPK00111"/>
        <s v="SPK00112"/>
        <s v="SPK00113"/>
        <s v="SPK00114"/>
        <s v="SPK00115"/>
        <s v="SPK00116"/>
        <s v="SPK00117"/>
        <s v="SPK00118"/>
        <s v="SPK00119"/>
        <s v="SPK00120"/>
        <s v="SPK00121"/>
        <s v="SPK00122"/>
        <s v="SPK00123"/>
        <s v="SPK00124"/>
        <s v="SPK00125"/>
        <s v="SPK00126"/>
        <s v="SPK00127"/>
        <s v="SPK00128"/>
        <s v="SPK00129"/>
        <s v="SPK00130"/>
        <s v="SPK00131"/>
        <s v="SPK00132"/>
        <s v="SPK00133"/>
        <s v="SPK00134"/>
        <s v="SPK00135"/>
        <s v="SPK00136"/>
        <s v="SPK00137"/>
        <s v="SPK00138"/>
        <s v="SPK00139"/>
        <s v="SPK00140"/>
        <s v="SPK00141"/>
        <s v="SPK00142"/>
        <s v="SPK00143"/>
        <s v="SPK00144"/>
        <s v="SPK00145"/>
        <s v="SPK00146"/>
        <s v="SPK00147"/>
        <s v="SPK00148"/>
        <s v="SPK00149"/>
        <s v="SPK00150"/>
        <s v="SPK00151"/>
        <s v="SPK00152"/>
        <s v="SPK00153"/>
        <s v="SPK00154"/>
        <s v="SPK00155"/>
        <s v="SPK00156"/>
        <s v="SPK00157"/>
        <s v="SPK00158"/>
        <s v="SPK00159"/>
        <s v="SPK00160"/>
        <s v="SPK00161"/>
        <s v="SPK00162"/>
        <s v="SPK00163"/>
        <s v="SPK00164"/>
        <s v="SPK00165"/>
        <s v="SPK00166"/>
        <s v="SPK00167"/>
        <s v="SPK00168"/>
        <s v="SPK00169"/>
        <s v="SPK00170"/>
        <s v="SPK00171"/>
        <s v="SPK00172"/>
        <s v="SPK00173"/>
        <s v="SPK00174"/>
        <s v="SPK00175"/>
        <s v="SPK00176"/>
        <s v="SPK00177"/>
        <s v="SPK00178"/>
        <s v="SPK00179"/>
        <s v="SPK00180"/>
        <s v="SPK00181"/>
        <s v="SPK00182"/>
        <s v="SPK00183"/>
        <s v="SPK00184"/>
        <s v="SPK00185"/>
        <s v="SPK00186"/>
        <s v="SPK00187"/>
        <s v="SPK00188"/>
        <s v="SPK00189"/>
        <s v="SPK00190"/>
        <s v="SPK00191"/>
        <s v="SPK00192"/>
        <s v="SPK00193"/>
        <s v="SPK00194"/>
        <s v="SPK00195"/>
        <s v="SPK00196"/>
        <s v="SPK00197"/>
        <s v="SPK00198"/>
        <s v="SPK00199"/>
        <s v="SPK00200"/>
        <s v="SPK00201"/>
        <s v="SPK00202"/>
        <s v="SPK00203"/>
        <s v="SPK00204"/>
        <s v="SPK00205"/>
        <s v="SPK00206"/>
        <s v="SPK00207"/>
        <s v="SPK00208"/>
        <s v="SPK00209"/>
        <s v="SPK00210"/>
        <s v="SPK00211"/>
        <s v="SPK00212"/>
        <s v="SPK00213"/>
        <s v="SPK00214"/>
        <s v="SPK00215"/>
        <s v="SPK00216"/>
        <s v="SPK00217"/>
        <s v="SPK00218"/>
        <s v="SPK00219"/>
        <s v="SPK00220"/>
        <s v="SPK00221"/>
        <s v="SPK00222"/>
        <s v="SPK00223"/>
        <s v="SPK00224"/>
        <s v="SPK00225"/>
        <s v="SPK00226"/>
        <s v="SPK00227"/>
        <s v="SPK00228"/>
        <s v="SPK00229"/>
        <s v="SPK00230"/>
        <s v="SPK00231"/>
        <s v="SPK00232"/>
        <s v="SPK00233"/>
        <s v="SPK00234"/>
        <s v="SPK00235"/>
        <s v="SPK00236"/>
        <s v="SPK00237"/>
        <s v="SPK00238"/>
        <s v="SPK00239"/>
        <s v="SPK00240"/>
        <s v="SPK00241"/>
        <s v="SPK00242"/>
        <s v="SPK00243"/>
        <s v="SPK00244"/>
        <s v="SPK00245"/>
        <s v="SPK00246"/>
        <s v="SPK00247"/>
        <s v="SPK00248"/>
        <s v="SPK00249"/>
        <s v="SPK00250"/>
        <s v="SPK00251"/>
        <s v="SPK00252"/>
        <s v="SPK00253"/>
        <s v="SPK00254"/>
        <s v="SPK00255"/>
        <s v="SPK00256"/>
        <s v="SPK00257"/>
        <s v="SPK00258"/>
        <s v="SPK00259"/>
        <s v="SPK00260"/>
        <s v="SPK00261"/>
        <s v="SPK00262"/>
        <s v="SPK00263"/>
        <s v="SPK00264"/>
        <s v="SPK00265"/>
        <s v="SPK00266"/>
        <s v="SPK00267"/>
        <s v="SPK00268"/>
        <s v="SPK00269"/>
        <s v="SPK00270"/>
        <s v="SPK00271"/>
        <s v="SPK00272"/>
        <s v="SPK00273"/>
        <s v="SPK00274"/>
        <s v="SPK00275"/>
        <s v="SPK00276"/>
        <s v="SPK00277"/>
        <s v="SPK00278"/>
        <s v="SPK00279"/>
        <s v="SPK00280"/>
        <s v="SPK00281"/>
        <s v="SPK00282"/>
        <s v="SPK00283"/>
        <s v="SPK00284"/>
        <s v="SPK00285"/>
        <s v="SPK00286"/>
        <s v="SPK00287"/>
        <s v="SPK00288"/>
        <s v="SPK00289"/>
        <s v="SPK00290"/>
        <s v="SPK00291"/>
        <s v="SPK00292"/>
        <s v="SPK00293"/>
        <s v="SPK00294"/>
        <s v="SPK00295"/>
        <s v="SPK00296"/>
        <s v="SPK00297"/>
        <s v="SPK00298"/>
        <s v="SPK00299"/>
        <s v="SPK00300"/>
        <s v="SPK00301"/>
        <s v="SPK00302"/>
        <s v="SPK00303"/>
        <s v="SPK00304"/>
        <s v="SPK00305"/>
        <s v="SPK00306"/>
        <s v="SPK00307"/>
        <s v="SPK00308"/>
        <s v="SPK00309"/>
        <s v="SPK00310"/>
        <s v="SPK00311"/>
        <s v="SPK00312"/>
        <s v="SPK00313"/>
        <s v="SPK00314"/>
        <s v="SPK00315"/>
        <s v="SPK00316"/>
        <s v="SPK00317"/>
        <s v="SPK00318"/>
        <s v="SPK00319"/>
        <s v="SPK00320"/>
        <s v="SPK00321"/>
        <s v="SPK00322"/>
        <s v="SPK00323"/>
        <s v="SPK00324"/>
        <s v="SPK00325"/>
        <s v="SPK00326"/>
        <s v="SPK00327"/>
        <s v="SPK00328"/>
        <s v="SPK00329"/>
        <s v="SPK00330"/>
        <s v="SPK00331"/>
        <s v="SPK00332"/>
        <s v="SPK00333"/>
        <s v="SPK00334"/>
        <s v="SPK00335"/>
        <s v="SPK00336"/>
        <s v="SPK00337"/>
        <s v="SPK00338"/>
        <s v="SPK00339"/>
        <s v="SPK00340"/>
        <s v="SPK00341"/>
        <s v="SPK00342"/>
        <s v="SPK00343"/>
        <s v="SPK00344"/>
        <s v="SPK00345"/>
        <s v="SPK00346"/>
        <s v="SPK00347"/>
        <s v="SPK00348"/>
        <s v="SPK00349"/>
        <s v="SPK00350"/>
        <s v="SPK00351"/>
        <s v="SPK00352"/>
        <s v="SPK00353"/>
        <s v="SPK00354"/>
        <s v="SPK00355"/>
        <s v="SPK00356"/>
        <s v="SPK00357"/>
        <s v="SPK00358"/>
        <s v="SPK00359"/>
        <s v="SPK00360"/>
        <s v="SPK00361"/>
        <s v="SPK00362"/>
        <s v="SPK00363"/>
        <s v="SPK00364"/>
        <s v="SPK00365"/>
        <s v="SPK00366"/>
        <s v="SPK00367"/>
        <s v="SPK00368"/>
        <s v="SPK00369"/>
        <s v="SPK00370"/>
        <s v="SPK00371"/>
        <s v="SPK00372"/>
        <s v="SPK00373"/>
        <s v="SPK00374"/>
        <s v="SPK00375"/>
        <s v="SPK00376"/>
        <s v="SPK00377"/>
        <s v="SPK00378"/>
        <s v="SPK00379"/>
        <s v="SPK00380"/>
        <s v="SPK00381"/>
        <s v="SPK00382"/>
        <s v="SPK00383"/>
        <s v="SPK00384"/>
        <s v="SPK00385"/>
        <s v="SPK00386"/>
        <s v="SPK00387"/>
        <s v="SPK00388"/>
        <s v="SPK00389"/>
        <s v="SPK00390"/>
        <s v="SPK00391"/>
        <s v="SPK00392"/>
        <s v="SPK00393"/>
        <s v="SPK00394"/>
        <s v="SPK00395"/>
        <s v="SPK00396"/>
        <s v="SPK00397"/>
        <s v="SPK00398"/>
        <s v="SPK00399"/>
        <s v="SPK00400"/>
        <s v="SPK00401"/>
        <s v="SPK00402"/>
        <s v="SPK00403"/>
        <s v="SPK00404"/>
        <s v="SPK00405"/>
        <s v="SPK00406"/>
        <s v="SPK00407"/>
        <s v="SPK00408"/>
        <s v="SPK00409"/>
        <s v="SPK00410"/>
        <s v="SPK00411"/>
        <s v="SPK00412"/>
        <s v="SPK00413"/>
        <s v="SPK00414"/>
        <s v="SPK00415"/>
        <s v="SPK00416"/>
        <s v="SPK00417"/>
        <s v="SPK00418"/>
        <s v="SPK00419"/>
        <s v="SPK00420"/>
        <s v="SPK00421"/>
        <s v="SPK00422"/>
        <s v="SPK00423"/>
        <s v="SPK00424"/>
        <s v="SPK00425"/>
        <s v="SPK00426"/>
        <s v="SPK00427"/>
        <s v="SPK00428"/>
        <s v="SPK00429"/>
        <s v="SPK00430"/>
        <s v="SPK00431"/>
        <s v="SPK00432"/>
        <s v="SPK00433"/>
        <s v="SPK00434"/>
        <s v="SPK00435"/>
        <s v="SPK00436"/>
        <s v="SPK00437"/>
        <s v="SPK00438"/>
        <s v="SPK00439"/>
        <s v="SPK00440"/>
        <s v="SPK00441"/>
        <s v="SPK00442"/>
        <s v="SPK00443"/>
        <s v="SPK00444"/>
        <s v="SPK00445"/>
        <s v="SPK00446"/>
        <s v="SPK00447"/>
        <s v="SPK00448"/>
        <s v="SPK00449"/>
        <s v="SPK00450"/>
        <s v="SPK00451"/>
        <s v="SPK00452"/>
        <s v="SPK00453"/>
        <s v="SPK00454"/>
        <s v="SPK00455"/>
        <s v="SPK00456"/>
        <s v="SPK00457"/>
        <s v="SPK00458"/>
        <s v="SPK00459"/>
        <s v="SPK00460"/>
        <s v="SPK00461"/>
        <s v="SPK00462"/>
        <s v="SPK00463"/>
        <s v="SPK00464"/>
        <s v="SPK00465"/>
        <s v="SPK00466"/>
        <s v="SPK00467"/>
        <s v="SPK00468"/>
        <s v="SPK00469"/>
        <s v="SPK00470"/>
        <s v="SPK00471"/>
        <s v="SPK00472"/>
        <s v="SPK00473"/>
        <s v="SPK00474"/>
        <s v="SPK00475"/>
        <s v="SPK00476"/>
        <s v="SPK00477"/>
        <s v="SPK00478"/>
        <s v="SPK00479"/>
        <s v="SPK00480"/>
        <s v="SPK00481"/>
        <s v="SPK00482"/>
        <s v="SPK00483"/>
        <s v="SPK00484"/>
        <s v="SPK00485"/>
        <s v="SPK00486"/>
        <s v="SPK00487"/>
        <s v="SPK00488"/>
        <s v="SPK00489"/>
        <s v="SPK00490"/>
        <s v="SPK00491"/>
        <s v="SPK00492"/>
        <s v="SPK00493"/>
        <s v="SPK00494"/>
        <s v="SPK00495"/>
        <s v="SPK00496"/>
        <s v="SPK00497"/>
        <s v="SPK00498"/>
        <s v="SPK00499"/>
        <s v="SPK00500"/>
        <s v="SPK00501"/>
        <s v="SPK00502"/>
        <s v="SPK00503"/>
        <s v="SPK00504"/>
        <s v="SPK00505"/>
        <s v="SPK00506"/>
        <s v="SPK00507"/>
        <s v="SPK00508"/>
        <s v="SPK00509"/>
        <s v="SPK00510"/>
        <s v="SPK00511"/>
        <s v="SPK00512"/>
        <s v="SPK00513"/>
        <s v="SPK00514"/>
        <s v="SPK00515"/>
        <s v="SPK00516"/>
        <s v="SPK00517"/>
        <s v="SPK00518"/>
        <s v="SPK00519"/>
        <s v="SPK00520"/>
        <s v="SPK00521"/>
        <s v="SPK00522"/>
        <s v="SPK00523"/>
        <s v="SPK00524"/>
        <s v="SPK00525"/>
        <s v="SPK00526"/>
        <s v="SPK00527"/>
        <s v="SPK00528"/>
        <s v="SPK00529"/>
        <s v="SPK00530"/>
        <s v="SPK00531"/>
        <s v="SPK00532"/>
        <s v="SPK00533"/>
        <s v="SPK00534"/>
        <s v="SPK00535"/>
        <s v="SPK00536"/>
        <s v="SPK00537"/>
        <s v="SPK00538"/>
        <s v="SPK00539"/>
        <s v="SPK00540"/>
        <s v="SPK00541"/>
        <s v="SPK00542"/>
        <s v="SPK00543"/>
        <s v="SPK00544"/>
        <s v="SPK00545"/>
        <s v="SPK00546"/>
        <s v="SPK00547"/>
        <s v="SPK00548"/>
        <s v="SPK00549"/>
        <s v="SPK00550"/>
        <s v="SPK00551"/>
        <s v="SPK00552"/>
        <s v="SPK00553"/>
        <s v="SPK00554"/>
        <s v="SPK00555"/>
        <s v="SPK00556"/>
        <s v="SPK00557"/>
        <s v="SPK00558"/>
        <s v="SPK00559"/>
        <s v="SPK00560"/>
        <s v="SPK00561"/>
        <s v="SPK00562"/>
        <s v="SPK00563"/>
        <s v="SPK00564"/>
        <s v="SPK00565"/>
        <s v="SPK00566"/>
      </sharedItems>
    </cacheField>
    <cacheField name="Tanggal Jual" numFmtId="14">
      <sharedItems containsSemiMixedTypes="0" containsNonDate="0" containsDate="1" containsString="0" minDate="2024-01-01T00:00:00" maxDate="2024-03-01T00:00:00" count="51">
        <d v="2024-01-01T00:00:00"/>
        <d v="2024-01-02T00:00:00"/>
        <d v="2024-01-03T00:00:00"/>
        <d v="2024-01-04T00:00:00"/>
        <d v="2024-01-05T00:00:00"/>
        <d v="2024-01-06T00:00:00"/>
        <d v="2024-01-08T00:00:00"/>
        <d v="2024-01-09T00:00:00"/>
        <d v="2024-01-10T00:00:00"/>
        <d v="2024-01-11T00:00:00"/>
        <d v="2024-01-12T00:00:00"/>
        <d v="2024-01-13T00:00:00"/>
        <d v="2024-01-15T00:00:00"/>
        <d v="2024-01-16T00:00:00"/>
        <d v="2024-01-17T00:00:00"/>
        <d v="2024-01-18T00:00:00"/>
        <d v="2024-01-19T00:00:00"/>
        <d v="2024-01-20T00:00:00"/>
        <d v="2024-01-22T00:00:00"/>
        <d v="2024-01-23T00:00:00"/>
        <d v="2024-01-24T00:00:00"/>
        <d v="2024-01-25T00:00:00"/>
        <d v="2024-01-26T00:00:00"/>
        <d v="2024-02-16T00:00:00"/>
        <d v="2024-01-27T00:00:00"/>
        <d v="2024-01-29T00:00:00"/>
        <d v="2024-01-30T00:00:00"/>
        <d v="2024-01-31T00:00:00"/>
        <d v="2024-02-01T00:00:00"/>
        <d v="2024-02-02T00:00:00"/>
        <d v="2024-02-03T00:00:00"/>
        <d v="2024-02-05T00:00:00"/>
        <d v="2024-02-06T00:00:00"/>
        <d v="2024-02-07T00:00:00"/>
        <d v="2024-02-09T00:00:00"/>
        <d v="2024-02-10T00:00:00"/>
        <d v="2024-02-12T00:00:00"/>
        <d v="2024-02-13T00:00:00"/>
        <d v="2024-02-15T00:00:00"/>
        <d v="2024-02-17T00:00:00"/>
        <d v="2024-02-18T00:00:00"/>
        <d v="2024-02-19T00:00:00"/>
        <d v="2024-02-20T00:00:00"/>
        <d v="2024-02-21T00:00:00"/>
        <d v="2024-02-22T00:00:00"/>
        <d v="2024-02-23T00:00:00"/>
        <d v="2024-02-24T00:00:00"/>
        <d v="2024-02-26T00:00:00"/>
        <d v="2024-02-27T00:00:00"/>
        <d v="2024-02-28T00:00:00"/>
        <d v="2024-02-29T00:00:00"/>
      </sharedItems>
      <fieldGroup par="15"/>
    </cacheField>
    <cacheField name="Customer Kategori" numFmtId="0">
      <sharedItems count="4">
        <s v="Perorangan"/>
        <s v="Instansi Pemerintah"/>
        <s v="Instansi Swasta"/>
        <s v="Mitra"/>
      </sharedItems>
    </cacheField>
    <cacheField name="Sumber Informasi" numFmtId="0">
      <sharedItems count="7">
        <s v="Pameran/Event/Exhibition"/>
        <s v="Iklan Digital (Website, Youtube, Sosmed, dll)"/>
        <s v="Brosur / Flyer"/>
        <s v="Lihat dijalan / info dari kerabat, teman"/>
        <s v="Iklan Televisi"/>
        <s v="Iklan Media Cetak (Koran, Majalah, dll)"/>
        <s v="Iklan Radio"/>
      </sharedItems>
    </cacheField>
    <cacheField name="Nama Pelanggan" numFmtId="0">
      <sharedItems count="566">
        <s v="SITI KUSUMA"/>
        <s v="UMAR ADITYA"/>
        <s v="INDRA HIDAYAT"/>
        <s v="JUWITA HIDAYAT"/>
        <s v="AHMAD ARIFIN"/>
        <s v="BUDI WIBOWO"/>
        <s v="JUWITA WIBOWO"/>
        <s v="TAUFIK WULANDARI"/>
        <s v="PRASETYO PRATAMA"/>
        <s v="PRASETYO BUDIMAN"/>
        <s v="KARINA GUNAWAN"/>
        <s v="TAUFIK KURNIAWAN"/>
        <s v="OKA FIRMANSYAH"/>
        <s v="TAUFIK SASMITA"/>
        <s v="SITI GUNAWAN"/>
        <s v="FARHAN KURNIAWAN"/>
        <s v="XAVERIUS WULANDARI"/>
        <s v="WAHYU WULANDARI"/>
        <s v="HENDRA ADITYA"/>
        <s v="AHMAD NUGROHO"/>
        <s v="YULI WIBOWO"/>
        <s v="INDRA PERMANA"/>
        <s v="LUTFI PANGESTU"/>
        <s v="AHMAD MAHARANI"/>
        <s v="FARHAN AMALIA"/>
        <s v="OKA SUPRAPTO"/>
        <s v="HENDRA KUSUMA"/>
        <s v="UMAR UTOMO"/>
        <s v="HENDRA FIRMANSYAH"/>
        <s v="ISMAIL SAPUTRA"/>
        <s v="HANA SAPUTRA"/>
        <s v="CAHAYA WULANDARI"/>
        <s v="TAUFIK SAPUTRO"/>
        <s v="OKTAVIAN SUHENDRA"/>
        <s v="TAUFIK SANTOSO"/>
        <s v="CAHAYA GUNAWAN"/>
        <s v="MAYA SAPUTRO"/>
        <s v="ELISA GUNAWAN"/>
        <s v="MULYONO RAMADHAN"/>
        <s v="NANDA SAPUTRA"/>
        <s v="OKTAVIAN HANDAYANI"/>
        <s v="LESTARI SASMITA"/>
        <s v="RIZKY HALIM"/>
        <s v="CAHAYA PANGESTU"/>
        <s v="BAYU SUDARMO"/>
        <s v="YULI KUSUMA"/>
        <s v="JUWITA RAHARDIAN"/>
        <s v="UMAR PRATAMA"/>
        <s v="ISMAIL RAHARDIAN"/>
        <s v="YULI SANTOSO"/>
        <s v="KARTIKA BUDIMAN"/>
        <s v="HANA SAPUTRO"/>
        <s v="NABILA RAMADHAN"/>
        <s v="ELISA KUSUMA"/>
        <s v="KARTIKA RAHARDIAN"/>
        <s v="AHMAD GUNAWAN"/>
        <s v="GITA SAPUTRO"/>
        <s v="JOKO PANGESTU"/>
        <s v="AHMAD DARMADI"/>
        <s v="BAYU FAUZIAH"/>
        <s v="PUTRI RAMADHAN"/>
        <s v="LESTARI RAHAYU"/>
        <s v="MAYA HANDAYANI"/>
        <s v="CAHAYA MAHENDRA"/>
        <s v="DEDI HARTONO"/>
        <s v="GALIH SETIAWAN"/>
        <s v="DIAN PERMANA"/>
        <s v="DEDI DARMADI"/>
        <s v="HENDRA TIRTAYASA"/>
        <s v="KARTIKA KURNIAWAN"/>
        <s v="VINA WIBOWO"/>
        <s v="FARHAN KUSUMA"/>
        <s v="EKA DARMADI"/>
        <s v="WAHYU MAHENDRA"/>
        <s v="FAJAR FAUZIAH"/>
        <s v="JOKO SASMITA"/>
        <s v="GALIH SUHENDRA"/>
        <s v="AHMAD SAPUTRO"/>
        <s v="YULI RAMADHAN"/>
        <s v="JOKO SAPUTRO"/>
        <s v="BAYU AMALIA"/>
        <s v="GALIH BUDIMAN"/>
        <s v="FARHAN SASMITA"/>
        <s v="ISMAIL GUNAWAN"/>
        <s v="BAYU PANGESTU"/>
        <s v="BUDI WULANDARI"/>
        <s v="BUDI HANDAYANI"/>
        <s v="GITA DARMADI"/>
        <s v="BAYU NUGROHO"/>
        <s v="XAVERIUS SASMITA"/>
        <s v="HENDRA RAMADHAN"/>
        <s v="AHMAD RAHAYU"/>
        <s v="MULYONO SUDARMO"/>
        <s v="JUWITA ADITYA"/>
        <s v="BAYU ADITYA"/>
        <s v="FARHAN KUSNADI"/>
        <s v="GITA MAHARANI"/>
        <s v="TAUFIK SUHENDRA"/>
        <s v="ZULKARNAEN WULANDARI"/>
        <s v="NABILA UTOMO"/>
        <s v="ISMAIL LESTARI"/>
        <s v="JOKO WIBOWO"/>
        <s v="RIZKY RAMADHAN"/>
        <s v="TAUFIK SETIAWAN"/>
        <s v="KARINA PERTIWI"/>
        <s v="HENDRA DARMADI"/>
        <s v="UMAR KUSNADI"/>
        <s v="TAUFIK WIBOWO"/>
        <s v="AHMAD HALIM"/>
        <s v="ELISA PANGESTU"/>
        <s v="HENDRA HARTONO"/>
        <s v="AHMAD FAUZIAH"/>
        <s v="XAVERIUS TIRTAYASA"/>
        <s v="CAHAYA SAPUTRA"/>
        <s v="RIZKY LESTARI"/>
        <s v="MAYA MAHARANI"/>
        <s v="KARINA KUSUMA"/>
        <s v="TAUFIK HALIM"/>
        <s v="XAVERIUS LESTARI"/>
        <s v="DEDI AMALIA"/>
        <s v="NANDA HANDAYANI"/>
        <s v="BUDI ADITYA"/>
        <s v="INDRA PRATAMA"/>
        <s v="WAHYU MAHARANI"/>
        <s v="DEDI HIDAYAT"/>
        <s v="YULI PANGESTU"/>
        <s v="TAUFIK PERTIWI"/>
        <s v="WAHYU RAMADHAN"/>
        <s v="YULI SUHENDRA"/>
        <s v="CITRA HANDAYANI"/>
        <s v="LUTFI ARIFIN"/>
        <s v="OKA WIJAYA"/>
        <s v="KARINA SAPUTRA"/>
        <s v="NABILA PERTIWI"/>
        <s v="SITI SAPUTRA"/>
        <s v="KARTIKA KUSUMA"/>
        <s v="JUWITA PERMANA"/>
        <s v="HANA KUSUMA"/>
        <s v="MAYA SETIAWAN"/>
        <s v="FARHAN HANDAYANI"/>
        <s v="RIZKY WULANDARI"/>
        <s v="INDRA RAMADHAN"/>
        <s v="UMAR SUDARMO"/>
        <s v="OKTAVIAN SETIAWAN"/>
        <s v="HANA KUSNADI"/>
        <s v="OKTAVIAN TIRTAYASA"/>
        <s v="LUTFI TIRTAYASA"/>
        <s v="NABILA LESTARI"/>
        <s v="BUDI SAPUTRA"/>
        <s v="NANDA SUHARTO"/>
        <s v="VINA HARTONO"/>
        <s v="INDRA LESTARI"/>
        <s v="INDRA KUSNADI"/>
        <s v="AHMAD MAHENDRA"/>
        <s v="PUTRI HALIM"/>
        <s v="DEDI WIBOWO"/>
        <s v="WAHYU WIJAYA"/>
        <s v="MAYA HALIM"/>
        <s v="GALIH SANTOSO"/>
        <s v="OKA RAHARDIAN"/>
        <s v="PUTRI DARMADI"/>
        <s v="ELISA SUPRAPTO"/>
        <s v="LESTARI RAMADHAN"/>
        <s v="GALIH AMALIA"/>
        <s v="KARTIKA DARMADI"/>
        <s v="RIZKY WIBOWO"/>
        <s v="BAYU RAHAYU"/>
        <s v="OKA MAHENDRA"/>
        <s v="LESTARI SANTOSO"/>
        <s v="WAHYU PANGESTU"/>
        <s v="CITRA BUDIMAN"/>
        <s v="WAHYU GUNAWAN"/>
        <s v="OKTAVIAN SANTOSO"/>
        <s v="MULYONO SETIAWAN"/>
        <s v="BAYU SUPRAPTO"/>
        <s v="DIAN MAHENDRA"/>
        <s v="BUDI RAMADHAN"/>
        <s v="DEDI SUHARTO"/>
        <s v="BUDI HARTONO"/>
        <s v="PRASETYO SUDARMO"/>
        <s v="SITI MAHENDRA"/>
        <s v="BAYU KUSNADI"/>
        <s v="HENDRA SAPUTRA"/>
        <s v="FAJAR ARIFIN"/>
        <s v="EKA KURNIAWAN"/>
        <s v="NANDA UTOMO"/>
        <s v="VINA ADITYA"/>
        <s v="NABILA MAHENDRA"/>
        <s v="KARTIKA HIDAYAT"/>
        <s v="KARINA MAHARANI"/>
        <s v="MAYA WULANDARI"/>
        <s v="TAUFIK SUHARTO"/>
        <s v="UMAR PANGESTU"/>
        <s v="GITA MAHENDRA"/>
        <s v="JUWITA BUDIMAN"/>
        <s v="JOKO DARMADI"/>
        <s v="NABILA SAPUTRO"/>
        <s v="FARHAN DARMADI"/>
        <s v="JOKO ARIFIN"/>
        <s v="HENDRA LESTARI"/>
        <s v="ZULKARNAEN SAPUTRO"/>
        <s v="PRASETYO HARTONO"/>
        <s v="OKTAVIAN KUSUMA"/>
        <s v="EKA SUHENDRA"/>
        <s v="CITRA PERMANA"/>
        <s v="ZULKARNAEN SUDARMO"/>
        <s v="KARINA FAUZIAH"/>
        <s v="UMAR SAPUTRO"/>
        <s v="RIZKY SAPUTRA"/>
        <s v="EKA UTOMO"/>
        <s v="OKTAVIAN SUPRAPTO"/>
        <s v="NANDA RAHARDIAN"/>
        <s v="INDRA PERTIWI"/>
        <s v="OKA PRATAMA"/>
        <s v="BAYU LESTARI"/>
        <s v="FARHAN RAHARDIAN"/>
        <s v="PUTRI WIJAYA"/>
        <s v="DIAN KURNIAWAN"/>
        <s v="INDRA SAPUTRO"/>
        <s v="TAUFIK MAHENDRA"/>
        <s v="INDRA HARTONO"/>
        <s v="NANDA ADITYA"/>
        <s v="ISMAIL WIJAYA"/>
        <s v="DIAN SUHARTO"/>
        <s v="CAHAYA KURNIAWAN"/>
        <s v="RIZKY KUSNADI"/>
        <s v="NANDA PANGESTU"/>
        <s v="NANDA FIRMANSYAH"/>
        <s v="OKTAVIAN SAPUTRO"/>
        <s v="INDRA KURNIAWAN"/>
        <s v="MULYONO SUHENDRA"/>
        <s v="KARTIKA HANDAYANI"/>
        <s v="DEDI MAHENDRA"/>
        <s v="CITRA UTOMO"/>
        <s v="EKA HANDAYANI"/>
        <s v="CITRA WULANDARI"/>
        <s v="VINA GUNAWAN"/>
        <s v="PUTRI NUGROHO"/>
        <s v="JOKO UTOMO"/>
        <s v="GITA KURNIAWAN"/>
        <s v="DEDI BUDIMAN"/>
        <s v="GITA RAHAYU"/>
        <s v="DEDI KUSNADI"/>
        <s v="VINA PRATAMA"/>
        <s v="AHMAD RAMADHAN"/>
        <s v="MULYONO GUNAWAN"/>
        <s v="HANA NUGROHO"/>
        <s v="JOKO RAMADHAN"/>
        <s v="DIAN LESTARI"/>
        <s v="HENDRA HALIM"/>
        <s v="BUDI SUHARTO"/>
        <s v="GALIH FAUZIAH"/>
        <s v="PUTRI AMALIA"/>
        <s v="GITA SAPUTRA"/>
        <s v="EKA TIRTAYASA"/>
        <s v="LUTFI SAPUTRO"/>
        <s v="AHMAD WIBOWO"/>
        <s v="GITA PANGESTU"/>
        <s v="MAYA SUDARMO"/>
        <s v="WAHYU KUSUMA"/>
        <s v="VINA HALIM"/>
        <s v="DEDI WULANDARI"/>
        <s v="NABILA HIDAYAT"/>
        <s v="BAYU SUHENDRA"/>
        <s v="TAUFIK LESTARI"/>
        <s v="XAVERIUS DARMADI"/>
        <s v="OKA KUSUMA"/>
        <s v="HENDRA WIBOWO"/>
        <s v="KARTIKA MAHENDRA"/>
        <s v="OKA RAMADHAN"/>
        <s v="LESTARI FIRMANSYAH"/>
        <s v="CITRA SUHARTO"/>
        <s v="PRASETYO KURNIAWAN"/>
        <s v="RIZKY KURNIAWAN"/>
        <s v="PRASETYO HANDAYANI"/>
        <s v="MULYONO ARIFIN"/>
        <s v="UMAR PERTIWI"/>
        <s v="RIZKY NUGROHO"/>
        <s v="HANA HALIM"/>
        <s v="OKTAVIAN HARTONO"/>
        <s v="ELISA RAHAYU"/>
        <s v="BUDI ARIFIN"/>
        <s v="BUDI SUDARMO"/>
        <s v="TAUFIK RAHARDIAN"/>
        <s v="HANA FAUZIAH"/>
        <s v="UMAR SETIAWAN"/>
        <s v="OKA FAUZIAH"/>
        <s v="SITI DARMADI"/>
        <s v="YULI WULANDARI"/>
        <s v="ELISA ADITYA"/>
        <s v="GALIH GUNAWAN"/>
        <s v="HANA WIBOWO"/>
        <s v="GALIH PANGESTU"/>
        <s v="DIAN SUDARMO"/>
        <s v="PUTRI KUSUMA"/>
        <s v="GALIH SUHARTO"/>
        <s v="JOKO RAHAYU"/>
        <s v="PUTRI FAUZIAH"/>
        <s v="MAYA PRATAMA"/>
        <s v="CAHAYA SANTOSO"/>
        <s v="NANDA ARIFIN"/>
        <s v="ZULKARNAEN AMALIA"/>
        <s v="ZULKARNAEN ADITYA"/>
        <s v="KARINA HANDAYANI"/>
        <s v="HANA PERTIWI"/>
        <s v="OKA WULANDARI"/>
        <s v="FARHAN SAPUTRA"/>
        <s v="GALIH MAHARANI"/>
        <s v="DIAN PRATAMA"/>
        <s v="WAHYU PRATAMA"/>
        <s v="LUTFI NUGROHO"/>
        <s v="BAYU PRATAMA"/>
        <s v="JUWITA SUHARTO"/>
        <s v="FARHAN FAUZIAH"/>
        <s v="ISMAIL BUDIMAN"/>
        <s v="BUDI MAHENDRA"/>
        <s v="LUTFI MAHENDRA"/>
        <s v="NANDA PERTIWI"/>
        <s v="FARHAN RAMADHAN"/>
        <s v="GITA ARIFIN"/>
        <s v="HANA SASMITA"/>
        <s v="NABILA SUHENDRA"/>
        <s v="HANA WIJAYA"/>
        <s v="EKA HARTONO"/>
        <s v="FARHAN UTOMO"/>
        <s v="AHMAD SUHARTO"/>
        <s v="OKA TIRTAYASA"/>
        <s v="DIAN KUSUMA"/>
        <s v="TAUFIK ADITYA"/>
        <s v="GALIH ARIFIN"/>
        <s v="MULYONO HALIM"/>
        <s v="GITA PERTIWI"/>
        <s v="TAUFIK SAPUTRA"/>
        <s v="PUTRI KURNIAWAN"/>
        <s v="LESTARI SUPRAPTO"/>
        <s v="GITA HARTONO"/>
        <s v="VINA MAHARANI"/>
        <s v="FAJAR HARTONO"/>
        <s v="VINA SASMITA"/>
        <s v="CITRA KUSUMA"/>
        <s v="BAYU SAPUTRO"/>
        <s v="DIAN WULANDARI"/>
        <s v="LESTARI ADITYA"/>
        <s v="VINA TIRTAYASA"/>
        <s v="CAHAYA SAPUTRO"/>
        <s v="XAVERIUS SUHARTO"/>
        <s v="JUWITA SETIAWAN"/>
        <s v="NABILA SASMITA"/>
        <s v="LUTFI MAHARANI"/>
        <s v="ELISA SUHARTO"/>
        <s v="PRASETYO MAHARANI"/>
        <s v="NABILA DARMADI"/>
        <s v="TAUFIK SUDARMO"/>
        <s v="OKTAVIAN RAMADHAN"/>
        <s v="VINA RAMADHAN"/>
        <s v="FAJAR SANTOSO"/>
        <s v="DIAN PERTIWI"/>
        <s v="ISMAIL NUGROHO"/>
        <s v="LESTARI HALIM"/>
        <s v="ISMAIL SUPRAPTO"/>
        <s v="DEDI WIJAYA"/>
        <s v="KARINA ARIFIN"/>
        <s v="WAHYU SETIAWAN"/>
        <s v="GITA PERMANA"/>
        <s v="ELISA HANDAYANI"/>
        <s v="JUWITA LESTARI"/>
        <s v="PUTRI KUSNADI"/>
        <s v="DEDI TIRTAYASA"/>
        <s v="OKTAVIAN SUDARMO"/>
        <s v="JUWITA PRATAMA"/>
        <s v="ISMAIL PRATAMA"/>
        <s v="LUTFI WULANDARI"/>
        <s v="XAVERIUS UTOMO"/>
        <s v="CITRA KURNIAWAN"/>
        <s v="PRASETYO PANGESTU"/>
        <s v="INDRA NUGROHO"/>
        <s v="LUTFI AMALIA"/>
        <s v="DIAN ARIFIN"/>
        <s v="SITI FAUZIAH"/>
        <s v="ZULKARNAEN RAMADHAN"/>
        <s v="ZULKARNAEN BUDIMAN"/>
        <s v="AHMAD SUHENDRA"/>
        <s v="MAYA WIBOWO"/>
        <s v="NABILA KUSUMA"/>
        <s v="CITRA HALIM"/>
        <s v="YULI HARTONO"/>
        <s v="JOKO FAUZIAH"/>
        <s v="UMAR PERMANA"/>
        <s v="FARHAN ADITYA"/>
        <s v="DIAN SUHENDRA"/>
        <s v="WAHYU TIRTAYASA"/>
        <s v="ZULKARNAEN HALIM"/>
        <s v="FARHAN FIRMANSYAH"/>
        <s v="GALIH SUDARMO"/>
        <s v="JUWITA SAPUTRA"/>
        <s v="GALIH SASMITA"/>
        <s v="GALIH RAHARDIAN"/>
        <s v="MAYA KUSNADI"/>
        <s v="ELISA SAPUTRO"/>
        <s v="PRASETYO FIRMANSYAH"/>
        <s v="OKA PANGESTU"/>
        <s v="OKTAVIAN RAHAYU"/>
        <s v="NANDA HARTONO"/>
        <s v="SITI NUGROHO"/>
        <s v="OKA HIDAYAT"/>
        <s v="CAHAYA WIBOWO"/>
        <s v="WAHYU SASMITA"/>
        <s v="VINA AMALIA"/>
        <s v="MAYA GUNAWAN"/>
        <s v="BAYU MAHENDRA"/>
        <s v="KARINA WIBOWO"/>
        <s v="DIAN FIRMANSYAH"/>
        <s v="UMAR MAHENDRA"/>
        <s v="DEDI UTOMO"/>
        <s v="GALIH MAHENDRA"/>
        <s v="NANDA PRATAMA"/>
        <s v="NABILA MAHARANI"/>
        <s v="PRASETYO ARIFIN"/>
        <s v="JUWITA HANDAYANI"/>
        <s v="MULYONO PRATAMA"/>
        <s v="RIZKY FIRMANSYAH"/>
        <s v="CITRA SAPUTRO"/>
        <s v="CITRA SUDARMO"/>
        <s v="HENDRA KUSNADI"/>
        <s v="NABILA SANTOSO"/>
        <s v="NANDA RAHAYU"/>
        <s v="SITI HIDAYAT"/>
        <s v="KARTIKA SAPUTRA"/>
        <s v="CITRA SUPRAPTO"/>
        <s v="DEDI SETIAWAN"/>
        <s v="CITRA RAHAYU"/>
        <s v="BAYU WIJAYA"/>
        <s v="OKTAVIAN MAHENDRA"/>
        <s v="VINA SAPUTRA"/>
        <s v="GALIH ADITYA"/>
        <s v="CAHAYA KUSNADI"/>
        <s v="KARINA TIRTAYASA"/>
        <s v="KARINA KUSNADI"/>
        <s v="BUDI WIJAYA"/>
        <s v="PUTRI WULANDARI"/>
        <s v="DEDI FAUZIAH"/>
        <s v="YULI HANDAYANI"/>
        <s v="WAHYU SAPUTRA"/>
        <s v="LESTARI KUSNADI"/>
        <s v="ZULKARNAEN SANTOSO"/>
        <s v="RIZKY HARTONO"/>
        <s v="NANDA HIDAYAT"/>
        <s v="PUTRI PANGESTU"/>
        <s v="PRASETYO GUNAWAN"/>
        <s v="NANDA WIBOWO"/>
        <s v="ZULKARNAEN DARMADI"/>
        <s v="GALIH NUGROHO"/>
        <s v="NABILA PERMANA"/>
        <s v="MULYONO FIRMANSYAH"/>
        <s v="FAJAR WIBOWO"/>
        <s v="FAJAR PRATAMA"/>
        <s v="ZULKARNAEN RAHAYU"/>
        <s v="PRASETYO DARMADI"/>
        <s v="GITA TIRTAYASA"/>
        <s v="ELISA HARTONO"/>
        <s v="KARTIKA SANTOSO"/>
        <s v="ELISA WULANDARI"/>
        <s v="GITA SETIAWAN"/>
        <s v="ISMAIL DARMADI"/>
        <s v="NANDA RAMADHAN"/>
        <s v="YULI TIRTAYASA"/>
        <s v="INDRA UTOMO"/>
        <s v="TAUFIK WIJAYA"/>
        <s v="ZULKARNAEN HIDAYAT"/>
        <s v="NABILA SUDARMO"/>
        <s v="LUTFI SETIAWAN"/>
        <s v="ZULKARNAEN RAHARDIAN"/>
        <s v="NABILA TIRTAYASA"/>
        <s v="YULI WIJAYA"/>
        <s v="BUDI LESTARI"/>
        <s v="AHMAD SUPRAPTO"/>
        <s v="HENDRA SAPUTRO"/>
        <s v="XAVERIUS SAPUTRO"/>
        <s v="MULYONO SANTOSO"/>
        <s v="KARINA UTOMO"/>
        <s v="BAYU UTOMO"/>
        <s v="BUDI KURNIAWAN"/>
        <s v="PUTRI HIDAYAT"/>
        <s v="KARINA HALIM"/>
        <s v="OKA HALIM"/>
        <s v="VINA RAHAYU"/>
        <s v="EKA RAHAYU"/>
        <s v="KARTIKA ARIFIN"/>
        <s v="FAJAR PERTIWI"/>
        <s v="LUTFI FIRMANSYAH"/>
        <s v="ISMAIL PERTIWI"/>
        <s v="TAUFIK MAHARANI"/>
        <s v="ISMAIL TIRTAYASA"/>
        <s v="XAVERIUS SETIAWAN"/>
        <s v="NANDA MAHENDRA"/>
        <s v="OKA BUDIMAN"/>
        <s v="PUTRI WIBOWO"/>
        <s v="HENDRA KURNIAWAN"/>
        <s v="FARHAN SUDARMO"/>
        <s v="ZULKARNAEN MAHENDRA"/>
        <s v="JOKO NUGROHO"/>
        <s v="HENDRA SETIAWAN"/>
        <s v="BAYU SETIAWAN"/>
        <s v="JOKO HARTONO"/>
        <s v="XAVERIUS ADITYA"/>
        <s v="FAJAR NUGROHO"/>
        <s v="CITRA FAUZIAH"/>
        <s v="INDRA SUHENDRA"/>
        <s v="MAYA KUSUMA"/>
        <s v="NABILA PRATAMA"/>
        <s v="FAJAR SUHARTO"/>
        <s v="UMAR HIDAYAT"/>
        <s v="HANA RAMADHAN"/>
        <s v="HENDRA FAUZIAH"/>
        <s v="NABILA HANDAYANI"/>
        <s v="CAHAYA KUSUMA"/>
        <s v="CAHAYA FIRMANSYAH"/>
        <s v="FARHAN SAPUTRO"/>
        <s v="INDRA SUPRAPTO"/>
        <s v="OKTAVIAN HIDAYAT"/>
        <s v="XAVERIUS PERTIWI"/>
        <s v="ISMAIL ADITYA"/>
        <s v="ZULKARNAEN SASMITA"/>
        <s v="GALIH TIRTAYASA"/>
        <s v="KARINA SUDARMO"/>
        <s v="NANDA KURNIAWAN"/>
        <s v="DEDI SUPRAPTO"/>
        <s v="EKA RAMADHAN"/>
        <s v="LUTFI GUNAWAN"/>
        <s v="INDRA SUDARMO"/>
        <s v="PRASETYO SANTOSO"/>
        <s v="BUDI HIDAYAT"/>
        <s v="ZULKARNAEN SAPUTRA"/>
        <s v="WAHYU NUGROHO"/>
        <s v="DIAN SASMITA"/>
        <s v="XAVERIUS RAHAYU"/>
        <s v="RIZKY UTOMO"/>
        <s v="LESTARI KUSUMA"/>
        <s v="XAVERIUS MAHARANI"/>
        <s v="LESTARI HANDAYANI"/>
        <s v="UMAR HALIM"/>
        <s v="OKTAVIAN GUNAWAN"/>
        <s v="KARINA DARMADI"/>
        <s v="JUWITA ARIFIN"/>
        <s v="ZULKARNAEN ARIFIN"/>
        <s v="FAJAR PERMANA"/>
        <s v="AHMAD KUSUMA"/>
        <s v="PUTRI PRATAMA"/>
        <s v="CAHAYA SUDARMO"/>
        <s v="SITI BUDIMAN"/>
        <s v="UMAR SASMITA"/>
        <s v="MAYA RAHAYU"/>
        <s v="KARINA SANTOSO"/>
        <s v="FARHAN HARTONO"/>
        <s v="VINA KUSUMA"/>
        <s v="CITRA TIRTAYASA"/>
        <s v="YULI SUDARMO"/>
        <s v="BAYU RAMADHAN"/>
        <s v="DIAN SANTOSO"/>
        <s v="JUWITA MAHENDRA"/>
        <s v="KARTIKA WIJAYA"/>
        <s v="NABILA PANGESTU"/>
        <s v="MULYONO SAPUTRO"/>
        <s v="NANDA MAHARANI"/>
        <s v="SITI LESTARI"/>
        <s v="MAYA ARIFIN"/>
      </sharedItems>
    </cacheField>
    <cacheField name="Bidang Usaha" numFmtId="0">
      <sharedItems count="32">
        <s v="Tambang - Lainnya"/>
        <s v="Distributor/Perdagangan - Lainnya"/>
        <s v="Jasa - Lainnya"/>
        <s v="Pemerintah - Lainnya"/>
        <s v="Perkebunan / Pertanian - Sawit, Karet"/>
        <s v="Jasa - Pariwisata"/>
        <s v="Pemerintah - Militer, TNI"/>
        <s v="Perkebunan / Pertanian - Lainnya"/>
        <s v="Distributor/Perdagangan - Grosir, Pengecer"/>
        <s v="Tambang - Batubara, Nikel, Kapur, Semen"/>
        <s v="Bank, Keuangan &amp; Asuransi - Bank"/>
        <s v="Energi - Lainnya"/>
        <s v="Barang Konsumsi - Catering, Restoran"/>
        <s v="Industri Penerbangan - Penerbangan Komersial"/>
        <s v="Barang Konsumsi - FMCG"/>
        <s v="Pemerintah - Polisi"/>
        <s v="Logistik &amp; Transportasi - Lainnya"/>
        <s v="Perkebunan / Pertanian - Buah"/>
        <s v="Barang Konsumsi - Kosmetik"/>
        <s v="Jasa - Rumah Sakit, Klinik"/>
        <s v="Manufaktur - Otomotif"/>
        <s v="Logistik &amp; Transportasi - Transportasi Umum"/>
        <s v="Distributor/Perdagangan - Perdagangan Umum"/>
        <s v="Industri Penerbangan - Lainnya"/>
        <s v="Logistik &amp; Transportasi - Rental"/>
        <s v="Manufaktur - Logam, Metal, Besi"/>
        <s v="Energi - Minyak dan Gas"/>
        <s v="Energi - Konstruksi dan Bangunan"/>
        <s v="Teknologi Informasi - Media"/>
        <s v="Barang Konsumsi - Lainnya"/>
        <s v="Teknologi Informasi - Penyedia Jaringan"/>
        <s v="Teknologi Informasi - Telekomunikasi"/>
      </sharedItems>
    </cacheField>
    <cacheField name="Kategori" numFmtId="0">
      <sharedItems count="2">
        <s v="PC"/>
        <s v="LCV"/>
      </sharedItems>
    </cacheField>
    <cacheField name="Model" numFmtId="0">
      <sharedItems count="38">
        <s v="NEW PAJERO SPORT 2.4L DAKAR-L (4X2) 8AT"/>
        <s v="NEW XPANDER CROSS PREMIUM PACKAGE CVT FL"/>
        <s v="NEW XPANDER ULTIMATE CVT"/>
        <s v="XFORCE ULTIMATE 1.5L (4x2) CVT - PUTIH"/>
        <s v="NEW PAJERO SPORT 2.4L DAKAR ULTIMATE-L (4X4) 8AT - KHS"/>
        <s v="NEW XPANDER EXCEED CVT"/>
        <s v="NEW XPANDER CROSS M/T FL - PUTIH"/>
        <s v="NEW XPANDER ULTIMATE CVT - PUTIH"/>
        <s v="NEW XPANDER EXCEED M/T"/>
        <s v="NEW TRITON 2.4L DC EXCEED (4X4) M/T"/>
        <s v="NEW XPANDER CROSS PREMIUM PACKAGE CVT FL - PUTIH"/>
        <s v="NEW XPANDER EXCEED M/T - PUTIH"/>
        <s v="NEW L300 PU FB-R (4X2) M/T CKD"/>
        <s v="NEW PAJERO SPORT 2.5L GLX-L (4X4) 5MT"/>
        <s v="NEW PAJERO SPORT 2.5L EXCEED-L (4X2) 5AT"/>
        <s v="NEW PAJERO SPORT 2.4L DAKAR ULTIMATE-L (4X4) 8AT"/>
        <s v="NEW XPANDER SPORT M/T - PUTIH"/>
        <s v="XFORCE ULTIMATE 1.5L (4x2) CVT"/>
        <s v="NEW PAJERO SPORT 2.4L DAKAR-L (4X2) 8AT - PUTIH"/>
        <s v="NEW PAJERO SPORT 2.4L DAKAR ULTIMATE-L (4X4) 8AT - PUTIH"/>
        <s v="NEW XPANDER CROSS M/T FL"/>
        <s v="NEW TRITON 2.5L SC HDX-L (4X4) M/T"/>
        <s v="NEW XPANDER EXCEED CVT - PUTIH"/>
        <s v="NEW L300 PU FB-R (4X2) M/T - BOX FREEZER"/>
        <s v="NEW L300 PU FB-R (4X2) M/T"/>
        <s v="NEW TRITON 2.5L SC HDX-L (4X4) M/T - KHS"/>
        <s v="NEW TRITON 2.4L DC ULTIMATE (4X4) A/T"/>
        <s v="NEW PAJERO SPORT 2.4L DAKAR ULTIMATE-L (4X2) 8AT"/>
        <s v="XFORCE EXCEED 1.5L 4x2 CVT"/>
        <s v="NEW XPANDER GLS M/T"/>
        <s v="NEW XPANDER GLS CVT"/>
        <s v="NEW TRITON 2.5L DC HDX-L (4X4) M/T"/>
        <s v="NEW PAJERO SPORT 2.4L DAKAR ULTIMATE-L (4X2) 8AT - PUTIH"/>
        <s v="NEW XPANDER SPORT M/T"/>
        <s v="NEW PAJERO SPORT 2.5L GLX-L (4X4) 5MT - PUTIH"/>
        <s v="NEW L300 CC (4X2) M/T - BOX THERMOKING"/>
        <s v="NEW XPANDER GLS M/T - PUTIH"/>
        <s v="NEW L300 CC (4X2) M/T"/>
      </sharedItems>
    </cacheField>
    <cacheField name="Warna" numFmtId="0">
      <sharedItems count="10">
        <s v="Hitam Mika"/>
        <s v="Putih Mutiara"/>
        <s v="Silver Metalik"/>
        <s v="Hitam"/>
        <s v="Putih"/>
        <s v="Abu Tua Metalik"/>
        <s v="Hijau Metalik"/>
        <s v="Kuning"/>
        <s v="Abu Abu Tua"/>
        <s v="Silver"/>
      </sharedItems>
    </cacheField>
    <cacheField name="Jenis Bayar" numFmtId="0">
      <sharedItems count="2">
        <s v="Leasing"/>
        <s v="Cash"/>
      </sharedItems>
    </cacheField>
    <cacheField name="Nama Leasing" numFmtId="0">
      <sharedItems containsBlank="1" count="18">
        <s v="PT. MANDIRI TUNAS FINANCE"/>
        <s v="KKB MANDIRI"/>
        <s v="ADIRA FINANCE"/>
        <m/>
        <s v="BFI FINANCE"/>
        <s v="PT. CLIPAN FINANCE INDONESIA TBK"/>
        <s v="PT. MAYBANK FINANCE"/>
        <s v="MEGA AUTO FINANCE"/>
        <s v="BRI MULTIFINANCE INDONESIA"/>
        <s v="PT. ASTRA SEDAYA FINANCE (ACC)"/>
        <s v="PT. DIPO STAR FINANCE"/>
        <s v="CIMB NIAGA AUTO FINANCE"/>
        <s v="PT. BNI MULTI FINANCE"/>
        <s v="PT. INDOMOBIL FINANCE INDONESIA"/>
        <s v="MEGA CENTRAL FINANCE"/>
        <s v="PT. WOORI FINANCE INDONESIA Tbk"/>
        <s v="PT. SINARMAS MULTIFINANCE"/>
        <s v="BANK SYARIAH INDONESIA"/>
      </sharedItems>
    </cacheField>
    <cacheField name="Tipe Kendaraan" numFmtId="0">
      <sharedItems count="6">
        <s v="PAJERO"/>
        <s v="XPANDER CROSS"/>
        <s v="XPANDER MPV"/>
        <s v="XFORCE"/>
        <s v="TRITON"/>
        <s v="L300"/>
      </sharedItems>
    </cacheField>
    <cacheField name="Days (Tanggal Jual)" numFmtId="0" databaseField="0">
      <fieldGroup base="3">
        <rangePr groupBy="days" startDate="2024-01-01T00:00:00" endDate="2024-03-01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3/2024"/>
        </groupItems>
      </fieldGroup>
    </cacheField>
    <cacheField name="Months (Tanggal Jual)" numFmtId="0" databaseField="0">
      <fieldGroup base="3">
        <rangePr groupBy="months" startDate="2024-01-01T00:00:00" endDate="2024-03-01T00:00:00"/>
        <groupItems count="14">
          <s v="&lt;01/01/2024"/>
          <s v="Jan"/>
          <s v="Feb"/>
          <s v="Mar"/>
          <s v="Apr"/>
          <s v="May"/>
          <s v="Jun"/>
          <s v="Jul"/>
          <s v="Aug"/>
          <s v="Sep"/>
          <s v="Oct"/>
          <s v="Nov"/>
          <s v="Dec"/>
          <s v="&gt;01/03/2024"/>
        </groupItems>
      </fieldGroup>
    </cacheField>
  </cacheFields>
  <extLst>
    <ext xmlns:x14="http://schemas.microsoft.com/office/spreadsheetml/2009/9/main" uri="{725AE2AE-9491-48be-B2B4-4EB974FC3084}">
      <x14:pivotCacheDefinition pivotCacheId="1706456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6">
  <r>
    <n v="1"/>
    <x v="0"/>
    <x v="0"/>
    <x v="0"/>
    <x v="0"/>
    <x v="0"/>
    <x v="0"/>
    <x v="0"/>
    <x v="0"/>
    <x v="0"/>
    <x v="0"/>
    <x v="0"/>
    <x v="0"/>
    <x v="0"/>
  </r>
  <r>
    <n v="2"/>
    <x v="1"/>
    <x v="1"/>
    <x v="0"/>
    <x v="0"/>
    <x v="1"/>
    <x v="1"/>
    <x v="1"/>
    <x v="0"/>
    <x v="1"/>
    <x v="0"/>
    <x v="0"/>
    <x v="0"/>
    <x v="1"/>
  </r>
  <r>
    <n v="3"/>
    <x v="2"/>
    <x v="2"/>
    <x v="1"/>
    <x v="0"/>
    <x v="0"/>
    <x v="2"/>
    <x v="2"/>
    <x v="0"/>
    <x v="2"/>
    <x v="0"/>
    <x v="0"/>
    <x v="1"/>
    <x v="2"/>
  </r>
  <r>
    <n v="4"/>
    <x v="3"/>
    <x v="3"/>
    <x v="1"/>
    <x v="0"/>
    <x v="2"/>
    <x v="3"/>
    <x v="2"/>
    <x v="0"/>
    <x v="3"/>
    <x v="1"/>
    <x v="0"/>
    <x v="2"/>
    <x v="3"/>
  </r>
  <r>
    <n v="5"/>
    <x v="4"/>
    <x v="4"/>
    <x v="1"/>
    <x v="0"/>
    <x v="0"/>
    <x v="4"/>
    <x v="2"/>
    <x v="0"/>
    <x v="4"/>
    <x v="0"/>
    <x v="1"/>
    <x v="3"/>
    <x v="0"/>
  </r>
  <r>
    <n v="6"/>
    <x v="5"/>
    <x v="5"/>
    <x v="1"/>
    <x v="0"/>
    <x v="0"/>
    <x v="5"/>
    <x v="2"/>
    <x v="0"/>
    <x v="5"/>
    <x v="0"/>
    <x v="1"/>
    <x v="3"/>
    <x v="2"/>
  </r>
  <r>
    <n v="7"/>
    <x v="1"/>
    <x v="6"/>
    <x v="1"/>
    <x v="0"/>
    <x v="2"/>
    <x v="6"/>
    <x v="2"/>
    <x v="0"/>
    <x v="6"/>
    <x v="1"/>
    <x v="1"/>
    <x v="3"/>
    <x v="1"/>
  </r>
  <r>
    <n v="8"/>
    <x v="6"/>
    <x v="7"/>
    <x v="1"/>
    <x v="0"/>
    <x v="2"/>
    <x v="7"/>
    <x v="2"/>
    <x v="0"/>
    <x v="5"/>
    <x v="0"/>
    <x v="0"/>
    <x v="2"/>
    <x v="2"/>
  </r>
  <r>
    <n v="9"/>
    <x v="4"/>
    <x v="8"/>
    <x v="1"/>
    <x v="0"/>
    <x v="3"/>
    <x v="8"/>
    <x v="3"/>
    <x v="0"/>
    <x v="7"/>
    <x v="1"/>
    <x v="0"/>
    <x v="1"/>
    <x v="2"/>
  </r>
  <r>
    <n v="10"/>
    <x v="7"/>
    <x v="9"/>
    <x v="1"/>
    <x v="0"/>
    <x v="1"/>
    <x v="9"/>
    <x v="2"/>
    <x v="0"/>
    <x v="5"/>
    <x v="0"/>
    <x v="0"/>
    <x v="2"/>
    <x v="2"/>
  </r>
  <r>
    <n v="11"/>
    <x v="8"/>
    <x v="10"/>
    <x v="1"/>
    <x v="0"/>
    <x v="0"/>
    <x v="10"/>
    <x v="2"/>
    <x v="0"/>
    <x v="5"/>
    <x v="0"/>
    <x v="0"/>
    <x v="0"/>
    <x v="2"/>
  </r>
  <r>
    <n v="12"/>
    <x v="9"/>
    <x v="11"/>
    <x v="1"/>
    <x v="0"/>
    <x v="0"/>
    <x v="11"/>
    <x v="2"/>
    <x v="0"/>
    <x v="8"/>
    <x v="0"/>
    <x v="0"/>
    <x v="0"/>
    <x v="2"/>
  </r>
  <r>
    <n v="13"/>
    <x v="10"/>
    <x v="12"/>
    <x v="1"/>
    <x v="0"/>
    <x v="1"/>
    <x v="12"/>
    <x v="2"/>
    <x v="0"/>
    <x v="1"/>
    <x v="0"/>
    <x v="1"/>
    <x v="3"/>
    <x v="1"/>
  </r>
  <r>
    <n v="14"/>
    <x v="1"/>
    <x v="13"/>
    <x v="1"/>
    <x v="0"/>
    <x v="1"/>
    <x v="13"/>
    <x v="2"/>
    <x v="0"/>
    <x v="2"/>
    <x v="0"/>
    <x v="0"/>
    <x v="0"/>
    <x v="2"/>
  </r>
  <r>
    <n v="15"/>
    <x v="6"/>
    <x v="14"/>
    <x v="1"/>
    <x v="0"/>
    <x v="2"/>
    <x v="14"/>
    <x v="4"/>
    <x v="0"/>
    <x v="1"/>
    <x v="2"/>
    <x v="0"/>
    <x v="2"/>
    <x v="1"/>
  </r>
  <r>
    <n v="16"/>
    <x v="11"/>
    <x v="15"/>
    <x v="1"/>
    <x v="0"/>
    <x v="0"/>
    <x v="15"/>
    <x v="2"/>
    <x v="1"/>
    <x v="9"/>
    <x v="3"/>
    <x v="0"/>
    <x v="2"/>
    <x v="4"/>
  </r>
  <r>
    <n v="17"/>
    <x v="1"/>
    <x v="16"/>
    <x v="1"/>
    <x v="0"/>
    <x v="1"/>
    <x v="16"/>
    <x v="2"/>
    <x v="0"/>
    <x v="10"/>
    <x v="1"/>
    <x v="0"/>
    <x v="2"/>
    <x v="1"/>
  </r>
  <r>
    <n v="18"/>
    <x v="12"/>
    <x v="17"/>
    <x v="1"/>
    <x v="0"/>
    <x v="1"/>
    <x v="17"/>
    <x v="2"/>
    <x v="0"/>
    <x v="11"/>
    <x v="1"/>
    <x v="0"/>
    <x v="2"/>
    <x v="2"/>
  </r>
  <r>
    <n v="19"/>
    <x v="11"/>
    <x v="18"/>
    <x v="1"/>
    <x v="0"/>
    <x v="1"/>
    <x v="18"/>
    <x v="2"/>
    <x v="0"/>
    <x v="11"/>
    <x v="1"/>
    <x v="0"/>
    <x v="2"/>
    <x v="2"/>
  </r>
  <r>
    <n v="20"/>
    <x v="13"/>
    <x v="19"/>
    <x v="1"/>
    <x v="0"/>
    <x v="0"/>
    <x v="19"/>
    <x v="2"/>
    <x v="0"/>
    <x v="10"/>
    <x v="1"/>
    <x v="0"/>
    <x v="0"/>
    <x v="1"/>
  </r>
  <r>
    <n v="21"/>
    <x v="14"/>
    <x v="20"/>
    <x v="1"/>
    <x v="0"/>
    <x v="4"/>
    <x v="20"/>
    <x v="2"/>
    <x v="0"/>
    <x v="0"/>
    <x v="0"/>
    <x v="0"/>
    <x v="0"/>
    <x v="0"/>
  </r>
  <r>
    <n v="22"/>
    <x v="10"/>
    <x v="21"/>
    <x v="1"/>
    <x v="0"/>
    <x v="2"/>
    <x v="21"/>
    <x v="2"/>
    <x v="1"/>
    <x v="12"/>
    <x v="3"/>
    <x v="0"/>
    <x v="4"/>
    <x v="5"/>
  </r>
  <r>
    <n v="23"/>
    <x v="13"/>
    <x v="22"/>
    <x v="2"/>
    <x v="0"/>
    <x v="2"/>
    <x v="22"/>
    <x v="5"/>
    <x v="1"/>
    <x v="12"/>
    <x v="3"/>
    <x v="0"/>
    <x v="0"/>
    <x v="5"/>
  </r>
  <r>
    <n v="24"/>
    <x v="6"/>
    <x v="23"/>
    <x v="2"/>
    <x v="0"/>
    <x v="1"/>
    <x v="23"/>
    <x v="2"/>
    <x v="0"/>
    <x v="7"/>
    <x v="1"/>
    <x v="1"/>
    <x v="3"/>
    <x v="2"/>
  </r>
  <r>
    <n v="25"/>
    <x v="10"/>
    <x v="24"/>
    <x v="2"/>
    <x v="0"/>
    <x v="1"/>
    <x v="24"/>
    <x v="2"/>
    <x v="0"/>
    <x v="2"/>
    <x v="0"/>
    <x v="1"/>
    <x v="3"/>
    <x v="2"/>
  </r>
  <r>
    <n v="26"/>
    <x v="15"/>
    <x v="25"/>
    <x v="2"/>
    <x v="0"/>
    <x v="1"/>
    <x v="25"/>
    <x v="6"/>
    <x v="0"/>
    <x v="13"/>
    <x v="0"/>
    <x v="0"/>
    <x v="5"/>
    <x v="0"/>
  </r>
  <r>
    <n v="27"/>
    <x v="16"/>
    <x v="26"/>
    <x v="2"/>
    <x v="0"/>
    <x v="5"/>
    <x v="26"/>
    <x v="2"/>
    <x v="0"/>
    <x v="7"/>
    <x v="1"/>
    <x v="0"/>
    <x v="6"/>
    <x v="2"/>
  </r>
  <r>
    <n v="28"/>
    <x v="13"/>
    <x v="27"/>
    <x v="2"/>
    <x v="0"/>
    <x v="2"/>
    <x v="27"/>
    <x v="2"/>
    <x v="1"/>
    <x v="12"/>
    <x v="3"/>
    <x v="0"/>
    <x v="0"/>
    <x v="5"/>
  </r>
  <r>
    <n v="29"/>
    <x v="2"/>
    <x v="28"/>
    <x v="2"/>
    <x v="0"/>
    <x v="2"/>
    <x v="28"/>
    <x v="2"/>
    <x v="0"/>
    <x v="3"/>
    <x v="1"/>
    <x v="0"/>
    <x v="0"/>
    <x v="3"/>
  </r>
  <r>
    <n v="30"/>
    <x v="13"/>
    <x v="29"/>
    <x v="2"/>
    <x v="0"/>
    <x v="0"/>
    <x v="29"/>
    <x v="7"/>
    <x v="0"/>
    <x v="14"/>
    <x v="0"/>
    <x v="0"/>
    <x v="0"/>
    <x v="0"/>
  </r>
  <r>
    <n v="31"/>
    <x v="17"/>
    <x v="30"/>
    <x v="2"/>
    <x v="0"/>
    <x v="1"/>
    <x v="30"/>
    <x v="2"/>
    <x v="0"/>
    <x v="1"/>
    <x v="0"/>
    <x v="0"/>
    <x v="2"/>
    <x v="1"/>
  </r>
  <r>
    <n v="32"/>
    <x v="11"/>
    <x v="31"/>
    <x v="2"/>
    <x v="0"/>
    <x v="0"/>
    <x v="31"/>
    <x v="2"/>
    <x v="0"/>
    <x v="10"/>
    <x v="1"/>
    <x v="0"/>
    <x v="0"/>
    <x v="1"/>
  </r>
  <r>
    <n v="33"/>
    <x v="17"/>
    <x v="32"/>
    <x v="2"/>
    <x v="0"/>
    <x v="3"/>
    <x v="32"/>
    <x v="3"/>
    <x v="0"/>
    <x v="6"/>
    <x v="1"/>
    <x v="0"/>
    <x v="0"/>
    <x v="1"/>
  </r>
  <r>
    <n v="34"/>
    <x v="13"/>
    <x v="33"/>
    <x v="2"/>
    <x v="0"/>
    <x v="1"/>
    <x v="33"/>
    <x v="2"/>
    <x v="0"/>
    <x v="15"/>
    <x v="0"/>
    <x v="0"/>
    <x v="0"/>
    <x v="0"/>
  </r>
  <r>
    <n v="35"/>
    <x v="14"/>
    <x v="34"/>
    <x v="2"/>
    <x v="0"/>
    <x v="2"/>
    <x v="34"/>
    <x v="2"/>
    <x v="0"/>
    <x v="11"/>
    <x v="1"/>
    <x v="0"/>
    <x v="0"/>
    <x v="2"/>
  </r>
  <r>
    <n v="36"/>
    <x v="18"/>
    <x v="35"/>
    <x v="2"/>
    <x v="0"/>
    <x v="0"/>
    <x v="35"/>
    <x v="2"/>
    <x v="0"/>
    <x v="0"/>
    <x v="0"/>
    <x v="0"/>
    <x v="7"/>
    <x v="0"/>
  </r>
  <r>
    <n v="37"/>
    <x v="19"/>
    <x v="36"/>
    <x v="3"/>
    <x v="0"/>
    <x v="0"/>
    <x v="36"/>
    <x v="2"/>
    <x v="0"/>
    <x v="1"/>
    <x v="2"/>
    <x v="0"/>
    <x v="6"/>
    <x v="1"/>
  </r>
  <r>
    <n v="38"/>
    <x v="4"/>
    <x v="37"/>
    <x v="3"/>
    <x v="0"/>
    <x v="1"/>
    <x v="37"/>
    <x v="1"/>
    <x v="0"/>
    <x v="6"/>
    <x v="1"/>
    <x v="0"/>
    <x v="6"/>
    <x v="1"/>
  </r>
  <r>
    <n v="39"/>
    <x v="19"/>
    <x v="38"/>
    <x v="3"/>
    <x v="0"/>
    <x v="0"/>
    <x v="38"/>
    <x v="2"/>
    <x v="0"/>
    <x v="16"/>
    <x v="1"/>
    <x v="1"/>
    <x v="3"/>
    <x v="2"/>
  </r>
  <r>
    <n v="40"/>
    <x v="9"/>
    <x v="39"/>
    <x v="3"/>
    <x v="0"/>
    <x v="2"/>
    <x v="39"/>
    <x v="2"/>
    <x v="0"/>
    <x v="3"/>
    <x v="1"/>
    <x v="0"/>
    <x v="0"/>
    <x v="3"/>
  </r>
  <r>
    <n v="41"/>
    <x v="6"/>
    <x v="40"/>
    <x v="3"/>
    <x v="0"/>
    <x v="1"/>
    <x v="40"/>
    <x v="2"/>
    <x v="0"/>
    <x v="1"/>
    <x v="0"/>
    <x v="1"/>
    <x v="3"/>
    <x v="1"/>
  </r>
  <r>
    <n v="42"/>
    <x v="4"/>
    <x v="41"/>
    <x v="3"/>
    <x v="0"/>
    <x v="1"/>
    <x v="41"/>
    <x v="2"/>
    <x v="0"/>
    <x v="8"/>
    <x v="0"/>
    <x v="1"/>
    <x v="3"/>
    <x v="2"/>
  </r>
  <r>
    <n v="43"/>
    <x v="20"/>
    <x v="42"/>
    <x v="3"/>
    <x v="0"/>
    <x v="0"/>
    <x v="42"/>
    <x v="2"/>
    <x v="0"/>
    <x v="7"/>
    <x v="1"/>
    <x v="0"/>
    <x v="8"/>
    <x v="2"/>
  </r>
  <r>
    <n v="44"/>
    <x v="14"/>
    <x v="43"/>
    <x v="3"/>
    <x v="0"/>
    <x v="4"/>
    <x v="43"/>
    <x v="2"/>
    <x v="0"/>
    <x v="0"/>
    <x v="0"/>
    <x v="0"/>
    <x v="9"/>
    <x v="0"/>
  </r>
  <r>
    <n v="45"/>
    <x v="21"/>
    <x v="44"/>
    <x v="3"/>
    <x v="0"/>
    <x v="0"/>
    <x v="44"/>
    <x v="3"/>
    <x v="0"/>
    <x v="0"/>
    <x v="0"/>
    <x v="0"/>
    <x v="6"/>
    <x v="0"/>
  </r>
  <r>
    <n v="46"/>
    <x v="0"/>
    <x v="45"/>
    <x v="3"/>
    <x v="0"/>
    <x v="0"/>
    <x v="45"/>
    <x v="2"/>
    <x v="0"/>
    <x v="10"/>
    <x v="1"/>
    <x v="1"/>
    <x v="3"/>
    <x v="1"/>
  </r>
  <r>
    <n v="47"/>
    <x v="2"/>
    <x v="46"/>
    <x v="3"/>
    <x v="0"/>
    <x v="0"/>
    <x v="46"/>
    <x v="2"/>
    <x v="0"/>
    <x v="0"/>
    <x v="0"/>
    <x v="0"/>
    <x v="6"/>
    <x v="0"/>
  </r>
  <r>
    <n v="48"/>
    <x v="22"/>
    <x v="47"/>
    <x v="3"/>
    <x v="0"/>
    <x v="3"/>
    <x v="47"/>
    <x v="3"/>
    <x v="0"/>
    <x v="17"/>
    <x v="2"/>
    <x v="1"/>
    <x v="3"/>
    <x v="3"/>
  </r>
  <r>
    <n v="49"/>
    <x v="4"/>
    <x v="48"/>
    <x v="3"/>
    <x v="0"/>
    <x v="0"/>
    <x v="48"/>
    <x v="2"/>
    <x v="0"/>
    <x v="10"/>
    <x v="1"/>
    <x v="0"/>
    <x v="10"/>
    <x v="1"/>
  </r>
  <r>
    <n v="50"/>
    <x v="23"/>
    <x v="49"/>
    <x v="3"/>
    <x v="1"/>
    <x v="1"/>
    <x v="49"/>
    <x v="3"/>
    <x v="0"/>
    <x v="2"/>
    <x v="0"/>
    <x v="1"/>
    <x v="3"/>
    <x v="2"/>
  </r>
  <r>
    <n v="51"/>
    <x v="6"/>
    <x v="50"/>
    <x v="4"/>
    <x v="0"/>
    <x v="1"/>
    <x v="50"/>
    <x v="2"/>
    <x v="0"/>
    <x v="13"/>
    <x v="0"/>
    <x v="1"/>
    <x v="3"/>
    <x v="0"/>
  </r>
  <r>
    <n v="52"/>
    <x v="24"/>
    <x v="51"/>
    <x v="4"/>
    <x v="0"/>
    <x v="2"/>
    <x v="51"/>
    <x v="2"/>
    <x v="0"/>
    <x v="18"/>
    <x v="1"/>
    <x v="0"/>
    <x v="11"/>
    <x v="0"/>
  </r>
  <r>
    <n v="53"/>
    <x v="4"/>
    <x v="52"/>
    <x v="4"/>
    <x v="0"/>
    <x v="0"/>
    <x v="52"/>
    <x v="2"/>
    <x v="1"/>
    <x v="12"/>
    <x v="3"/>
    <x v="1"/>
    <x v="3"/>
    <x v="5"/>
  </r>
  <r>
    <n v="54"/>
    <x v="13"/>
    <x v="53"/>
    <x v="4"/>
    <x v="0"/>
    <x v="0"/>
    <x v="53"/>
    <x v="2"/>
    <x v="0"/>
    <x v="10"/>
    <x v="1"/>
    <x v="1"/>
    <x v="3"/>
    <x v="1"/>
  </r>
  <r>
    <n v="55"/>
    <x v="7"/>
    <x v="54"/>
    <x v="4"/>
    <x v="0"/>
    <x v="0"/>
    <x v="54"/>
    <x v="2"/>
    <x v="0"/>
    <x v="19"/>
    <x v="1"/>
    <x v="1"/>
    <x v="3"/>
    <x v="0"/>
  </r>
  <r>
    <n v="56"/>
    <x v="25"/>
    <x v="55"/>
    <x v="4"/>
    <x v="0"/>
    <x v="0"/>
    <x v="55"/>
    <x v="2"/>
    <x v="0"/>
    <x v="1"/>
    <x v="0"/>
    <x v="0"/>
    <x v="10"/>
    <x v="1"/>
  </r>
  <r>
    <n v="57"/>
    <x v="13"/>
    <x v="56"/>
    <x v="5"/>
    <x v="0"/>
    <x v="2"/>
    <x v="56"/>
    <x v="2"/>
    <x v="0"/>
    <x v="1"/>
    <x v="0"/>
    <x v="0"/>
    <x v="2"/>
    <x v="1"/>
  </r>
  <r>
    <n v="58"/>
    <x v="5"/>
    <x v="57"/>
    <x v="5"/>
    <x v="2"/>
    <x v="3"/>
    <x v="57"/>
    <x v="8"/>
    <x v="1"/>
    <x v="12"/>
    <x v="3"/>
    <x v="1"/>
    <x v="3"/>
    <x v="5"/>
  </r>
  <r>
    <n v="59"/>
    <x v="13"/>
    <x v="58"/>
    <x v="5"/>
    <x v="0"/>
    <x v="0"/>
    <x v="58"/>
    <x v="2"/>
    <x v="0"/>
    <x v="20"/>
    <x v="0"/>
    <x v="0"/>
    <x v="0"/>
    <x v="1"/>
  </r>
  <r>
    <n v="60"/>
    <x v="1"/>
    <x v="59"/>
    <x v="5"/>
    <x v="0"/>
    <x v="3"/>
    <x v="59"/>
    <x v="2"/>
    <x v="0"/>
    <x v="10"/>
    <x v="1"/>
    <x v="0"/>
    <x v="0"/>
    <x v="1"/>
  </r>
  <r>
    <n v="61"/>
    <x v="8"/>
    <x v="60"/>
    <x v="5"/>
    <x v="0"/>
    <x v="1"/>
    <x v="60"/>
    <x v="9"/>
    <x v="1"/>
    <x v="21"/>
    <x v="4"/>
    <x v="1"/>
    <x v="3"/>
    <x v="4"/>
  </r>
  <r>
    <n v="62"/>
    <x v="12"/>
    <x v="61"/>
    <x v="5"/>
    <x v="2"/>
    <x v="1"/>
    <x v="61"/>
    <x v="10"/>
    <x v="0"/>
    <x v="20"/>
    <x v="5"/>
    <x v="1"/>
    <x v="3"/>
    <x v="1"/>
  </r>
  <r>
    <n v="63"/>
    <x v="4"/>
    <x v="62"/>
    <x v="6"/>
    <x v="0"/>
    <x v="2"/>
    <x v="62"/>
    <x v="0"/>
    <x v="0"/>
    <x v="2"/>
    <x v="0"/>
    <x v="1"/>
    <x v="3"/>
    <x v="2"/>
  </r>
  <r>
    <n v="64"/>
    <x v="15"/>
    <x v="63"/>
    <x v="6"/>
    <x v="0"/>
    <x v="1"/>
    <x v="63"/>
    <x v="2"/>
    <x v="0"/>
    <x v="22"/>
    <x v="1"/>
    <x v="0"/>
    <x v="5"/>
    <x v="2"/>
  </r>
  <r>
    <n v="65"/>
    <x v="7"/>
    <x v="64"/>
    <x v="6"/>
    <x v="0"/>
    <x v="0"/>
    <x v="64"/>
    <x v="2"/>
    <x v="0"/>
    <x v="20"/>
    <x v="0"/>
    <x v="1"/>
    <x v="3"/>
    <x v="1"/>
  </r>
  <r>
    <n v="66"/>
    <x v="23"/>
    <x v="65"/>
    <x v="6"/>
    <x v="0"/>
    <x v="0"/>
    <x v="65"/>
    <x v="2"/>
    <x v="0"/>
    <x v="7"/>
    <x v="1"/>
    <x v="0"/>
    <x v="0"/>
    <x v="2"/>
  </r>
  <r>
    <n v="67"/>
    <x v="20"/>
    <x v="66"/>
    <x v="6"/>
    <x v="2"/>
    <x v="0"/>
    <x v="66"/>
    <x v="2"/>
    <x v="0"/>
    <x v="7"/>
    <x v="1"/>
    <x v="0"/>
    <x v="10"/>
    <x v="2"/>
  </r>
  <r>
    <n v="68"/>
    <x v="8"/>
    <x v="67"/>
    <x v="6"/>
    <x v="0"/>
    <x v="1"/>
    <x v="67"/>
    <x v="2"/>
    <x v="0"/>
    <x v="20"/>
    <x v="0"/>
    <x v="1"/>
    <x v="3"/>
    <x v="1"/>
  </r>
  <r>
    <n v="69"/>
    <x v="26"/>
    <x v="68"/>
    <x v="6"/>
    <x v="0"/>
    <x v="0"/>
    <x v="68"/>
    <x v="2"/>
    <x v="0"/>
    <x v="10"/>
    <x v="1"/>
    <x v="1"/>
    <x v="3"/>
    <x v="1"/>
  </r>
  <r>
    <n v="70"/>
    <x v="14"/>
    <x v="69"/>
    <x v="6"/>
    <x v="0"/>
    <x v="1"/>
    <x v="69"/>
    <x v="2"/>
    <x v="0"/>
    <x v="19"/>
    <x v="1"/>
    <x v="0"/>
    <x v="6"/>
    <x v="0"/>
  </r>
  <r>
    <n v="71"/>
    <x v="4"/>
    <x v="70"/>
    <x v="7"/>
    <x v="0"/>
    <x v="2"/>
    <x v="70"/>
    <x v="8"/>
    <x v="1"/>
    <x v="12"/>
    <x v="3"/>
    <x v="0"/>
    <x v="2"/>
    <x v="5"/>
  </r>
  <r>
    <n v="72"/>
    <x v="27"/>
    <x v="71"/>
    <x v="7"/>
    <x v="0"/>
    <x v="1"/>
    <x v="71"/>
    <x v="11"/>
    <x v="0"/>
    <x v="11"/>
    <x v="1"/>
    <x v="0"/>
    <x v="0"/>
    <x v="2"/>
  </r>
  <r>
    <n v="73"/>
    <x v="19"/>
    <x v="72"/>
    <x v="7"/>
    <x v="0"/>
    <x v="0"/>
    <x v="72"/>
    <x v="2"/>
    <x v="0"/>
    <x v="20"/>
    <x v="0"/>
    <x v="0"/>
    <x v="1"/>
    <x v="1"/>
  </r>
  <r>
    <n v="74"/>
    <x v="21"/>
    <x v="73"/>
    <x v="7"/>
    <x v="0"/>
    <x v="1"/>
    <x v="73"/>
    <x v="1"/>
    <x v="0"/>
    <x v="22"/>
    <x v="1"/>
    <x v="1"/>
    <x v="3"/>
    <x v="2"/>
  </r>
  <r>
    <n v="75"/>
    <x v="25"/>
    <x v="74"/>
    <x v="7"/>
    <x v="0"/>
    <x v="2"/>
    <x v="74"/>
    <x v="2"/>
    <x v="0"/>
    <x v="1"/>
    <x v="0"/>
    <x v="0"/>
    <x v="2"/>
    <x v="1"/>
  </r>
  <r>
    <n v="76"/>
    <x v="15"/>
    <x v="75"/>
    <x v="7"/>
    <x v="0"/>
    <x v="3"/>
    <x v="75"/>
    <x v="2"/>
    <x v="0"/>
    <x v="20"/>
    <x v="0"/>
    <x v="0"/>
    <x v="8"/>
    <x v="1"/>
  </r>
  <r>
    <n v="77"/>
    <x v="14"/>
    <x v="76"/>
    <x v="7"/>
    <x v="0"/>
    <x v="0"/>
    <x v="76"/>
    <x v="2"/>
    <x v="0"/>
    <x v="2"/>
    <x v="0"/>
    <x v="0"/>
    <x v="10"/>
    <x v="2"/>
  </r>
  <r>
    <n v="78"/>
    <x v="19"/>
    <x v="77"/>
    <x v="7"/>
    <x v="0"/>
    <x v="2"/>
    <x v="77"/>
    <x v="2"/>
    <x v="0"/>
    <x v="11"/>
    <x v="1"/>
    <x v="0"/>
    <x v="0"/>
    <x v="2"/>
  </r>
  <r>
    <n v="79"/>
    <x v="25"/>
    <x v="78"/>
    <x v="7"/>
    <x v="0"/>
    <x v="3"/>
    <x v="78"/>
    <x v="3"/>
    <x v="0"/>
    <x v="0"/>
    <x v="0"/>
    <x v="0"/>
    <x v="11"/>
    <x v="0"/>
  </r>
  <r>
    <n v="80"/>
    <x v="1"/>
    <x v="79"/>
    <x v="8"/>
    <x v="0"/>
    <x v="1"/>
    <x v="79"/>
    <x v="2"/>
    <x v="0"/>
    <x v="7"/>
    <x v="1"/>
    <x v="0"/>
    <x v="0"/>
    <x v="2"/>
  </r>
  <r>
    <n v="81"/>
    <x v="27"/>
    <x v="80"/>
    <x v="8"/>
    <x v="0"/>
    <x v="1"/>
    <x v="80"/>
    <x v="2"/>
    <x v="0"/>
    <x v="20"/>
    <x v="0"/>
    <x v="0"/>
    <x v="8"/>
    <x v="1"/>
  </r>
  <r>
    <n v="82"/>
    <x v="5"/>
    <x v="81"/>
    <x v="8"/>
    <x v="0"/>
    <x v="1"/>
    <x v="81"/>
    <x v="7"/>
    <x v="1"/>
    <x v="12"/>
    <x v="3"/>
    <x v="0"/>
    <x v="0"/>
    <x v="5"/>
  </r>
  <r>
    <n v="83"/>
    <x v="15"/>
    <x v="82"/>
    <x v="8"/>
    <x v="0"/>
    <x v="0"/>
    <x v="82"/>
    <x v="2"/>
    <x v="0"/>
    <x v="22"/>
    <x v="1"/>
    <x v="1"/>
    <x v="3"/>
    <x v="2"/>
  </r>
  <r>
    <n v="84"/>
    <x v="27"/>
    <x v="83"/>
    <x v="8"/>
    <x v="0"/>
    <x v="0"/>
    <x v="83"/>
    <x v="2"/>
    <x v="0"/>
    <x v="18"/>
    <x v="1"/>
    <x v="0"/>
    <x v="10"/>
    <x v="0"/>
  </r>
  <r>
    <n v="85"/>
    <x v="10"/>
    <x v="84"/>
    <x v="8"/>
    <x v="0"/>
    <x v="4"/>
    <x v="84"/>
    <x v="2"/>
    <x v="0"/>
    <x v="1"/>
    <x v="5"/>
    <x v="1"/>
    <x v="3"/>
    <x v="1"/>
  </r>
  <r>
    <n v="86"/>
    <x v="21"/>
    <x v="85"/>
    <x v="8"/>
    <x v="0"/>
    <x v="0"/>
    <x v="85"/>
    <x v="2"/>
    <x v="0"/>
    <x v="18"/>
    <x v="1"/>
    <x v="0"/>
    <x v="12"/>
    <x v="0"/>
  </r>
  <r>
    <n v="87"/>
    <x v="22"/>
    <x v="86"/>
    <x v="8"/>
    <x v="0"/>
    <x v="0"/>
    <x v="86"/>
    <x v="2"/>
    <x v="0"/>
    <x v="10"/>
    <x v="1"/>
    <x v="1"/>
    <x v="3"/>
    <x v="1"/>
  </r>
  <r>
    <n v="88"/>
    <x v="26"/>
    <x v="87"/>
    <x v="8"/>
    <x v="0"/>
    <x v="0"/>
    <x v="87"/>
    <x v="2"/>
    <x v="0"/>
    <x v="1"/>
    <x v="0"/>
    <x v="0"/>
    <x v="10"/>
    <x v="1"/>
  </r>
  <r>
    <n v="89"/>
    <x v="10"/>
    <x v="88"/>
    <x v="8"/>
    <x v="0"/>
    <x v="2"/>
    <x v="88"/>
    <x v="2"/>
    <x v="0"/>
    <x v="11"/>
    <x v="1"/>
    <x v="0"/>
    <x v="0"/>
    <x v="2"/>
  </r>
  <r>
    <n v="90"/>
    <x v="17"/>
    <x v="89"/>
    <x v="8"/>
    <x v="0"/>
    <x v="0"/>
    <x v="89"/>
    <x v="2"/>
    <x v="0"/>
    <x v="7"/>
    <x v="1"/>
    <x v="0"/>
    <x v="6"/>
    <x v="2"/>
  </r>
  <r>
    <n v="91"/>
    <x v="19"/>
    <x v="90"/>
    <x v="8"/>
    <x v="0"/>
    <x v="2"/>
    <x v="90"/>
    <x v="1"/>
    <x v="0"/>
    <x v="0"/>
    <x v="0"/>
    <x v="0"/>
    <x v="0"/>
    <x v="0"/>
  </r>
  <r>
    <n v="92"/>
    <x v="27"/>
    <x v="91"/>
    <x v="8"/>
    <x v="0"/>
    <x v="0"/>
    <x v="91"/>
    <x v="2"/>
    <x v="0"/>
    <x v="18"/>
    <x v="1"/>
    <x v="0"/>
    <x v="10"/>
    <x v="0"/>
  </r>
  <r>
    <n v="93"/>
    <x v="27"/>
    <x v="92"/>
    <x v="8"/>
    <x v="0"/>
    <x v="0"/>
    <x v="92"/>
    <x v="1"/>
    <x v="0"/>
    <x v="18"/>
    <x v="1"/>
    <x v="0"/>
    <x v="0"/>
    <x v="0"/>
  </r>
  <r>
    <n v="94"/>
    <x v="14"/>
    <x v="93"/>
    <x v="9"/>
    <x v="0"/>
    <x v="2"/>
    <x v="93"/>
    <x v="8"/>
    <x v="1"/>
    <x v="12"/>
    <x v="3"/>
    <x v="1"/>
    <x v="3"/>
    <x v="5"/>
  </r>
  <r>
    <n v="95"/>
    <x v="0"/>
    <x v="94"/>
    <x v="9"/>
    <x v="0"/>
    <x v="3"/>
    <x v="94"/>
    <x v="2"/>
    <x v="1"/>
    <x v="9"/>
    <x v="3"/>
    <x v="1"/>
    <x v="3"/>
    <x v="4"/>
  </r>
  <r>
    <n v="96"/>
    <x v="8"/>
    <x v="95"/>
    <x v="9"/>
    <x v="0"/>
    <x v="0"/>
    <x v="95"/>
    <x v="1"/>
    <x v="0"/>
    <x v="20"/>
    <x v="0"/>
    <x v="1"/>
    <x v="3"/>
    <x v="1"/>
  </r>
  <r>
    <n v="97"/>
    <x v="14"/>
    <x v="96"/>
    <x v="9"/>
    <x v="2"/>
    <x v="0"/>
    <x v="96"/>
    <x v="2"/>
    <x v="1"/>
    <x v="12"/>
    <x v="3"/>
    <x v="1"/>
    <x v="3"/>
    <x v="5"/>
  </r>
  <r>
    <n v="98"/>
    <x v="26"/>
    <x v="97"/>
    <x v="9"/>
    <x v="0"/>
    <x v="1"/>
    <x v="97"/>
    <x v="2"/>
    <x v="0"/>
    <x v="10"/>
    <x v="1"/>
    <x v="0"/>
    <x v="13"/>
    <x v="1"/>
  </r>
  <r>
    <n v="99"/>
    <x v="12"/>
    <x v="98"/>
    <x v="9"/>
    <x v="0"/>
    <x v="2"/>
    <x v="98"/>
    <x v="2"/>
    <x v="1"/>
    <x v="12"/>
    <x v="3"/>
    <x v="0"/>
    <x v="8"/>
    <x v="5"/>
  </r>
  <r>
    <n v="100"/>
    <x v="10"/>
    <x v="99"/>
    <x v="9"/>
    <x v="0"/>
    <x v="2"/>
    <x v="99"/>
    <x v="8"/>
    <x v="0"/>
    <x v="6"/>
    <x v="1"/>
    <x v="0"/>
    <x v="2"/>
    <x v="1"/>
  </r>
  <r>
    <n v="101"/>
    <x v="27"/>
    <x v="100"/>
    <x v="9"/>
    <x v="0"/>
    <x v="2"/>
    <x v="100"/>
    <x v="8"/>
    <x v="0"/>
    <x v="2"/>
    <x v="0"/>
    <x v="1"/>
    <x v="3"/>
    <x v="2"/>
  </r>
  <r>
    <n v="102"/>
    <x v="10"/>
    <x v="101"/>
    <x v="9"/>
    <x v="0"/>
    <x v="1"/>
    <x v="101"/>
    <x v="1"/>
    <x v="0"/>
    <x v="19"/>
    <x v="1"/>
    <x v="1"/>
    <x v="3"/>
    <x v="0"/>
  </r>
  <r>
    <n v="103"/>
    <x v="16"/>
    <x v="102"/>
    <x v="9"/>
    <x v="0"/>
    <x v="3"/>
    <x v="102"/>
    <x v="1"/>
    <x v="0"/>
    <x v="6"/>
    <x v="1"/>
    <x v="1"/>
    <x v="3"/>
    <x v="1"/>
  </r>
  <r>
    <n v="104"/>
    <x v="19"/>
    <x v="103"/>
    <x v="9"/>
    <x v="0"/>
    <x v="1"/>
    <x v="103"/>
    <x v="2"/>
    <x v="0"/>
    <x v="1"/>
    <x v="0"/>
    <x v="1"/>
    <x v="3"/>
    <x v="1"/>
  </r>
  <r>
    <n v="105"/>
    <x v="25"/>
    <x v="104"/>
    <x v="9"/>
    <x v="0"/>
    <x v="1"/>
    <x v="104"/>
    <x v="8"/>
    <x v="0"/>
    <x v="10"/>
    <x v="1"/>
    <x v="0"/>
    <x v="8"/>
    <x v="1"/>
  </r>
  <r>
    <n v="106"/>
    <x v="11"/>
    <x v="105"/>
    <x v="9"/>
    <x v="0"/>
    <x v="0"/>
    <x v="105"/>
    <x v="2"/>
    <x v="1"/>
    <x v="12"/>
    <x v="3"/>
    <x v="0"/>
    <x v="4"/>
    <x v="5"/>
  </r>
  <r>
    <n v="107"/>
    <x v="13"/>
    <x v="106"/>
    <x v="10"/>
    <x v="0"/>
    <x v="0"/>
    <x v="106"/>
    <x v="2"/>
    <x v="0"/>
    <x v="1"/>
    <x v="0"/>
    <x v="1"/>
    <x v="3"/>
    <x v="1"/>
  </r>
  <r>
    <n v="108"/>
    <x v="15"/>
    <x v="107"/>
    <x v="10"/>
    <x v="0"/>
    <x v="1"/>
    <x v="107"/>
    <x v="2"/>
    <x v="0"/>
    <x v="15"/>
    <x v="0"/>
    <x v="0"/>
    <x v="0"/>
    <x v="0"/>
  </r>
  <r>
    <n v="109"/>
    <x v="28"/>
    <x v="108"/>
    <x v="10"/>
    <x v="0"/>
    <x v="1"/>
    <x v="108"/>
    <x v="1"/>
    <x v="0"/>
    <x v="20"/>
    <x v="0"/>
    <x v="0"/>
    <x v="6"/>
    <x v="1"/>
  </r>
  <r>
    <n v="110"/>
    <x v="15"/>
    <x v="109"/>
    <x v="10"/>
    <x v="0"/>
    <x v="0"/>
    <x v="109"/>
    <x v="2"/>
    <x v="0"/>
    <x v="2"/>
    <x v="0"/>
    <x v="0"/>
    <x v="12"/>
    <x v="2"/>
  </r>
  <r>
    <n v="111"/>
    <x v="9"/>
    <x v="110"/>
    <x v="10"/>
    <x v="0"/>
    <x v="2"/>
    <x v="110"/>
    <x v="2"/>
    <x v="1"/>
    <x v="12"/>
    <x v="3"/>
    <x v="0"/>
    <x v="8"/>
    <x v="5"/>
  </r>
  <r>
    <n v="112"/>
    <x v="2"/>
    <x v="111"/>
    <x v="10"/>
    <x v="0"/>
    <x v="2"/>
    <x v="111"/>
    <x v="2"/>
    <x v="0"/>
    <x v="1"/>
    <x v="6"/>
    <x v="1"/>
    <x v="3"/>
    <x v="1"/>
  </r>
  <r>
    <n v="113"/>
    <x v="9"/>
    <x v="112"/>
    <x v="10"/>
    <x v="0"/>
    <x v="3"/>
    <x v="112"/>
    <x v="1"/>
    <x v="0"/>
    <x v="18"/>
    <x v="1"/>
    <x v="0"/>
    <x v="0"/>
    <x v="0"/>
  </r>
  <r>
    <n v="114"/>
    <x v="25"/>
    <x v="113"/>
    <x v="10"/>
    <x v="0"/>
    <x v="0"/>
    <x v="113"/>
    <x v="12"/>
    <x v="0"/>
    <x v="20"/>
    <x v="0"/>
    <x v="0"/>
    <x v="6"/>
    <x v="1"/>
  </r>
  <r>
    <n v="115"/>
    <x v="17"/>
    <x v="114"/>
    <x v="11"/>
    <x v="0"/>
    <x v="1"/>
    <x v="114"/>
    <x v="2"/>
    <x v="1"/>
    <x v="12"/>
    <x v="3"/>
    <x v="0"/>
    <x v="2"/>
    <x v="5"/>
  </r>
  <r>
    <n v="116"/>
    <x v="27"/>
    <x v="115"/>
    <x v="11"/>
    <x v="0"/>
    <x v="1"/>
    <x v="115"/>
    <x v="2"/>
    <x v="0"/>
    <x v="18"/>
    <x v="1"/>
    <x v="0"/>
    <x v="1"/>
    <x v="0"/>
  </r>
  <r>
    <n v="117"/>
    <x v="1"/>
    <x v="116"/>
    <x v="11"/>
    <x v="0"/>
    <x v="2"/>
    <x v="116"/>
    <x v="2"/>
    <x v="0"/>
    <x v="20"/>
    <x v="0"/>
    <x v="1"/>
    <x v="3"/>
    <x v="1"/>
  </r>
  <r>
    <n v="118"/>
    <x v="16"/>
    <x v="117"/>
    <x v="12"/>
    <x v="2"/>
    <x v="2"/>
    <x v="117"/>
    <x v="2"/>
    <x v="0"/>
    <x v="2"/>
    <x v="0"/>
    <x v="1"/>
    <x v="3"/>
    <x v="2"/>
  </r>
  <r>
    <n v="119"/>
    <x v="17"/>
    <x v="118"/>
    <x v="12"/>
    <x v="2"/>
    <x v="2"/>
    <x v="118"/>
    <x v="2"/>
    <x v="0"/>
    <x v="2"/>
    <x v="0"/>
    <x v="1"/>
    <x v="3"/>
    <x v="2"/>
  </r>
  <r>
    <n v="120"/>
    <x v="23"/>
    <x v="119"/>
    <x v="12"/>
    <x v="0"/>
    <x v="3"/>
    <x v="119"/>
    <x v="2"/>
    <x v="0"/>
    <x v="8"/>
    <x v="0"/>
    <x v="1"/>
    <x v="3"/>
    <x v="2"/>
  </r>
  <r>
    <n v="121"/>
    <x v="22"/>
    <x v="120"/>
    <x v="12"/>
    <x v="0"/>
    <x v="1"/>
    <x v="120"/>
    <x v="2"/>
    <x v="0"/>
    <x v="6"/>
    <x v="1"/>
    <x v="0"/>
    <x v="0"/>
    <x v="1"/>
  </r>
  <r>
    <n v="122"/>
    <x v="18"/>
    <x v="121"/>
    <x v="12"/>
    <x v="0"/>
    <x v="1"/>
    <x v="121"/>
    <x v="1"/>
    <x v="0"/>
    <x v="18"/>
    <x v="1"/>
    <x v="0"/>
    <x v="6"/>
    <x v="0"/>
  </r>
  <r>
    <n v="123"/>
    <x v="3"/>
    <x v="122"/>
    <x v="12"/>
    <x v="0"/>
    <x v="1"/>
    <x v="122"/>
    <x v="2"/>
    <x v="0"/>
    <x v="2"/>
    <x v="2"/>
    <x v="0"/>
    <x v="0"/>
    <x v="2"/>
  </r>
  <r>
    <n v="124"/>
    <x v="11"/>
    <x v="123"/>
    <x v="12"/>
    <x v="0"/>
    <x v="5"/>
    <x v="123"/>
    <x v="2"/>
    <x v="0"/>
    <x v="3"/>
    <x v="1"/>
    <x v="1"/>
    <x v="3"/>
    <x v="3"/>
  </r>
  <r>
    <n v="125"/>
    <x v="14"/>
    <x v="124"/>
    <x v="12"/>
    <x v="0"/>
    <x v="1"/>
    <x v="124"/>
    <x v="12"/>
    <x v="0"/>
    <x v="1"/>
    <x v="0"/>
    <x v="0"/>
    <x v="0"/>
    <x v="1"/>
  </r>
  <r>
    <n v="126"/>
    <x v="22"/>
    <x v="125"/>
    <x v="12"/>
    <x v="0"/>
    <x v="0"/>
    <x v="125"/>
    <x v="2"/>
    <x v="0"/>
    <x v="5"/>
    <x v="2"/>
    <x v="1"/>
    <x v="3"/>
    <x v="2"/>
  </r>
  <r>
    <n v="127"/>
    <x v="2"/>
    <x v="126"/>
    <x v="12"/>
    <x v="0"/>
    <x v="1"/>
    <x v="126"/>
    <x v="2"/>
    <x v="0"/>
    <x v="10"/>
    <x v="1"/>
    <x v="1"/>
    <x v="3"/>
    <x v="1"/>
  </r>
  <r>
    <n v="128"/>
    <x v="10"/>
    <x v="127"/>
    <x v="12"/>
    <x v="0"/>
    <x v="1"/>
    <x v="127"/>
    <x v="2"/>
    <x v="0"/>
    <x v="10"/>
    <x v="1"/>
    <x v="0"/>
    <x v="10"/>
    <x v="1"/>
  </r>
  <r>
    <n v="129"/>
    <x v="21"/>
    <x v="128"/>
    <x v="12"/>
    <x v="0"/>
    <x v="1"/>
    <x v="128"/>
    <x v="2"/>
    <x v="0"/>
    <x v="18"/>
    <x v="1"/>
    <x v="0"/>
    <x v="0"/>
    <x v="0"/>
  </r>
  <r>
    <n v="130"/>
    <x v="14"/>
    <x v="129"/>
    <x v="12"/>
    <x v="0"/>
    <x v="3"/>
    <x v="129"/>
    <x v="2"/>
    <x v="0"/>
    <x v="10"/>
    <x v="1"/>
    <x v="0"/>
    <x v="8"/>
    <x v="1"/>
  </r>
  <r>
    <n v="131"/>
    <x v="14"/>
    <x v="130"/>
    <x v="12"/>
    <x v="0"/>
    <x v="2"/>
    <x v="130"/>
    <x v="2"/>
    <x v="0"/>
    <x v="1"/>
    <x v="0"/>
    <x v="0"/>
    <x v="0"/>
    <x v="1"/>
  </r>
  <r>
    <n v="132"/>
    <x v="2"/>
    <x v="131"/>
    <x v="12"/>
    <x v="0"/>
    <x v="3"/>
    <x v="131"/>
    <x v="2"/>
    <x v="0"/>
    <x v="0"/>
    <x v="0"/>
    <x v="0"/>
    <x v="8"/>
    <x v="0"/>
  </r>
  <r>
    <n v="133"/>
    <x v="5"/>
    <x v="132"/>
    <x v="12"/>
    <x v="0"/>
    <x v="1"/>
    <x v="132"/>
    <x v="2"/>
    <x v="0"/>
    <x v="20"/>
    <x v="0"/>
    <x v="0"/>
    <x v="13"/>
    <x v="1"/>
  </r>
  <r>
    <n v="134"/>
    <x v="16"/>
    <x v="133"/>
    <x v="12"/>
    <x v="0"/>
    <x v="3"/>
    <x v="133"/>
    <x v="7"/>
    <x v="0"/>
    <x v="6"/>
    <x v="1"/>
    <x v="1"/>
    <x v="3"/>
    <x v="1"/>
  </r>
  <r>
    <n v="135"/>
    <x v="7"/>
    <x v="134"/>
    <x v="12"/>
    <x v="0"/>
    <x v="0"/>
    <x v="134"/>
    <x v="2"/>
    <x v="0"/>
    <x v="18"/>
    <x v="1"/>
    <x v="0"/>
    <x v="10"/>
    <x v="0"/>
  </r>
  <r>
    <n v="136"/>
    <x v="3"/>
    <x v="135"/>
    <x v="12"/>
    <x v="0"/>
    <x v="2"/>
    <x v="135"/>
    <x v="1"/>
    <x v="0"/>
    <x v="17"/>
    <x v="7"/>
    <x v="0"/>
    <x v="6"/>
    <x v="3"/>
  </r>
  <r>
    <n v="137"/>
    <x v="0"/>
    <x v="136"/>
    <x v="13"/>
    <x v="0"/>
    <x v="3"/>
    <x v="136"/>
    <x v="2"/>
    <x v="0"/>
    <x v="7"/>
    <x v="1"/>
    <x v="0"/>
    <x v="8"/>
    <x v="2"/>
  </r>
  <r>
    <n v="138"/>
    <x v="4"/>
    <x v="137"/>
    <x v="13"/>
    <x v="0"/>
    <x v="0"/>
    <x v="137"/>
    <x v="1"/>
    <x v="1"/>
    <x v="12"/>
    <x v="3"/>
    <x v="0"/>
    <x v="13"/>
    <x v="5"/>
  </r>
  <r>
    <n v="139"/>
    <x v="15"/>
    <x v="138"/>
    <x v="13"/>
    <x v="0"/>
    <x v="0"/>
    <x v="138"/>
    <x v="13"/>
    <x v="0"/>
    <x v="10"/>
    <x v="1"/>
    <x v="0"/>
    <x v="6"/>
    <x v="1"/>
  </r>
  <r>
    <n v="140"/>
    <x v="27"/>
    <x v="139"/>
    <x v="13"/>
    <x v="0"/>
    <x v="0"/>
    <x v="139"/>
    <x v="10"/>
    <x v="0"/>
    <x v="6"/>
    <x v="1"/>
    <x v="0"/>
    <x v="2"/>
    <x v="1"/>
  </r>
  <r>
    <n v="141"/>
    <x v="23"/>
    <x v="140"/>
    <x v="13"/>
    <x v="0"/>
    <x v="0"/>
    <x v="140"/>
    <x v="1"/>
    <x v="0"/>
    <x v="0"/>
    <x v="0"/>
    <x v="0"/>
    <x v="8"/>
    <x v="0"/>
  </r>
  <r>
    <n v="142"/>
    <x v="22"/>
    <x v="141"/>
    <x v="13"/>
    <x v="0"/>
    <x v="0"/>
    <x v="141"/>
    <x v="2"/>
    <x v="0"/>
    <x v="11"/>
    <x v="1"/>
    <x v="1"/>
    <x v="3"/>
    <x v="2"/>
  </r>
  <r>
    <n v="143"/>
    <x v="20"/>
    <x v="142"/>
    <x v="13"/>
    <x v="0"/>
    <x v="0"/>
    <x v="142"/>
    <x v="2"/>
    <x v="0"/>
    <x v="20"/>
    <x v="0"/>
    <x v="0"/>
    <x v="5"/>
    <x v="1"/>
  </r>
  <r>
    <n v="144"/>
    <x v="22"/>
    <x v="143"/>
    <x v="14"/>
    <x v="0"/>
    <x v="1"/>
    <x v="143"/>
    <x v="14"/>
    <x v="0"/>
    <x v="0"/>
    <x v="0"/>
    <x v="0"/>
    <x v="0"/>
    <x v="0"/>
  </r>
  <r>
    <n v="145"/>
    <x v="19"/>
    <x v="144"/>
    <x v="14"/>
    <x v="0"/>
    <x v="0"/>
    <x v="144"/>
    <x v="15"/>
    <x v="0"/>
    <x v="15"/>
    <x v="0"/>
    <x v="0"/>
    <x v="8"/>
    <x v="0"/>
  </r>
  <r>
    <n v="146"/>
    <x v="20"/>
    <x v="145"/>
    <x v="14"/>
    <x v="2"/>
    <x v="3"/>
    <x v="145"/>
    <x v="2"/>
    <x v="0"/>
    <x v="2"/>
    <x v="0"/>
    <x v="0"/>
    <x v="0"/>
    <x v="2"/>
  </r>
  <r>
    <n v="147"/>
    <x v="24"/>
    <x v="146"/>
    <x v="14"/>
    <x v="0"/>
    <x v="2"/>
    <x v="146"/>
    <x v="1"/>
    <x v="1"/>
    <x v="12"/>
    <x v="3"/>
    <x v="1"/>
    <x v="3"/>
    <x v="5"/>
  </r>
  <r>
    <n v="148"/>
    <x v="4"/>
    <x v="147"/>
    <x v="14"/>
    <x v="0"/>
    <x v="4"/>
    <x v="147"/>
    <x v="2"/>
    <x v="0"/>
    <x v="22"/>
    <x v="1"/>
    <x v="0"/>
    <x v="6"/>
    <x v="2"/>
  </r>
  <r>
    <n v="149"/>
    <x v="28"/>
    <x v="148"/>
    <x v="14"/>
    <x v="2"/>
    <x v="0"/>
    <x v="148"/>
    <x v="2"/>
    <x v="0"/>
    <x v="10"/>
    <x v="1"/>
    <x v="0"/>
    <x v="1"/>
    <x v="1"/>
  </r>
  <r>
    <n v="150"/>
    <x v="21"/>
    <x v="149"/>
    <x v="14"/>
    <x v="2"/>
    <x v="0"/>
    <x v="149"/>
    <x v="2"/>
    <x v="0"/>
    <x v="5"/>
    <x v="0"/>
    <x v="1"/>
    <x v="3"/>
    <x v="2"/>
  </r>
  <r>
    <n v="151"/>
    <x v="7"/>
    <x v="150"/>
    <x v="14"/>
    <x v="0"/>
    <x v="0"/>
    <x v="150"/>
    <x v="2"/>
    <x v="0"/>
    <x v="10"/>
    <x v="1"/>
    <x v="0"/>
    <x v="6"/>
    <x v="1"/>
  </r>
  <r>
    <n v="152"/>
    <x v="26"/>
    <x v="151"/>
    <x v="14"/>
    <x v="0"/>
    <x v="3"/>
    <x v="151"/>
    <x v="1"/>
    <x v="0"/>
    <x v="1"/>
    <x v="5"/>
    <x v="0"/>
    <x v="12"/>
    <x v="1"/>
  </r>
  <r>
    <n v="153"/>
    <x v="27"/>
    <x v="152"/>
    <x v="14"/>
    <x v="0"/>
    <x v="1"/>
    <x v="152"/>
    <x v="2"/>
    <x v="0"/>
    <x v="7"/>
    <x v="1"/>
    <x v="1"/>
    <x v="3"/>
    <x v="2"/>
  </r>
  <r>
    <n v="154"/>
    <x v="7"/>
    <x v="153"/>
    <x v="14"/>
    <x v="0"/>
    <x v="0"/>
    <x v="153"/>
    <x v="2"/>
    <x v="0"/>
    <x v="10"/>
    <x v="1"/>
    <x v="0"/>
    <x v="0"/>
    <x v="1"/>
  </r>
  <r>
    <n v="155"/>
    <x v="17"/>
    <x v="154"/>
    <x v="14"/>
    <x v="0"/>
    <x v="0"/>
    <x v="154"/>
    <x v="2"/>
    <x v="0"/>
    <x v="10"/>
    <x v="1"/>
    <x v="1"/>
    <x v="3"/>
    <x v="1"/>
  </r>
  <r>
    <n v="156"/>
    <x v="15"/>
    <x v="155"/>
    <x v="14"/>
    <x v="0"/>
    <x v="1"/>
    <x v="155"/>
    <x v="1"/>
    <x v="0"/>
    <x v="2"/>
    <x v="0"/>
    <x v="0"/>
    <x v="11"/>
    <x v="2"/>
  </r>
  <r>
    <n v="157"/>
    <x v="4"/>
    <x v="156"/>
    <x v="14"/>
    <x v="0"/>
    <x v="0"/>
    <x v="156"/>
    <x v="2"/>
    <x v="0"/>
    <x v="6"/>
    <x v="1"/>
    <x v="0"/>
    <x v="10"/>
    <x v="1"/>
  </r>
  <r>
    <n v="158"/>
    <x v="24"/>
    <x v="157"/>
    <x v="14"/>
    <x v="0"/>
    <x v="0"/>
    <x v="157"/>
    <x v="2"/>
    <x v="0"/>
    <x v="5"/>
    <x v="0"/>
    <x v="0"/>
    <x v="0"/>
    <x v="2"/>
  </r>
  <r>
    <n v="159"/>
    <x v="14"/>
    <x v="158"/>
    <x v="14"/>
    <x v="0"/>
    <x v="3"/>
    <x v="158"/>
    <x v="16"/>
    <x v="0"/>
    <x v="1"/>
    <x v="6"/>
    <x v="1"/>
    <x v="3"/>
    <x v="1"/>
  </r>
  <r>
    <n v="160"/>
    <x v="25"/>
    <x v="159"/>
    <x v="14"/>
    <x v="0"/>
    <x v="0"/>
    <x v="159"/>
    <x v="2"/>
    <x v="0"/>
    <x v="2"/>
    <x v="0"/>
    <x v="0"/>
    <x v="10"/>
    <x v="2"/>
  </r>
  <r>
    <n v="161"/>
    <x v="19"/>
    <x v="160"/>
    <x v="14"/>
    <x v="0"/>
    <x v="0"/>
    <x v="160"/>
    <x v="1"/>
    <x v="0"/>
    <x v="1"/>
    <x v="5"/>
    <x v="0"/>
    <x v="0"/>
    <x v="1"/>
  </r>
  <r>
    <n v="162"/>
    <x v="26"/>
    <x v="161"/>
    <x v="14"/>
    <x v="0"/>
    <x v="0"/>
    <x v="161"/>
    <x v="2"/>
    <x v="0"/>
    <x v="18"/>
    <x v="1"/>
    <x v="0"/>
    <x v="1"/>
    <x v="0"/>
  </r>
  <r>
    <n v="163"/>
    <x v="10"/>
    <x v="162"/>
    <x v="14"/>
    <x v="0"/>
    <x v="2"/>
    <x v="162"/>
    <x v="2"/>
    <x v="1"/>
    <x v="12"/>
    <x v="3"/>
    <x v="0"/>
    <x v="0"/>
    <x v="5"/>
  </r>
  <r>
    <n v="164"/>
    <x v="20"/>
    <x v="163"/>
    <x v="14"/>
    <x v="0"/>
    <x v="0"/>
    <x v="163"/>
    <x v="2"/>
    <x v="0"/>
    <x v="3"/>
    <x v="1"/>
    <x v="0"/>
    <x v="10"/>
    <x v="3"/>
  </r>
  <r>
    <n v="165"/>
    <x v="12"/>
    <x v="164"/>
    <x v="15"/>
    <x v="0"/>
    <x v="2"/>
    <x v="164"/>
    <x v="8"/>
    <x v="0"/>
    <x v="20"/>
    <x v="0"/>
    <x v="0"/>
    <x v="2"/>
    <x v="1"/>
  </r>
  <r>
    <n v="166"/>
    <x v="20"/>
    <x v="165"/>
    <x v="15"/>
    <x v="0"/>
    <x v="2"/>
    <x v="165"/>
    <x v="2"/>
    <x v="0"/>
    <x v="15"/>
    <x v="0"/>
    <x v="0"/>
    <x v="0"/>
    <x v="0"/>
  </r>
  <r>
    <n v="167"/>
    <x v="1"/>
    <x v="166"/>
    <x v="15"/>
    <x v="0"/>
    <x v="2"/>
    <x v="166"/>
    <x v="17"/>
    <x v="1"/>
    <x v="23"/>
    <x v="3"/>
    <x v="0"/>
    <x v="0"/>
    <x v="5"/>
  </r>
  <r>
    <n v="168"/>
    <x v="12"/>
    <x v="167"/>
    <x v="15"/>
    <x v="0"/>
    <x v="1"/>
    <x v="167"/>
    <x v="9"/>
    <x v="0"/>
    <x v="0"/>
    <x v="0"/>
    <x v="0"/>
    <x v="8"/>
    <x v="0"/>
  </r>
  <r>
    <n v="169"/>
    <x v="15"/>
    <x v="168"/>
    <x v="15"/>
    <x v="0"/>
    <x v="0"/>
    <x v="168"/>
    <x v="15"/>
    <x v="0"/>
    <x v="10"/>
    <x v="1"/>
    <x v="1"/>
    <x v="3"/>
    <x v="1"/>
  </r>
  <r>
    <n v="170"/>
    <x v="21"/>
    <x v="169"/>
    <x v="15"/>
    <x v="2"/>
    <x v="2"/>
    <x v="169"/>
    <x v="2"/>
    <x v="1"/>
    <x v="21"/>
    <x v="3"/>
    <x v="0"/>
    <x v="2"/>
    <x v="4"/>
  </r>
  <r>
    <n v="171"/>
    <x v="11"/>
    <x v="170"/>
    <x v="15"/>
    <x v="2"/>
    <x v="1"/>
    <x v="170"/>
    <x v="16"/>
    <x v="1"/>
    <x v="12"/>
    <x v="3"/>
    <x v="0"/>
    <x v="13"/>
    <x v="5"/>
  </r>
  <r>
    <n v="172"/>
    <x v="13"/>
    <x v="171"/>
    <x v="15"/>
    <x v="0"/>
    <x v="1"/>
    <x v="171"/>
    <x v="2"/>
    <x v="0"/>
    <x v="20"/>
    <x v="0"/>
    <x v="0"/>
    <x v="6"/>
    <x v="1"/>
  </r>
  <r>
    <n v="173"/>
    <x v="26"/>
    <x v="172"/>
    <x v="15"/>
    <x v="2"/>
    <x v="0"/>
    <x v="172"/>
    <x v="2"/>
    <x v="0"/>
    <x v="17"/>
    <x v="8"/>
    <x v="1"/>
    <x v="3"/>
    <x v="3"/>
  </r>
  <r>
    <n v="174"/>
    <x v="24"/>
    <x v="173"/>
    <x v="15"/>
    <x v="0"/>
    <x v="2"/>
    <x v="173"/>
    <x v="2"/>
    <x v="0"/>
    <x v="17"/>
    <x v="8"/>
    <x v="1"/>
    <x v="3"/>
    <x v="3"/>
  </r>
  <r>
    <n v="175"/>
    <x v="5"/>
    <x v="174"/>
    <x v="15"/>
    <x v="0"/>
    <x v="3"/>
    <x v="174"/>
    <x v="18"/>
    <x v="0"/>
    <x v="10"/>
    <x v="1"/>
    <x v="0"/>
    <x v="10"/>
    <x v="1"/>
  </r>
  <r>
    <n v="176"/>
    <x v="4"/>
    <x v="175"/>
    <x v="15"/>
    <x v="0"/>
    <x v="3"/>
    <x v="175"/>
    <x v="1"/>
    <x v="0"/>
    <x v="10"/>
    <x v="1"/>
    <x v="0"/>
    <x v="0"/>
    <x v="1"/>
  </r>
  <r>
    <n v="177"/>
    <x v="10"/>
    <x v="176"/>
    <x v="15"/>
    <x v="0"/>
    <x v="0"/>
    <x v="176"/>
    <x v="1"/>
    <x v="0"/>
    <x v="3"/>
    <x v="1"/>
    <x v="1"/>
    <x v="3"/>
    <x v="3"/>
  </r>
  <r>
    <n v="178"/>
    <x v="5"/>
    <x v="177"/>
    <x v="15"/>
    <x v="0"/>
    <x v="0"/>
    <x v="177"/>
    <x v="2"/>
    <x v="0"/>
    <x v="10"/>
    <x v="1"/>
    <x v="0"/>
    <x v="12"/>
    <x v="1"/>
  </r>
  <r>
    <n v="179"/>
    <x v="21"/>
    <x v="178"/>
    <x v="16"/>
    <x v="0"/>
    <x v="2"/>
    <x v="178"/>
    <x v="2"/>
    <x v="1"/>
    <x v="9"/>
    <x v="3"/>
    <x v="0"/>
    <x v="9"/>
    <x v="4"/>
  </r>
  <r>
    <n v="180"/>
    <x v="17"/>
    <x v="179"/>
    <x v="16"/>
    <x v="0"/>
    <x v="0"/>
    <x v="179"/>
    <x v="2"/>
    <x v="0"/>
    <x v="1"/>
    <x v="2"/>
    <x v="1"/>
    <x v="3"/>
    <x v="1"/>
  </r>
  <r>
    <n v="181"/>
    <x v="19"/>
    <x v="180"/>
    <x v="16"/>
    <x v="0"/>
    <x v="0"/>
    <x v="180"/>
    <x v="2"/>
    <x v="0"/>
    <x v="11"/>
    <x v="1"/>
    <x v="1"/>
    <x v="3"/>
    <x v="2"/>
  </r>
  <r>
    <n v="182"/>
    <x v="8"/>
    <x v="181"/>
    <x v="16"/>
    <x v="0"/>
    <x v="0"/>
    <x v="181"/>
    <x v="1"/>
    <x v="0"/>
    <x v="11"/>
    <x v="1"/>
    <x v="0"/>
    <x v="0"/>
    <x v="2"/>
  </r>
  <r>
    <n v="183"/>
    <x v="22"/>
    <x v="182"/>
    <x v="16"/>
    <x v="0"/>
    <x v="5"/>
    <x v="182"/>
    <x v="2"/>
    <x v="1"/>
    <x v="24"/>
    <x v="3"/>
    <x v="1"/>
    <x v="3"/>
    <x v="5"/>
  </r>
  <r>
    <n v="184"/>
    <x v="12"/>
    <x v="183"/>
    <x v="16"/>
    <x v="0"/>
    <x v="0"/>
    <x v="183"/>
    <x v="2"/>
    <x v="0"/>
    <x v="2"/>
    <x v="0"/>
    <x v="0"/>
    <x v="6"/>
    <x v="2"/>
  </r>
  <r>
    <n v="185"/>
    <x v="16"/>
    <x v="184"/>
    <x v="17"/>
    <x v="0"/>
    <x v="2"/>
    <x v="184"/>
    <x v="8"/>
    <x v="0"/>
    <x v="1"/>
    <x v="0"/>
    <x v="0"/>
    <x v="8"/>
    <x v="1"/>
  </r>
  <r>
    <n v="186"/>
    <x v="28"/>
    <x v="185"/>
    <x v="17"/>
    <x v="0"/>
    <x v="2"/>
    <x v="185"/>
    <x v="19"/>
    <x v="0"/>
    <x v="19"/>
    <x v="1"/>
    <x v="0"/>
    <x v="0"/>
    <x v="0"/>
  </r>
  <r>
    <n v="187"/>
    <x v="4"/>
    <x v="186"/>
    <x v="17"/>
    <x v="0"/>
    <x v="0"/>
    <x v="186"/>
    <x v="2"/>
    <x v="0"/>
    <x v="2"/>
    <x v="0"/>
    <x v="0"/>
    <x v="9"/>
    <x v="2"/>
  </r>
  <r>
    <n v="188"/>
    <x v="8"/>
    <x v="187"/>
    <x v="17"/>
    <x v="0"/>
    <x v="0"/>
    <x v="187"/>
    <x v="2"/>
    <x v="1"/>
    <x v="12"/>
    <x v="3"/>
    <x v="0"/>
    <x v="0"/>
    <x v="5"/>
  </r>
  <r>
    <n v="189"/>
    <x v="15"/>
    <x v="188"/>
    <x v="17"/>
    <x v="0"/>
    <x v="0"/>
    <x v="188"/>
    <x v="2"/>
    <x v="0"/>
    <x v="5"/>
    <x v="0"/>
    <x v="0"/>
    <x v="14"/>
    <x v="2"/>
  </r>
  <r>
    <n v="190"/>
    <x v="26"/>
    <x v="189"/>
    <x v="17"/>
    <x v="0"/>
    <x v="0"/>
    <x v="189"/>
    <x v="2"/>
    <x v="0"/>
    <x v="20"/>
    <x v="5"/>
    <x v="1"/>
    <x v="3"/>
    <x v="1"/>
  </r>
  <r>
    <n v="191"/>
    <x v="2"/>
    <x v="190"/>
    <x v="17"/>
    <x v="0"/>
    <x v="2"/>
    <x v="190"/>
    <x v="1"/>
    <x v="0"/>
    <x v="1"/>
    <x v="0"/>
    <x v="1"/>
    <x v="3"/>
    <x v="1"/>
  </r>
  <r>
    <n v="192"/>
    <x v="26"/>
    <x v="191"/>
    <x v="18"/>
    <x v="0"/>
    <x v="2"/>
    <x v="191"/>
    <x v="1"/>
    <x v="1"/>
    <x v="12"/>
    <x v="3"/>
    <x v="0"/>
    <x v="0"/>
    <x v="5"/>
  </r>
  <r>
    <n v="193"/>
    <x v="25"/>
    <x v="192"/>
    <x v="18"/>
    <x v="0"/>
    <x v="3"/>
    <x v="192"/>
    <x v="1"/>
    <x v="0"/>
    <x v="7"/>
    <x v="1"/>
    <x v="0"/>
    <x v="0"/>
    <x v="2"/>
  </r>
  <r>
    <n v="194"/>
    <x v="8"/>
    <x v="193"/>
    <x v="18"/>
    <x v="0"/>
    <x v="2"/>
    <x v="193"/>
    <x v="2"/>
    <x v="0"/>
    <x v="20"/>
    <x v="0"/>
    <x v="0"/>
    <x v="10"/>
    <x v="1"/>
  </r>
  <r>
    <n v="195"/>
    <x v="3"/>
    <x v="194"/>
    <x v="18"/>
    <x v="1"/>
    <x v="2"/>
    <x v="194"/>
    <x v="2"/>
    <x v="1"/>
    <x v="25"/>
    <x v="4"/>
    <x v="1"/>
    <x v="3"/>
    <x v="4"/>
  </r>
  <r>
    <n v="196"/>
    <x v="2"/>
    <x v="195"/>
    <x v="18"/>
    <x v="0"/>
    <x v="0"/>
    <x v="195"/>
    <x v="2"/>
    <x v="0"/>
    <x v="17"/>
    <x v="0"/>
    <x v="0"/>
    <x v="8"/>
    <x v="3"/>
  </r>
  <r>
    <n v="197"/>
    <x v="2"/>
    <x v="196"/>
    <x v="18"/>
    <x v="0"/>
    <x v="1"/>
    <x v="196"/>
    <x v="1"/>
    <x v="0"/>
    <x v="8"/>
    <x v="0"/>
    <x v="1"/>
    <x v="3"/>
    <x v="2"/>
  </r>
  <r>
    <n v="198"/>
    <x v="10"/>
    <x v="197"/>
    <x v="18"/>
    <x v="3"/>
    <x v="0"/>
    <x v="197"/>
    <x v="2"/>
    <x v="0"/>
    <x v="0"/>
    <x v="0"/>
    <x v="0"/>
    <x v="2"/>
    <x v="0"/>
  </r>
  <r>
    <n v="199"/>
    <x v="13"/>
    <x v="198"/>
    <x v="18"/>
    <x v="0"/>
    <x v="1"/>
    <x v="198"/>
    <x v="1"/>
    <x v="0"/>
    <x v="18"/>
    <x v="1"/>
    <x v="1"/>
    <x v="3"/>
    <x v="0"/>
  </r>
  <r>
    <n v="200"/>
    <x v="22"/>
    <x v="199"/>
    <x v="18"/>
    <x v="0"/>
    <x v="0"/>
    <x v="199"/>
    <x v="2"/>
    <x v="0"/>
    <x v="8"/>
    <x v="0"/>
    <x v="0"/>
    <x v="9"/>
    <x v="2"/>
  </r>
  <r>
    <n v="201"/>
    <x v="13"/>
    <x v="200"/>
    <x v="18"/>
    <x v="0"/>
    <x v="0"/>
    <x v="200"/>
    <x v="2"/>
    <x v="0"/>
    <x v="3"/>
    <x v="1"/>
    <x v="0"/>
    <x v="6"/>
    <x v="3"/>
  </r>
  <r>
    <n v="202"/>
    <x v="15"/>
    <x v="201"/>
    <x v="18"/>
    <x v="0"/>
    <x v="0"/>
    <x v="201"/>
    <x v="2"/>
    <x v="0"/>
    <x v="10"/>
    <x v="1"/>
    <x v="1"/>
    <x v="3"/>
    <x v="1"/>
  </r>
  <r>
    <n v="203"/>
    <x v="6"/>
    <x v="202"/>
    <x v="18"/>
    <x v="0"/>
    <x v="0"/>
    <x v="202"/>
    <x v="19"/>
    <x v="0"/>
    <x v="3"/>
    <x v="1"/>
    <x v="0"/>
    <x v="8"/>
    <x v="3"/>
  </r>
  <r>
    <n v="204"/>
    <x v="27"/>
    <x v="203"/>
    <x v="18"/>
    <x v="2"/>
    <x v="1"/>
    <x v="203"/>
    <x v="1"/>
    <x v="0"/>
    <x v="5"/>
    <x v="0"/>
    <x v="1"/>
    <x v="3"/>
    <x v="2"/>
  </r>
  <r>
    <n v="205"/>
    <x v="22"/>
    <x v="204"/>
    <x v="18"/>
    <x v="2"/>
    <x v="0"/>
    <x v="204"/>
    <x v="2"/>
    <x v="1"/>
    <x v="12"/>
    <x v="3"/>
    <x v="1"/>
    <x v="3"/>
    <x v="5"/>
  </r>
  <r>
    <n v="206"/>
    <x v="0"/>
    <x v="205"/>
    <x v="18"/>
    <x v="0"/>
    <x v="0"/>
    <x v="205"/>
    <x v="2"/>
    <x v="0"/>
    <x v="22"/>
    <x v="1"/>
    <x v="0"/>
    <x v="1"/>
    <x v="2"/>
  </r>
  <r>
    <n v="207"/>
    <x v="14"/>
    <x v="206"/>
    <x v="18"/>
    <x v="0"/>
    <x v="0"/>
    <x v="206"/>
    <x v="2"/>
    <x v="0"/>
    <x v="7"/>
    <x v="1"/>
    <x v="0"/>
    <x v="0"/>
    <x v="2"/>
  </r>
  <r>
    <n v="208"/>
    <x v="15"/>
    <x v="207"/>
    <x v="18"/>
    <x v="0"/>
    <x v="0"/>
    <x v="207"/>
    <x v="8"/>
    <x v="0"/>
    <x v="8"/>
    <x v="0"/>
    <x v="0"/>
    <x v="1"/>
    <x v="2"/>
  </r>
  <r>
    <n v="209"/>
    <x v="12"/>
    <x v="208"/>
    <x v="18"/>
    <x v="0"/>
    <x v="2"/>
    <x v="208"/>
    <x v="2"/>
    <x v="0"/>
    <x v="7"/>
    <x v="1"/>
    <x v="1"/>
    <x v="3"/>
    <x v="2"/>
  </r>
  <r>
    <n v="210"/>
    <x v="10"/>
    <x v="209"/>
    <x v="19"/>
    <x v="0"/>
    <x v="3"/>
    <x v="209"/>
    <x v="3"/>
    <x v="0"/>
    <x v="6"/>
    <x v="1"/>
    <x v="0"/>
    <x v="0"/>
    <x v="1"/>
  </r>
  <r>
    <n v="211"/>
    <x v="17"/>
    <x v="210"/>
    <x v="19"/>
    <x v="0"/>
    <x v="0"/>
    <x v="210"/>
    <x v="2"/>
    <x v="0"/>
    <x v="17"/>
    <x v="2"/>
    <x v="0"/>
    <x v="9"/>
    <x v="3"/>
  </r>
  <r>
    <n v="212"/>
    <x v="25"/>
    <x v="211"/>
    <x v="19"/>
    <x v="0"/>
    <x v="0"/>
    <x v="211"/>
    <x v="2"/>
    <x v="0"/>
    <x v="1"/>
    <x v="0"/>
    <x v="0"/>
    <x v="5"/>
    <x v="1"/>
  </r>
  <r>
    <n v="213"/>
    <x v="23"/>
    <x v="212"/>
    <x v="19"/>
    <x v="0"/>
    <x v="0"/>
    <x v="212"/>
    <x v="2"/>
    <x v="0"/>
    <x v="10"/>
    <x v="1"/>
    <x v="0"/>
    <x v="0"/>
    <x v="1"/>
  </r>
  <r>
    <n v="214"/>
    <x v="28"/>
    <x v="213"/>
    <x v="19"/>
    <x v="0"/>
    <x v="0"/>
    <x v="213"/>
    <x v="2"/>
    <x v="0"/>
    <x v="3"/>
    <x v="1"/>
    <x v="0"/>
    <x v="6"/>
    <x v="3"/>
  </r>
  <r>
    <n v="215"/>
    <x v="11"/>
    <x v="214"/>
    <x v="19"/>
    <x v="0"/>
    <x v="2"/>
    <x v="214"/>
    <x v="2"/>
    <x v="1"/>
    <x v="26"/>
    <x v="3"/>
    <x v="0"/>
    <x v="0"/>
    <x v="4"/>
  </r>
  <r>
    <n v="216"/>
    <x v="26"/>
    <x v="215"/>
    <x v="19"/>
    <x v="0"/>
    <x v="2"/>
    <x v="215"/>
    <x v="1"/>
    <x v="1"/>
    <x v="12"/>
    <x v="3"/>
    <x v="0"/>
    <x v="8"/>
    <x v="5"/>
  </r>
  <r>
    <n v="217"/>
    <x v="26"/>
    <x v="216"/>
    <x v="19"/>
    <x v="0"/>
    <x v="2"/>
    <x v="216"/>
    <x v="12"/>
    <x v="0"/>
    <x v="2"/>
    <x v="0"/>
    <x v="0"/>
    <x v="8"/>
    <x v="2"/>
  </r>
  <r>
    <n v="218"/>
    <x v="22"/>
    <x v="217"/>
    <x v="20"/>
    <x v="0"/>
    <x v="0"/>
    <x v="217"/>
    <x v="2"/>
    <x v="0"/>
    <x v="20"/>
    <x v="6"/>
    <x v="1"/>
    <x v="3"/>
    <x v="1"/>
  </r>
  <r>
    <n v="219"/>
    <x v="6"/>
    <x v="218"/>
    <x v="20"/>
    <x v="0"/>
    <x v="0"/>
    <x v="218"/>
    <x v="2"/>
    <x v="0"/>
    <x v="7"/>
    <x v="1"/>
    <x v="0"/>
    <x v="8"/>
    <x v="2"/>
  </r>
  <r>
    <n v="220"/>
    <x v="0"/>
    <x v="219"/>
    <x v="20"/>
    <x v="0"/>
    <x v="0"/>
    <x v="219"/>
    <x v="2"/>
    <x v="0"/>
    <x v="27"/>
    <x v="0"/>
    <x v="0"/>
    <x v="6"/>
    <x v="0"/>
  </r>
  <r>
    <n v="221"/>
    <x v="20"/>
    <x v="220"/>
    <x v="20"/>
    <x v="0"/>
    <x v="1"/>
    <x v="220"/>
    <x v="2"/>
    <x v="0"/>
    <x v="0"/>
    <x v="0"/>
    <x v="1"/>
    <x v="3"/>
    <x v="0"/>
  </r>
  <r>
    <n v="222"/>
    <x v="17"/>
    <x v="221"/>
    <x v="20"/>
    <x v="0"/>
    <x v="1"/>
    <x v="221"/>
    <x v="2"/>
    <x v="0"/>
    <x v="3"/>
    <x v="1"/>
    <x v="0"/>
    <x v="14"/>
    <x v="3"/>
  </r>
  <r>
    <n v="223"/>
    <x v="11"/>
    <x v="222"/>
    <x v="20"/>
    <x v="0"/>
    <x v="1"/>
    <x v="222"/>
    <x v="2"/>
    <x v="0"/>
    <x v="2"/>
    <x v="0"/>
    <x v="0"/>
    <x v="6"/>
    <x v="2"/>
  </r>
  <r>
    <n v="224"/>
    <x v="4"/>
    <x v="223"/>
    <x v="20"/>
    <x v="0"/>
    <x v="0"/>
    <x v="223"/>
    <x v="2"/>
    <x v="0"/>
    <x v="2"/>
    <x v="2"/>
    <x v="1"/>
    <x v="3"/>
    <x v="2"/>
  </r>
  <r>
    <n v="225"/>
    <x v="5"/>
    <x v="224"/>
    <x v="20"/>
    <x v="0"/>
    <x v="3"/>
    <x v="224"/>
    <x v="2"/>
    <x v="0"/>
    <x v="2"/>
    <x v="0"/>
    <x v="0"/>
    <x v="1"/>
    <x v="2"/>
  </r>
  <r>
    <n v="226"/>
    <x v="1"/>
    <x v="225"/>
    <x v="20"/>
    <x v="0"/>
    <x v="0"/>
    <x v="225"/>
    <x v="4"/>
    <x v="1"/>
    <x v="12"/>
    <x v="3"/>
    <x v="1"/>
    <x v="3"/>
    <x v="5"/>
  </r>
  <r>
    <n v="227"/>
    <x v="21"/>
    <x v="226"/>
    <x v="20"/>
    <x v="0"/>
    <x v="3"/>
    <x v="226"/>
    <x v="2"/>
    <x v="0"/>
    <x v="6"/>
    <x v="1"/>
    <x v="0"/>
    <x v="0"/>
    <x v="1"/>
  </r>
  <r>
    <n v="228"/>
    <x v="15"/>
    <x v="227"/>
    <x v="20"/>
    <x v="0"/>
    <x v="0"/>
    <x v="227"/>
    <x v="2"/>
    <x v="0"/>
    <x v="20"/>
    <x v="0"/>
    <x v="0"/>
    <x v="5"/>
    <x v="1"/>
  </r>
  <r>
    <n v="229"/>
    <x v="16"/>
    <x v="228"/>
    <x v="20"/>
    <x v="0"/>
    <x v="0"/>
    <x v="228"/>
    <x v="2"/>
    <x v="0"/>
    <x v="22"/>
    <x v="1"/>
    <x v="0"/>
    <x v="6"/>
    <x v="2"/>
  </r>
  <r>
    <n v="230"/>
    <x v="13"/>
    <x v="229"/>
    <x v="20"/>
    <x v="0"/>
    <x v="5"/>
    <x v="229"/>
    <x v="3"/>
    <x v="0"/>
    <x v="10"/>
    <x v="1"/>
    <x v="0"/>
    <x v="0"/>
    <x v="1"/>
  </r>
  <r>
    <n v="231"/>
    <x v="7"/>
    <x v="230"/>
    <x v="20"/>
    <x v="2"/>
    <x v="1"/>
    <x v="230"/>
    <x v="2"/>
    <x v="0"/>
    <x v="2"/>
    <x v="0"/>
    <x v="1"/>
    <x v="3"/>
    <x v="2"/>
  </r>
  <r>
    <n v="232"/>
    <x v="18"/>
    <x v="231"/>
    <x v="20"/>
    <x v="0"/>
    <x v="2"/>
    <x v="231"/>
    <x v="2"/>
    <x v="1"/>
    <x v="12"/>
    <x v="3"/>
    <x v="0"/>
    <x v="0"/>
    <x v="5"/>
  </r>
  <r>
    <n v="233"/>
    <x v="20"/>
    <x v="232"/>
    <x v="20"/>
    <x v="0"/>
    <x v="0"/>
    <x v="232"/>
    <x v="20"/>
    <x v="0"/>
    <x v="3"/>
    <x v="1"/>
    <x v="0"/>
    <x v="6"/>
    <x v="3"/>
  </r>
  <r>
    <n v="234"/>
    <x v="19"/>
    <x v="233"/>
    <x v="21"/>
    <x v="0"/>
    <x v="2"/>
    <x v="233"/>
    <x v="21"/>
    <x v="0"/>
    <x v="10"/>
    <x v="1"/>
    <x v="0"/>
    <x v="0"/>
    <x v="1"/>
  </r>
  <r>
    <n v="235"/>
    <x v="11"/>
    <x v="234"/>
    <x v="21"/>
    <x v="0"/>
    <x v="6"/>
    <x v="234"/>
    <x v="16"/>
    <x v="0"/>
    <x v="8"/>
    <x v="0"/>
    <x v="0"/>
    <x v="0"/>
    <x v="2"/>
  </r>
  <r>
    <n v="236"/>
    <x v="18"/>
    <x v="235"/>
    <x v="21"/>
    <x v="0"/>
    <x v="1"/>
    <x v="235"/>
    <x v="2"/>
    <x v="0"/>
    <x v="0"/>
    <x v="0"/>
    <x v="0"/>
    <x v="6"/>
    <x v="0"/>
  </r>
  <r>
    <n v="237"/>
    <x v="15"/>
    <x v="236"/>
    <x v="21"/>
    <x v="0"/>
    <x v="2"/>
    <x v="236"/>
    <x v="2"/>
    <x v="0"/>
    <x v="0"/>
    <x v="0"/>
    <x v="0"/>
    <x v="2"/>
    <x v="0"/>
  </r>
  <r>
    <n v="238"/>
    <x v="1"/>
    <x v="237"/>
    <x v="21"/>
    <x v="0"/>
    <x v="3"/>
    <x v="237"/>
    <x v="2"/>
    <x v="1"/>
    <x v="9"/>
    <x v="9"/>
    <x v="0"/>
    <x v="0"/>
    <x v="4"/>
  </r>
  <r>
    <n v="239"/>
    <x v="24"/>
    <x v="238"/>
    <x v="21"/>
    <x v="0"/>
    <x v="2"/>
    <x v="238"/>
    <x v="1"/>
    <x v="1"/>
    <x v="12"/>
    <x v="3"/>
    <x v="0"/>
    <x v="2"/>
    <x v="5"/>
  </r>
  <r>
    <n v="240"/>
    <x v="14"/>
    <x v="239"/>
    <x v="21"/>
    <x v="1"/>
    <x v="0"/>
    <x v="239"/>
    <x v="2"/>
    <x v="0"/>
    <x v="0"/>
    <x v="0"/>
    <x v="1"/>
    <x v="3"/>
    <x v="0"/>
  </r>
  <r>
    <n v="241"/>
    <x v="11"/>
    <x v="240"/>
    <x v="22"/>
    <x v="0"/>
    <x v="3"/>
    <x v="240"/>
    <x v="2"/>
    <x v="1"/>
    <x v="9"/>
    <x v="9"/>
    <x v="0"/>
    <x v="15"/>
    <x v="4"/>
  </r>
  <r>
    <n v="242"/>
    <x v="24"/>
    <x v="241"/>
    <x v="22"/>
    <x v="0"/>
    <x v="1"/>
    <x v="241"/>
    <x v="2"/>
    <x v="0"/>
    <x v="1"/>
    <x v="0"/>
    <x v="0"/>
    <x v="0"/>
    <x v="1"/>
  </r>
  <r>
    <n v="243"/>
    <x v="15"/>
    <x v="242"/>
    <x v="22"/>
    <x v="0"/>
    <x v="2"/>
    <x v="242"/>
    <x v="2"/>
    <x v="1"/>
    <x v="9"/>
    <x v="3"/>
    <x v="0"/>
    <x v="4"/>
    <x v="4"/>
  </r>
  <r>
    <n v="244"/>
    <x v="21"/>
    <x v="243"/>
    <x v="22"/>
    <x v="0"/>
    <x v="0"/>
    <x v="243"/>
    <x v="2"/>
    <x v="0"/>
    <x v="0"/>
    <x v="0"/>
    <x v="0"/>
    <x v="9"/>
    <x v="0"/>
  </r>
  <r>
    <n v="245"/>
    <x v="21"/>
    <x v="244"/>
    <x v="22"/>
    <x v="0"/>
    <x v="2"/>
    <x v="244"/>
    <x v="3"/>
    <x v="0"/>
    <x v="0"/>
    <x v="0"/>
    <x v="1"/>
    <x v="3"/>
    <x v="0"/>
  </r>
  <r>
    <n v="246"/>
    <x v="28"/>
    <x v="245"/>
    <x v="22"/>
    <x v="0"/>
    <x v="2"/>
    <x v="245"/>
    <x v="7"/>
    <x v="0"/>
    <x v="8"/>
    <x v="0"/>
    <x v="0"/>
    <x v="2"/>
    <x v="2"/>
  </r>
  <r>
    <n v="247"/>
    <x v="9"/>
    <x v="246"/>
    <x v="22"/>
    <x v="0"/>
    <x v="0"/>
    <x v="246"/>
    <x v="2"/>
    <x v="0"/>
    <x v="0"/>
    <x v="0"/>
    <x v="0"/>
    <x v="5"/>
    <x v="0"/>
  </r>
  <r>
    <n v="248"/>
    <x v="7"/>
    <x v="247"/>
    <x v="22"/>
    <x v="0"/>
    <x v="0"/>
    <x v="247"/>
    <x v="2"/>
    <x v="0"/>
    <x v="1"/>
    <x v="2"/>
    <x v="1"/>
    <x v="3"/>
    <x v="1"/>
  </r>
  <r>
    <n v="249"/>
    <x v="12"/>
    <x v="248"/>
    <x v="22"/>
    <x v="0"/>
    <x v="0"/>
    <x v="248"/>
    <x v="2"/>
    <x v="0"/>
    <x v="7"/>
    <x v="1"/>
    <x v="0"/>
    <x v="16"/>
    <x v="2"/>
  </r>
  <r>
    <n v="250"/>
    <x v="2"/>
    <x v="249"/>
    <x v="22"/>
    <x v="0"/>
    <x v="2"/>
    <x v="249"/>
    <x v="2"/>
    <x v="1"/>
    <x v="9"/>
    <x v="9"/>
    <x v="0"/>
    <x v="0"/>
    <x v="4"/>
  </r>
  <r>
    <n v="251"/>
    <x v="0"/>
    <x v="250"/>
    <x v="22"/>
    <x v="0"/>
    <x v="0"/>
    <x v="250"/>
    <x v="2"/>
    <x v="0"/>
    <x v="6"/>
    <x v="1"/>
    <x v="0"/>
    <x v="0"/>
    <x v="1"/>
  </r>
  <r>
    <n v="252"/>
    <x v="21"/>
    <x v="251"/>
    <x v="22"/>
    <x v="0"/>
    <x v="1"/>
    <x v="251"/>
    <x v="2"/>
    <x v="0"/>
    <x v="3"/>
    <x v="1"/>
    <x v="1"/>
    <x v="3"/>
    <x v="3"/>
  </r>
  <r>
    <n v="253"/>
    <x v="6"/>
    <x v="252"/>
    <x v="23"/>
    <x v="0"/>
    <x v="2"/>
    <x v="252"/>
    <x v="2"/>
    <x v="0"/>
    <x v="20"/>
    <x v="0"/>
    <x v="0"/>
    <x v="2"/>
    <x v="1"/>
  </r>
  <r>
    <n v="254"/>
    <x v="1"/>
    <x v="253"/>
    <x v="24"/>
    <x v="0"/>
    <x v="3"/>
    <x v="253"/>
    <x v="2"/>
    <x v="0"/>
    <x v="8"/>
    <x v="0"/>
    <x v="0"/>
    <x v="0"/>
    <x v="2"/>
  </r>
  <r>
    <n v="255"/>
    <x v="4"/>
    <x v="254"/>
    <x v="24"/>
    <x v="0"/>
    <x v="0"/>
    <x v="254"/>
    <x v="1"/>
    <x v="0"/>
    <x v="22"/>
    <x v="1"/>
    <x v="0"/>
    <x v="0"/>
    <x v="2"/>
  </r>
  <r>
    <n v="256"/>
    <x v="1"/>
    <x v="255"/>
    <x v="24"/>
    <x v="0"/>
    <x v="0"/>
    <x v="255"/>
    <x v="2"/>
    <x v="0"/>
    <x v="11"/>
    <x v="1"/>
    <x v="0"/>
    <x v="2"/>
    <x v="2"/>
  </r>
  <r>
    <n v="257"/>
    <x v="11"/>
    <x v="256"/>
    <x v="24"/>
    <x v="0"/>
    <x v="0"/>
    <x v="256"/>
    <x v="3"/>
    <x v="0"/>
    <x v="8"/>
    <x v="0"/>
    <x v="0"/>
    <x v="12"/>
    <x v="2"/>
  </r>
  <r>
    <n v="258"/>
    <x v="13"/>
    <x v="257"/>
    <x v="24"/>
    <x v="0"/>
    <x v="2"/>
    <x v="257"/>
    <x v="1"/>
    <x v="0"/>
    <x v="8"/>
    <x v="0"/>
    <x v="1"/>
    <x v="3"/>
    <x v="2"/>
  </r>
  <r>
    <n v="259"/>
    <x v="15"/>
    <x v="258"/>
    <x v="24"/>
    <x v="0"/>
    <x v="0"/>
    <x v="258"/>
    <x v="2"/>
    <x v="0"/>
    <x v="1"/>
    <x v="0"/>
    <x v="1"/>
    <x v="3"/>
    <x v="1"/>
  </r>
  <r>
    <n v="260"/>
    <x v="2"/>
    <x v="259"/>
    <x v="24"/>
    <x v="1"/>
    <x v="0"/>
    <x v="259"/>
    <x v="3"/>
    <x v="0"/>
    <x v="1"/>
    <x v="0"/>
    <x v="1"/>
    <x v="3"/>
    <x v="1"/>
  </r>
  <r>
    <n v="261"/>
    <x v="2"/>
    <x v="260"/>
    <x v="24"/>
    <x v="0"/>
    <x v="0"/>
    <x v="260"/>
    <x v="2"/>
    <x v="0"/>
    <x v="8"/>
    <x v="0"/>
    <x v="0"/>
    <x v="2"/>
    <x v="2"/>
  </r>
  <r>
    <n v="262"/>
    <x v="3"/>
    <x v="261"/>
    <x v="25"/>
    <x v="0"/>
    <x v="0"/>
    <x v="261"/>
    <x v="12"/>
    <x v="0"/>
    <x v="8"/>
    <x v="0"/>
    <x v="0"/>
    <x v="0"/>
    <x v="2"/>
  </r>
  <r>
    <n v="263"/>
    <x v="12"/>
    <x v="262"/>
    <x v="25"/>
    <x v="0"/>
    <x v="0"/>
    <x v="262"/>
    <x v="2"/>
    <x v="0"/>
    <x v="1"/>
    <x v="0"/>
    <x v="0"/>
    <x v="9"/>
    <x v="1"/>
  </r>
  <r>
    <n v="264"/>
    <x v="1"/>
    <x v="263"/>
    <x v="25"/>
    <x v="2"/>
    <x v="1"/>
    <x v="263"/>
    <x v="2"/>
    <x v="0"/>
    <x v="7"/>
    <x v="1"/>
    <x v="1"/>
    <x v="3"/>
    <x v="2"/>
  </r>
  <r>
    <n v="265"/>
    <x v="2"/>
    <x v="264"/>
    <x v="25"/>
    <x v="0"/>
    <x v="5"/>
    <x v="264"/>
    <x v="22"/>
    <x v="0"/>
    <x v="15"/>
    <x v="0"/>
    <x v="0"/>
    <x v="8"/>
    <x v="0"/>
  </r>
  <r>
    <n v="266"/>
    <x v="23"/>
    <x v="265"/>
    <x v="25"/>
    <x v="0"/>
    <x v="2"/>
    <x v="265"/>
    <x v="23"/>
    <x v="0"/>
    <x v="0"/>
    <x v="0"/>
    <x v="0"/>
    <x v="0"/>
    <x v="0"/>
  </r>
  <r>
    <n v="267"/>
    <x v="17"/>
    <x v="266"/>
    <x v="25"/>
    <x v="0"/>
    <x v="2"/>
    <x v="266"/>
    <x v="21"/>
    <x v="0"/>
    <x v="6"/>
    <x v="1"/>
    <x v="1"/>
    <x v="3"/>
    <x v="1"/>
  </r>
  <r>
    <n v="268"/>
    <x v="8"/>
    <x v="267"/>
    <x v="25"/>
    <x v="0"/>
    <x v="0"/>
    <x v="267"/>
    <x v="2"/>
    <x v="0"/>
    <x v="10"/>
    <x v="1"/>
    <x v="0"/>
    <x v="5"/>
    <x v="1"/>
  </r>
  <r>
    <n v="269"/>
    <x v="23"/>
    <x v="268"/>
    <x v="25"/>
    <x v="0"/>
    <x v="0"/>
    <x v="268"/>
    <x v="2"/>
    <x v="0"/>
    <x v="18"/>
    <x v="1"/>
    <x v="0"/>
    <x v="0"/>
    <x v="0"/>
  </r>
  <r>
    <n v="270"/>
    <x v="10"/>
    <x v="269"/>
    <x v="25"/>
    <x v="0"/>
    <x v="3"/>
    <x v="269"/>
    <x v="2"/>
    <x v="0"/>
    <x v="10"/>
    <x v="1"/>
    <x v="0"/>
    <x v="6"/>
    <x v="1"/>
  </r>
  <r>
    <n v="271"/>
    <x v="10"/>
    <x v="270"/>
    <x v="25"/>
    <x v="0"/>
    <x v="3"/>
    <x v="270"/>
    <x v="2"/>
    <x v="0"/>
    <x v="22"/>
    <x v="1"/>
    <x v="0"/>
    <x v="14"/>
    <x v="2"/>
  </r>
  <r>
    <n v="272"/>
    <x v="16"/>
    <x v="271"/>
    <x v="25"/>
    <x v="0"/>
    <x v="0"/>
    <x v="271"/>
    <x v="2"/>
    <x v="1"/>
    <x v="26"/>
    <x v="3"/>
    <x v="0"/>
    <x v="1"/>
    <x v="4"/>
  </r>
  <r>
    <n v="273"/>
    <x v="9"/>
    <x v="272"/>
    <x v="25"/>
    <x v="0"/>
    <x v="1"/>
    <x v="272"/>
    <x v="24"/>
    <x v="0"/>
    <x v="19"/>
    <x v="1"/>
    <x v="0"/>
    <x v="8"/>
    <x v="0"/>
  </r>
  <r>
    <n v="274"/>
    <x v="6"/>
    <x v="273"/>
    <x v="25"/>
    <x v="0"/>
    <x v="3"/>
    <x v="273"/>
    <x v="2"/>
    <x v="0"/>
    <x v="0"/>
    <x v="0"/>
    <x v="0"/>
    <x v="0"/>
    <x v="0"/>
  </r>
  <r>
    <n v="275"/>
    <x v="28"/>
    <x v="274"/>
    <x v="25"/>
    <x v="0"/>
    <x v="0"/>
    <x v="274"/>
    <x v="2"/>
    <x v="0"/>
    <x v="15"/>
    <x v="0"/>
    <x v="1"/>
    <x v="3"/>
    <x v="0"/>
  </r>
  <r>
    <n v="276"/>
    <x v="20"/>
    <x v="275"/>
    <x v="25"/>
    <x v="2"/>
    <x v="2"/>
    <x v="275"/>
    <x v="2"/>
    <x v="0"/>
    <x v="22"/>
    <x v="1"/>
    <x v="1"/>
    <x v="3"/>
    <x v="2"/>
  </r>
  <r>
    <n v="277"/>
    <x v="10"/>
    <x v="276"/>
    <x v="25"/>
    <x v="0"/>
    <x v="3"/>
    <x v="276"/>
    <x v="3"/>
    <x v="0"/>
    <x v="6"/>
    <x v="1"/>
    <x v="0"/>
    <x v="0"/>
    <x v="1"/>
  </r>
  <r>
    <n v="278"/>
    <x v="23"/>
    <x v="277"/>
    <x v="25"/>
    <x v="2"/>
    <x v="0"/>
    <x v="277"/>
    <x v="1"/>
    <x v="0"/>
    <x v="10"/>
    <x v="1"/>
    <x v="1"/>
    <x v="3"/>
    <x v="1"/>
  </r>
  <r>
    <n v="279"/>
    <x v="1"/>
    <x v="278"/>
    <x v="25"/>
    <x v="0"/>
    <x v="0"/>
    <x v="278"/>
    <x v="2"/>
    <x v="0"/>
    <x v="1"/>
    <x v="0"/>
    <x v="0"/>
    <x v="6"/>
    <x v="1"/>
  </r>
  <r>
    <n v="280"/>
    <x v="19"/>
    <x v="279"/>
    <x v="25"/>
    <x v="2"/>
    <x v="3"/>
    <x v="279"/>
    <x v="9"/>
    <x v="0"/>
    <x v="0"/>
    <x v="0"/>
    <x v="0"/>
    <x v="0"/>
    <x v="0"/>
  </r>
  <r>
    <n v="281"/>
    <x v="11"/>
    <x v="280"/>
    <x v="25"/>
    <x v="2"/>
    <x v="1"/>
    <x v="280"/>
    <x v="1"/>
    <x v="0"/>
    <x v="7"/>
    <x v="1"/>
    <x v="1"/>
    <x v="3"/>
    <x v="2"/>
  </r>
  <r>
    <n v="282"/>
    <x v="2"/>
    <x v="281"/>
    <x v="26"/>
    <x v="0"/>
    <x v="3"/>
    <x v="281"/>
    <x v="1"/>
    <x v="1"/>
    <x v="12"/>
    <x v="3"/>
    <x v="0"/>
    <x v="0"/>
    <x v="5"/>
  </r>
  <r>
    <n v="283"/>
    <x v="24"/>
    <x v="282"/>
    <x v="26"/>
    <x v="1"/>
    <x v="2"/>
    <x v="282"/>
    <x v="2"/>
    <x v="0"/>
    <x v="2"/>
    <x v="0"/>
    <x v="1"/>
    <x v="3"/>
    <x v="2"/>
  </r>
  <r>
    <n v="284"/>
    <x v="3"/>
    <x v="283"/>
    <x v="26"/>
    <x v="0"/>
    <x v="0"/>
    <x v="283"/>
    <x v="2"/>
    <x v="0"/>
    <x v="18"/>
    <x v="1"/>
    <x v="0"/>
    <x v="2"/>
    <x v="0"/>
  </r>
  <r>
    <n v="285"/>
    <x v="27"/>
    <x v="284"/>
    <x v="26"/>
    <x v="0"/>
    <x v="0"/>
    <x v="284"/>
    <x v="2"/>
    <x v="0"/>
    <x v="2"/>
    <x v="0"/>
    <x v="0"/>
    <x v="5"/>
    <x v="2"/>
  </r>
  <r>
    <n v="286"/>
    <x v="28"/>
    <x v="285"/>
    <x v="26"/>
    <x v="0"/>
    <x v="0"/>
    <x v="285"/>
    <x v="25"/>
    <x v="0"/>
    <x v="10"/>
    <x v="1"/>
    <x v="1"/>
    <x v="3"/>
    <x v="1"/>
  </r>
  <r>
    <n v="287"/>
    <x v="25"/>
    <x v="286"/>
    <x v="26"/>
    <x v="0"/>
    <x v="1"/>
    <x v="286"/>
    <x v="2"/>
    <x v="0"/>
    <x v="20"/>
    <x v="0"/>
    <x v="0"/>
    <x v="8"/>
    <x v="1"/>
  </r>
  <r>
    <n v="288"/>
    <x v="1"/>
    <x v="287"/>
    <x v="26"/>
    <x v="0"/>
    <x v="1"/>
    <x v="287"/>
    <x v="2"/>
    <x v="0"/>
    <x v="11"/>
    <x v="1"/>
    <x v="0"/>
    <x v="0"/>
    <x v="2"/>
  </r>
  <r>
    <n v="289"/>
    <x v="16"/>
    <x v="288"/>
    <x v="26"/>
    <x v="0"/>
    <x v="0"/>
    <x v="288"/>
    <x v="1"/>
    <x v="0"/>
    <x v="20"/>
    <x v="0"/>
    <x v="0"/>
    <x v="10"/>
    <x v="1"/>
  </r>
  <r>
    <n v="290"/>
    <x v="17"/>
    <x v="289"/>
    <x v="26"/>
    <x v="0"/>
    <x v="2"/>
    <x v="289"/>
    <x v="2"/>
    <x v="1"/>
    <x v="12"/>
    <x v="3"/>
    <x v="0"/>
    <x v="8"/>
    <x v="5"/>
  </r>
  <r>
    <n v="291"/>
    <x v="16"/>
    <x v="290"/>
    <x v="26"/>
    <x v="1"/>
    <x v="0"/>
    <x v="290"/>
    <x v="3"/>
    <x v="0"/>
    <x v="2"/>
    <x v="0"/>
    <x v="1"/>
    <x v="3"/>
    <x v="2"/>
  </r>
  <r>
    <n v="292"/>
    <x v="6"/>
    <x v="291"/>
    <x v="26"/>
    <x v="1"/>
    <x v="2"/>
    <x v="291"/>
    <x v="3"/>
    <x v="0"/>
    <x v="20"/>
    <x v="0"/>
    <x v="1"/>
    <x v="3"/>
    <x v="1"/>
  </r>
  <r>
    <n v="293"/>
    <x v="4"/>
    <x v="292"/>
    <x v="26"/>
    <x v="0"/>
    <x v="2"/>
    <x v="292"/>
    <x v="2"/>
    <x v="0"/>
    <x v="1"/>
    <x v="0"/>
    <x v="0"/>
    <x v="0"/>
    <x v="1"/>
  </r>
  <r>
    <n v="294"/>
    <x v="12"/>
    <x v="293"/>
    <x v="26"/>
    <x v="0"/>
    <x v="2"/>
    <x v="293"/>
    <x v="2"/>
    <x v="1"/>
    <x v="12"/>
    <x v="3"/>
    <x v="0"/>
    <x v="0"/>
    <x v="5"/>
  </r>
  <r>
    <n v="295"/>
    <x v="11"/>
    <x v="294"/>
    <x v="26"/>
    <x v="0"/>
    <x v="3"/>
    <x v="294"/>
    <x v="2"/>
    <x v="0"/>
    <x v="2"/>
    <x v="2"/>
    <x v="0"/>
    <x v="10"/>
    <x v="2"/>
  </r>
  <r>
    <n v="296"/>
    <x v="2"/>
    <x v="295"/>
    <x v="27"/>
    <x v="0"/>
    <x v="2"/>
    <x v="295"/>
    <x v="2"/>
    <x v="1"/>
    <x v="12"/>
    <x v="3"/>
    <x v="0"/>
    <x v="4"/>
    <x v="5"/>
  </r>
  <r>
    <n v="297"/>
    <x v="2"/>
    <x v="296"/>
    <x v="27"/>
    <x v="0"/>
    <x v="2"/>
    <x v="296"/>
    <x v="2"/>
    <x v="0"/>
    <x v="1"/>
    <x v="0"/>
    <x v="1"/>
    <x v="3"/>
    <x v="1"/>
  </r>
  <r>
    <n v="298"/>
    <x v="15"/>
    <x v="297"/>
    <x v="27"/>
    <x v="0"/>
    <x v="0"/>
    <x v="297"/>
    <x v="2"/>
    <x v="1"/>
    <x v="12"/>
    <x v="3"/>
    <x v="0"/>
    <x v="2"/>
    <x v="5"/>
  </r>
  <r>
    <n v="299"/>
    <x v="24"/>
    <x v="298"/>
    <x v="27"/>
    <x v="1"/>
    <x v="2"/>
    <x v="298"/>
    <x v="3"/>
    <x v="0"/>
    <x v="20"/>
    <x v="0"/>
    <x v="1"/>
    <x v="3"/>
    <x v="1"/>
  </r>
  <r>
    <n v="300"/>
    <x v="4"/>
    <x v="299"/>
    <x v="27"/>
    <x v="1"/>
    <x v="2"/>
    <x v="299"/>
    <x v="3"/>
    <x v="0"/>
    <x v="20"/>
    <x v="0"/>
    <x v="1"/>
    <x v="3"/>
    <x v="1"/>
  </r>
  <r>
    <n v="301"/>
    <x v="4"/>
    <x v="300"/>
    <x v="27"/>
    <x v="0"/>
    <x v="0"/>
    <x v="300"/>
    <x v="2"/>
    <x v="0"/>
    <x v="22"/>
    <x v="1"/>
    <x v="0"/>
    <x v="0"/>
    <x v="2"/>
  </r>
  <r>
    <n v="302"/>
    <x v="7"/>
    <x v="301"/>
    <x v="27"/>
    <x v="0"/>
    <x v="0"/>
    <x v="301"/>
    <x v="2"/>
    <x v="0"/>
    <x v="1"/>
    <x v="5"/>
    <x v="0"/>
    <x v="0"/>
    <x v="1"/>
  </r>
  <r>
    <n v="303"/>
    <x v="14"/>
    <x v="302"/>
    <x v="27"/>
    <x v="0"/>
    <x v="0"/>
    <x v="302"/>
    <x v="2"/>
    <x v="0"/>
    <x v="6"/>
    <x v="1"/>
    <x v="0"/>
    <x v="1"/>
    <x v="1"/>
  </r>
  <r>
    <n v="304"/>
    <x v="27"/>
    <x v="303"/>
    <x v="27"/>
    <x v="0"/>
    <x v="0"/>
    <x v="303"/>
    <x v="2"/>
    <x v="0"/>
    <x v="1"/>
    <x v="0"/>
    <x v="0"/>
    <x v="9"/>
    <x v="1"/>
  </r>
  <r>
    <n v="305"/>
    <x v="4"/>
    <x v="304"/>
    <x v="27"/>
    <x v="2"/>
    <x v="0"/>
    <x v="304"/>
    <x v="2"/>
    <x v="0"/>
    <x v="0"/>
    <x v="0"/>
    <x v="1"/>
    <x v="3"/>
    <x v="0"/>
  </r>
  <r>
    <n v="306"/>
    <x v="13"/>
    <x v="305"/>
    <x v="27"/>
    <x v="0"/>
    <x v="0"/>
    <x v="305"/>
    <x v="2"/>
    <x v="0"/>
    <x v="0"/>
    <x v="0"/>
    <x v="0"/>
    <x v="8"/>
    <x v="0"/>
  </r>
  <r>
    <n v="307"/>
    <x v="13"/>
    <x v="306"/>
    <x v="27"/>
    <x v="2"/>
    <x v="0"/>
    <x v="306"/>
    <x v="2"/>
    <x v="0"/>
    <x v="0"/>
    <x v="0"/>
    <x v="1"/>
    <x v="3"/>
    <x v="0"/>
  </r>
  <r>
    <n v="308"/>
    <x v="15"/>
    <x v="307"/>
    <x v="27"/>
    <x v="2"/>
    <x v="1"/>
    <x v="307"/>
    <x v="2"/>
    <x v="0"/>
    <x v="0"/>
    <x v="0"/>
    <x v="1"/>
    <x v="3"/>
    <x v="0"/>
  </r>
  <r>
    <n v="309"/>
    <x v="28"/>
    <x v="308"/>
    <x v="27"/>
    <x v="0"/>
    <x v="0"/>
    <x v="308"/>
    <x v="2"/>
    <x v="0"/>
    <x v="10"/>
    <x v="1"/>
    <x v="0"/>
    <x v="0"/>
    <x v="1"/>
  </r>
  <r>
    <n v="310"/>
    <x v="11"/>
    <x v="309"/>
    <x v="27"/>
    <x v="2"/>
    <x v="0"/>
    <x v="309"/>
    <x v="13"/>
    <x v="0"/>
    <x v="0"/>
    <x v="0"/>
    <x v="1"/>
    <x v="3"/>
    <x v="0"/>
  </r>
  <r>
    <n v="311"/>
    <x v="27"/>
    <x v="310"/>
    <x v="27"/>
    <x v="2"/>
    <x v="0"/>
    <x v="310"/>
    <x v="2"/>
    <x v="0"/>
    <x v="0"/>
    <x v="0"/>
    <x v="1"/>
    <x v="3"/>
    <x v="0"/>
  </r>
  <r>
    <n v="312"/>
    <x v="19"/>
    <x v="311"/>
    <x v="27"/>
    <x v="2"/>
    <x v="0"/>
    <x v="311"/>
    <x v="2"/>
    <x v="0"/>
    <x v="0"/>
    <x v="0"/>
    <x v="1"/>
    <x v="3"/>
    <x v="0"/>
  </r>
  <r>
    <n v="313"/>
    <x v="23"/>
    <x v="312"/>
    <x v="27"/>
    <x v="2"/>
    <x v="3"/>
    <x v="312"/>
    <x v="1"/>
    <x v="0"/>
    <x v="0"/>
    <x v="0"/>
    <x v="1"/>
    <x v="3"/>
    <x v="0"/>
  </r>
  <r>
    <n v="314"/>
    <x v="22"/>
    <x v="313"/>
    <x v="27"/>
    <x v="2"/>
    <x v="3"/>
    <x v="313"/>
    <x v="2"/>
    <x v="0"/>
    <x v="0"/>
    <x v="0"/>
    <x v="1"/>
    <x v="3"/>
    <x v="0"/>
  </r>
  <r>
    <n v="315"/>
    <x v="19"/>
    <x v="314"/>
    <x v="27"/>
    <x v="2"/>
    <x v="3"/>
    <x v="314"/>
    <x v="24"/>
    <x v="0"/>
    <x v="0"/>
    <x v="0"/>
    <x v="1"/>
    <x v="3"/>
    <x v="0"/>
  </r>
  <r>
    <n v="316"/>
    <x v="11"/>
    <x v="315"/>
    <x v="27"/>
    <x v="2"/>
    <x v="3"/>
    <x v="315"/>
    <x v="2"/>
    <x v="0"/>
    <x v="0"/>
    <x v="0"/>
    <x v="1"/>
    <x v="3"/>
    <x v="0"/>
  </r>
  <r>
    <n v="317"/>
    <x v="9"/>
    <x v="316"/>
    <x v="27"/>
    <x v="0"/>
    <x v="2"/>
    <x v="316"/>
    <x v="2"/>
    <x v="0"/>
    <x v="8"/>
    <x v="0"/>
    <x v="0"/>
    <x v="2"/>
    <x v="2"/>
  </r>
  <r>
    <n v="318"/>
    <x v="1"/>
    <x v="317"/>
    <x v="27"/>
    <x v="0"/>
    <x v="0"/>
    <x v="317"/>
    <x v="4"/>
    <x v="0"/>
    <x v="20"/>
    <x v="0"/>
    <x v="0"/>
    <x v="2"/>
    <x v="1"/>
  </r>
  <r>
    <n v="319"/>
    <x v="17"/>
    <x v="318"/>
    <x v="27"/>
    <x v="0"/>
    <x v="1"/>
    <x v="318"/>
    <x v="17"/>
    <x v="1"/>
    <x v="12"/>
    <x v="3"/>
    <x v="0"/>
    <x v="8"/>
    <x v="5"/>
  </r>
  <r>
    <n v="320"/>
    <x v="23"/>
    <x v="319"/>
    <x v="27"/>
    <x v="0"/>
    <x v="5"/>
    <x v="319"/>
    <x v="19"/>
    <x v="0"/>
    <x v="6"/>
    <x v="1"/>
    <x v="1"/>
    <x v="3"/>
    <x v="1"/>
  </r>
  <r>
    <n v="321"/>
    <x v="28"/>
    <x v="320"/>
    <x v="27"/>
    <x v="0"/>
    <x v="2"/>
    <x v="320"/>
    <x v="8"/>
    <x v="0"/>
    <x v="5"/>
    <x v="0"/>
    <x v="0"/>
    <x v="8"/>
    <x v="2"/>
  </r>
  <r>
    <n v="322"/>
    <x v="18"/>
    <x v="321"/>
    <x v="27"/>
    <x v="0"/>
    <x v="3"/>
    <x v="321"/>
    <x v="2"/>
    <x v="1"/>
    <x v="12"/>
    <x v="3"/>
    <x v="0"/>
    <x v="0"/>
    <x v="5"/>
  </r>
  <r>
    <n v="323"/>
    <x v="6"/>
    <x v="322"/>
    <x v="27"/>
    <x v="1"/>
    <x v="0"/>
    <x v="322"/>
    <x v="3"/>
    <x v="0"/>
    <x v="20"/>
    <x v="0"/>
    <x v="1"/>
    <x v="3"/>
    <x v="1"/>
  </r>
  <r>
    <n v="324"/>
    <x v="23"/>
    <x v="323"/>
    <x v="27"/>
    <x v="0"/>
    <x v="1"/>
    <x v="323"/>
    <x v="1"/>
    <x v="0"/>
    <x v="10"/>
    <x v="1"/>
    <x v="0"/>
    <x v="0"/>
    <x v="1"/>
  </r>
  <r>
    <n v="325"/>
    <x v="5"/>
    <x v="324"/>
    <x v="27"/>
    <x v="0"/>
    <x v="0"/>
    <x v="324"/>
    <x v="15"/>
    <x v="0"/>
    <x v="0"/>
    <x v="0"/>
    <x v="0"/>
    <x v="5"/>
    <x v="0"/>
  </r>
  <r>
    <n v="326"/>
    <x v="6"/>
    <x v="325"/>
    <x v="27"/>
    <x v="0"/>
    <x v="0"/>
    <x v="325"/>
    <x v="2"/>
    <x v="0"/>
    <x v="10"/>
    <x v="1"/>
    <x v="0"/>
    <x v="11"/>
    <x v="1"/>
  </r>
  <r>
    <n v="327"/>
    <x v="2"/>
    <x v="326"/>
    <x v="27"/>
    <x v="0"/>
    <x v="2"/>
    <x v="326"/>
    <x v="2"/>
    <x v="0"/>
    <x v="3"/>
    <x v="1"/>
    <x v="0"/>
    <x v="4"/>
    <x v="3"/>
  </r>
  <r>
    <n v="328"/>
    <x v="12"/>
    <x v="327"/>
    <x v="27"/>
    <x v="0"/>
    <x v="2"/>
    <x v="327"/>
    <x v="2"/>
    <x v="1"/>
    <x v="12"/>
    <x v="3"/>
    <x v="0"/>
    <x v="4"/>
    <x v="5"/>
  </r>
  <r>
    <n v="329"/>
    <x v="8"/>
    <x v="328"/>
    <x v="27"/>
    <x v="0"/>
    <x v="0"/>
    <x v="328"/>
    <x v="2"/>
    <x v="0"/>
    <x v="18"/>
    <x v="1"/>
    <x v="0"/>
    <x v="6"/>
    <x v="0"/>
  </r>
  <r>
    <n v="330"/>
    <x v="21"/>
    <x v="329"/>
    <x v="27"/>
    <x v="0"/>
    <x v="0"/>
    <x v="329"/>
    <x v="2"/>
    <x v="0"/>
    <x v="17"/>
    <x v="0"/>
    <x v="0"/>
    <x v="12"/>
    <x v="3"/>
  </r>
  <r>
    <n v="331"/>
    <x v="1"/>
    <x v="330"/>
    <x v="28"/>
    <x v="0"/>
    <x v="2"/>
    <x v="330"/>
    <x v="1"/>
    <x v="1"/>
    <x v="12"/>
    <x v="3"/>
    <x v="1"/>
    <x v="3"/>
    <x v="5"/>
  </r>
  <r>
    <n v="332"/>
    <x v="5"/>
    <x v="331"/>
    <x v="28"/>
    <x v="0"/>
    <x v="2"/>
    <x v="331"/>
    <x v="8"/>
    <x v="1"/>
    <x v="12"/>
    <x v="3"/>
    <x v="0"/>
    <x v="2"/>
    <x v="5"/>
  </r>
  <r>
    <n v="333"/>
    <x v="4"/>
    <x v="332"/>
    <x v="28"/>
    <x v="0"/>
    <x v="0"/>
    <x v="332"/>
    <x v="2"/>
    <x v="0"/>
    <x v="28"/>
    <x v="7"/>
    <x v="0"/>
    <x v="0"/>
    <x v="3"/>
  </r>
  <r>
    <n v="334"/>
    <x v="17"/>
    <x v="333"/>
    <x v="28"/>
    <x v="0"/>
    <x v="1"/>
    <x v="333"/>
    <x v="2"/>
    <x v="0"/>
    <x v="3"/>
    <x v="1"/>
    <x v="0"/>
    <x v="10"/>
    <x v="3"/>
  </r>
  <r>
    <n v="335"/>
    <x v="17"/>
    <x v="334"/>
    <x v="29"/>
    <x v="0"/>
    <x v="3"/>
    <x v="334"/>
    <x v="2"/>
    <x v="0"/>
    <x v="19"/>
    <x v="1"/>
    <x v="1"/>
    <x v="3"/>
    <x v="0"/>
  </r>
  <r>
    <n v="336"/>
    <x v="0"/>
    <x v="335"/>
    <x v="30"/>
    <x v="0"/>
    <x v="3"/>
    <x v="335"/>
    <x v="2"/>
    <x v="1"/>
    <x v="12"/>
    <x v="3"/>
    <x v="0"/>
    <x v="0"/>
    <x v="5"/>
  </r>
  <r>
    <n v="337"/>
    <x v="24"/>
    <x v="336"/>
    <x v="30"/>
    <x v="0"/>
    <x v="2"/>
    <x v="336"/>
    <x v="1"/>
    <x v="1"/>
    <x v="12"/>
    <x v="3"/>
    <x v="0"/>
    <x v="8"/>
    <x v="5"/>
  </r>
  <r>
    <n v="338"/>
    <x v="16"/>
    <x v="337"/>
    <x v="31"/>
    <x v="0"/>
    <x v="2"/>
    <x v="337"/>
    <x v="2"/>
    <x v="0"/>
    <x v="20"/>
    <x v="0"/>
    <x v="0"/>
    <x v="2"/>
    <x v="1"/>
  </r>
  <r>
    <n v="339"/>
    <x v="14"/>
    <x v="338"/>
    <x v="31"/>
    <x v="0"/>
    <x v="1"/>
    <x v="338"/>
    <x v="2"/>
    <x v="0"/>
    <x v="6"/>
    <x v="1"/>
    <x v="0"/>
    <x v="2"/>
    <x v="1"/>
  </r>
  <r>
    <n v="340"/>
    <x v="13"/>
    <x v="339"/>
    <x v="31"/>
    <x v="0"/>
    <x v="0"/>
    <x v="339"/>
    <x v="2"/>
    <x v="0"/>
    <x v="20"/>
    <x v="0"/>
    <x v="1"/>
    <x v="3"/>
    <x v="1"/>
  </r>
  <r>
    <n v="341"/>
    <x v="7"/>
    <x v="340"/>
    <x v="31"/>
    <x v="0"/>
    <x v="1"/>
    <x v="340"/>
    <x v="2"/>
    <x v="1"/>
    <x v="12"/>
    <x v="3"/>
    <x v="1"/>
    <x v="3"/>
    <x v="5"/>
  </r>
  <r>
    <n v="342"/>
    <x v="23"/>
    <x v="341"/>
    <x v="31"/>
    <x v="0"/>
    <x v="0"/>
    <x v="341"/>
    <x v="1"/>
    <x v="0"/>
    <x v="10"/>
    <x v="1"/>
    <x v="1"/>
    <x v="3"/>
    <x v="1"/>
  </r>
  <r>
    <n v="343"/>
    <x v="24"/>
    <x v="342"/>
    <x v="31"/>
    <x v="2"/>
    <x v="2"/>
    <x v="342"/>
    <x v="5"/>
    <x v="0"/>
    <x v="7"/>
    <x v="1"/>
    <x v="1"/>
    <x v="3"/>
    <x v="2"/>
  </r>
  <r>
    <n v="344"/>
    <x v="15"/>
    <x v="343"/>
    <x v="31"/>
    <x v="0"/>
    <x v="2"/>
    <x v="343"/>
    <x v="2"/>
    <x v="0"/>
    <x v="10"/>
    <x v="1"/>
    <x v="0"/>
    <x v="0"/>
    <x v="1"/>
  </r>
  <r>
    <n v="345"/>
    <x v="10"/>
    <x v="344"/>
    <x v="31"/>
    <x v="0"/>
    <x v="0"/>
    <x v="344"/>
    <x v="2"/>
    <x v="0"/>
    <x v="29"/>
    <x v="0"/>
    <x v="0"/>
    <x v="0"/>
    <x v="2"/>
  </r>
  <r>
    <n v="346"/>
    <x v="8"/>
    <x v="345"/>
    <x v="31"/>
    <x v="0"/>
    <x v="0"/>
    <x v="345"/>
    <x v="2"/>
    <x v="0"/>
    <x v="7"/>
    <x v="1"/>
    <x v="1"/>
    <x v="3"/>
    <x v="2"/>
  </r>
  <r>
    <n v="347"/>
    <x v="19"/>
    <x v="346"/>
    <x v="32"/>
    <x v="0"/>
    <x v="2"/>
    <x v="346"/>
    <x v="2"/>
    <x v="0"/>
    <x v="20"/>
    <x v="0"/>
    <x v="0"/>
    <x v="9"/>
    <x v="1"/>
  </r>
  <r>
    <n v="348"/>
    <x v="9"/>
    <x v="347"/>
    <x v="32"/>
    <x v="0"/>
    <x v="0"/>
    <x v="347"/>
    <x v="2"/>
    <x v="0"/>
    <x v="2"/>
    <x v="0"/>
    <x v="1"/>
    <x v="3"/>
    <x v="2"/>
  </r>
  <r>
    <n v="349"/>
    <x v="12"/>
    <x v="348"/>
    <x v="32"/>
    <x v="0"/>
    <x v="1"/>
    <x v="348"/>
    <x v="2"/>
    <x v="0"/>
    <x v="2"/>
    <x v="0"/>
    <x v="0"/>
    <x v="6"/>
    <x v="2"/>
  </r>
  <r>
    <n v="350"/>
    <x v="19"/>
    <x v="349"/>
    <x v="32"/>
    <x v="0"/>
    <x v="2"/>
    <x v="349"/>
    <x v="2"/>
    <x v="0"/>
    <x v="8"/>
    <x v="2"/>
    <x v="0"/>
    <x v="2"/>
    <x v="2"/>
  </r>
  <r>
    <n v="351"/>
    <x v="17"/>
    <x v="350"/>
    <x v="32"/>
    <x v="0"/>
    <x v="1"/>
    <x v="350"/>
    <x v="2"/>
    <x v="0"/>
    <x v="1"/>
    <x v="0"/>
    <x v="0"/>
    <x v="2"/>
    <x v="1"/>
  </r>
  <r>
    <n v="352"/>
    <x v="1"/>
    <x v="351"/>
    <x v="32"/>
    <x v="0"/>
    <x v="0"/>
    <x v="351"/>
    <x v="2"/>
    <x v="0"/>
    <x v="7"/>
    <x v="1"/>
    <x v="0"/>
    <x v="8"/>
    <x v="2"/>
  </r>
  <r>
    <n v="353"/>
    <x v="13"/>
    <x v="352"/>
    <x v="32"/>
    <x v="1"/>
    <x v="2"/>
    <x v="352"/>
    <x v="2"/>
    <x v="0"/>
    <x v="2"/>
    <x v="0"/>
    <x v="1"/>
    <x v="3"/>
    <x v="2"/>
  </r>
  <r>
    <n v="354"/>
    <x v="6"/>
    <x v="353"/>
    <x v="33"/>
    <x v="0"/>
    <x v="2"/>
    <x v="353"/>
    <x v="2"/>
    <x v="0"/>
    <x v="10"/>
    <x v="1"/>
    <x v="1"/>
    <x v="3"/>
    <x v="1"/>
  </r>
  <r>
    <n v="355"/>
    <x v="3"/>
    <x v="354"/>
    <x v="33"/>
    <x v="0"/>
    <x v="3"/>
    <x v="354"/>
    <x v="2"/>
    <x v="0"/>
    <x v="0"/>
    <x v="0"/>
    <x v="1"/>
    <x v="3"/>
    <x v="0"/>
  </r>
  <r>
    <n v="356"/>
    <x v="1"/>
    <x v="355"/>
    <x v="33"/>
    <x v="0"/>
    <x v="3"/>
    <x v="355"/>
    <x v="22"/>
    <x v="1"/>
    <x v="12"/>
    <x v="3"/>
    <x v="0"/>
    <x v="0"/>
    <x v="5"/>
  </r>
  <r>
    <n v="357"/>
    <x v="19"/>
    <x v="356"/>
    <x v="33"/>
    <x v="0"/>
    <x v="2"/>
    <x v="356"/>
    <x v="8"/>
    <x v="1"/>
    <x v="12"/>
    <x v="3"/>
    <x v="0"/>
    <x v="0"/>
    <x v="5"/>
  </r>
  <r>
    <n v="358"/>
    <x v="15"/>
    <x v="357"/>
    <x v="33"/>
    <x v="0"/>
    <x v="1"/>
    <x v="357"/>
    <x v="26"/>
    <x v="0"/>
    <x v="20"/>
    <x v="0"/>
    <x v="0"/>
    <x v="0"/>
    <x v="1"/>
  </r>
  <r>
    <n v="359"/>
    <x v="21"/>
    <x v="358"/>
    <x v="33"/>
    <x v="0"/>
    <x v="0"/>
    <x v="358"/>
    <x v="2"/>
    <x v="0"/>
    <x v="7"/>
    <x v="1"/>
    <x v="0"/>
    <x v="10"/>
    <x v="2"/>
  </r>
  <r>
    <n v="360"/>
    <x v="3"/>
    <x v="359"/>
    <x v="33"/>
    <x v="2"/>
    <x v="0"/>
    <x v="359"/>
    <x v="2"/>
    <x v="0"/>
    <x v="18"/>
    <x v="1"/>
    <x v="0"/>
    <x v="0"/>
    <x v="0"/>
  </r>
  <r>
    <n v="361"/>
    <x v="27"/>
    <x v="360"/>
    <x v="33"/>
    <x v="0"/>
    <x v="2"/>
    <x v="360"/>
    <x v="2"/>
    <x v="0"/>
    <x v="18"/>
    <x v="1"/>
    <x v="0"/>
    <x v="0"/>
    <x v="0"/>
  </r>
  <r>
    <n v="362"/>
    <x v="12"/>
    <x v="361"/>
    <x v="33"/>
    <x v="0"/>
    <x v="3"/>
    <x v="361"/>
    <x v="2"/>
    <x v="0"/>
    <x v="0"/>
    <x v="0"/>
    <x v="0"/>
    <x v="10"/>
    <x v="0"/>
  </r>
  <r>
    <n v="363"/>
    <x v="25"/>
    <x v="362"/>
    <x v="33"/>
    <x v="0"/>
    <x v="0"/>
    <x v="362"/>
    <x v="2"/>
    <x v="0"/>
    <x v="22"/>
    <x v="1"/>
    <x v="0"/>
    <x v="0"/>
    <x v="2"/>
  </r>
  <r>
    <n v="364"/>
    <x v="14"/>
    <x v="363"/>
    <x v="34"/>
    <x v="0"/>
    <x v="0"/>
    <x v="363"/>
    <x v="2"/>
    <x v="0"/>
    <x v="5"/>
    <x v="0"/>
    <x v="0"/>
    <x v="6"/>
    <x v="2"/>
  </r>
  <r>
    <n v="365"/>
    <x v="13"/>
    <x v="364"/>
    <x v="34"/>
    <x v="0"/>
    <x v="0"/>
    <x v="364"/>
    <x v="2"/>
    <x v="1"/>
    <x v="12"/>
    <x v="3"/>
    <x v="0"/>
    <x v="0"/>
    <x v="5"/>
  </r>
  <r>
    <n v="366"/>
    <x v="11"/>
    <x v="365"/>
    <x v="34"/>
    <x v="0"/>
    <x v="0"/>
    <x v="365"/>
    <x v="2"/>
    <x v="1"/>
    <x v="12"/>
    <x v="3"/>
    <x v="0"/>
    <x v="0"/>
    <x v="5"/>
  </r>
  <r>
    <n v="367"/>
    <x v="14"/>
    <x v="366"/>
    <x v="34"/>
    <x v="0"/>
    <x v="0"/>
    <x v="366"/>
    <x v="2"/>
    <x v="0"/>
    <x v="10"/>
    <x v="1"/>
    <x v="0"/>
    <x v="10"/>
    <x v="1"/>
  </r>
  <r>
    <n v="368"/>
    <x v="6"/>
    <x v="367"/>
    <x v="34"/>
    <x v="0"/>
    <x v="0"/>
    <x v="367"/>
    <x v="2"/>
    <x v="0"/>
    <x v="1"/>
    <x v="0"/>
    <x v="1"/>
    <x v="3"/>
    <x v="1"/>
  </r>
  <r>
    <n v="369"/>
    <x v="17"/>
    <x v="368"/>
    <x v="34"/>
    <x v="0"/>
    <x v="1"/>
    <x v="368"/>
    <x v="3"/>
    <x v="0"/>
    <x v="6"/>
    <x v="1"/>
    <x v="0"/>
    <x v="2"/>
    <x v="1"/>
  </r>
  <r>
    <n v="370"/>
    <x v="17"/>
    <x v="369"/>
    <x v="34"/>
    <x v="0"/>
    <x v="0"/>
    <x v="369"/>
    <x v="2"/>
    <x v="0"/>
    <x v="18"/>
    <x v="1"/>
    <x v="0"/>
    <x v="17"/>
    <x v="0"/>
  </r>
  <r>
    <n v="371"/>
    <x v="0"/>
    <x v="370"/>
    <x v="34"/>
    <x v="0"/>
    <x v="0"/>
    <x v="370"/>
    <x v="2"/>
    <x v="0"/>
    <x v="22"/>
    <x v="1"/>
    <x v="0"/>
    <x v="6"/>
    <x v="2"/>
  </r>
  <r>
    <n v="372"/>
    <x v="13"/>
    <x v="371"/>
    <x v="35"/>
    <x v="0"/>
    <x v="2"/>
    <x v="371"/>
    <x v="2"/>
    <x v="0"/>
    <x v="6"/>
    <x v="1"/>
    <x v="0"/>
    <x v="4"/>
    <x v="1"/>
  </r>
  <r>
    <n v="373"/>
    <x v="16"/>
    <x v="372"/>
    <x v="36"/>
    <x v="0"/>
    <x v="2"/>
    <x v="372"/>
    <x v="2"/>
    <x v="0"/>
    <x v="17"/>
    <x v="7"/>
    <x v="0"/>
    <x v="4"/>
    <x v="3"/>
  </r>
  <r>
    <n v="374"/>
    <x v="1"/>
    <x v="373"/>
    <x v="36"/>
    <x v="0"/>
    <x v="0"/>
    <x v="373"/>
    <x v="2"/>
    <x v="1"/>
    <x v="12"/>
    <x v="3"/>
    <x v="0"/>
    <x v="2"/>
    <x v="5"/>
  </r>
  <r>
    <n v="375"/>
    <x v="5"/>
    <x v="374"/>
    <x v="36"/>
    <x v="0"/>
    <x v="1"/>
    <x v="374"/>
    <x v="2"/>
    <x v="0"/>
    <x v="0"/>
    <x v="0"/>
    <x v="0"/>
    <x v="0"/>
    <x v="0"/>
  </r>
  <r>
    <n v="376"/>
    <x v="0"/>
    <x v="375"/>
    <x v="36"/>
    <x v="0"/>
    <x v="2"/>
    <x v="375"/>
    <x v="1"/>
    <x v="0"/>
    <x v="6"/>
    <x v="1"/>
    <x v="0"/>
    <x v="0"/>
    <x v="1"/>
  </r>
  <r>
    <n v="377"/>
    <x v="16"/>
    <x v="376"/>
    <x v="36"/>
    <x v="0"/>
    <x v="0"/>
    <x v="376"/>
    <x v="2"/>
    <x v="0"/>
    <x v="0"/>
    <x v="0"/>
    <x v="0"/>
    <x v="0"/>
    <x v="0"/>
  </r>
  <r>
    <n v="378"/>
    <x v="23"/>
    <x v="377"/>
    <x v="36"/>
    <x v="0"/>
    <x v="0"/>
    <x v="377"/>
    <x v="2"/>
    <x v="0"/>
    <x v="3"/>
    <x v="1"/>
    <x v="0"/>
    <x v="6"/>
    <x v="3"/>
  </r>
  <r>
    <n v="379"/>
    <x v="5"/>
    <x v="378"/>
    <x v="36"/>
    <x v="0"/>
    <x v="0"/>
    <x v="378"/>
    <x v="1"/>
    <x v="0"/>
    <x v="1"/>
    <x v="0"/>
    <x v="1"/>
    <x v="3"/>
    <x v="1"/>
  </r>
  <r>
    <n v="380"/>
    <x v="8"/>
    <x v="379"/>
    <x v="36"/>
    <x v="0"/>
    <x v="2"/>
    <x v="379"/>
    <x v="2"/>
    <x v="0"/>
    <x v="5"/>
    <x v="2"/>
    <x v="0"/>
    <x v="2"/>
    <x v="2"/>
  </r>
  <r>
    <n v="381"/>
    <x v="14"/>
    <x v="380"/>
    <x v="36"/>
    <x v="0"/>
    <x v="2"/>
    <x v="380"/>
    <x v="2"/>
    <x v="0"/>
    <x v="6"/>
    <x v="1"/>
    <x v="0"/>
    <x v="2"/>
    <x v="1"/>
  </r>
  <r>
    <n v="382"/>
    <x v="21"/>
    <x v="381"/>
    <x v="36"/>
    <x v="0"/>
    <x v="0"/>
    <x v="381"/>
    <x v="0"/>
    <x v="0"/>
    <x v="3"/>
    <x v="1"/>
    <x v="1"/>
    <x v="3"/>
    <x v="3"/>
  </r>
  <r>
    <n v="383"/>
    <x v="24"/>
    <x v="382"/>
    <x v="36"/>
    <x v="0"/>
    <x v="0"/>
    <x v="382"/>
    <x v="2"/>
    <x v="0"/>
    <x v="3"/>
    <x v="1"/>
    <x v="1"/>
    <x v="3"/>
    <x v="3"/>
  </r>
  <r>
    <n v="384"/>
    <x v="14"/>
    <x v="383"/>
    <x v="36"/>
    <x v="2"/>
    <x v="0"/>
    <x v="383"/>
    <x v="20"/>
    <x v="0"/>
    <x v="22"/>
    <x v="1"/>
    <x v="1"/>
    <x v="3"/>
    <x v="2"/>
  </r>
  <r>
    <n v="385"/>
    <x v="9"/>
    <x v="384"/>
    <x v="36"/>
    <x v="0"/>
    <x v="0"/>
    <x v="384"/>
    <x v="2"/>
    <x v="0"/>
    <x v="1"/>
    <x v="0"/>
    <x v="1"/>
    <x v="3"/>
    <x v="1"/>
  </r>
  <r>
    <n v="386"/>
    <x v="21"/>
    <x v="385"/>
    <x v="36"/>
    <x v="0"/>
    <x v="0"/>
    <x v="385"/>
    <x v="2"/>
    <x v="0"/>
    <x v="7"/>
    <x v="1"/>
    <x v="1"/>
    <x v="3"/>
    <x v="2"/>
  </r>
  <r>
    <n v="387"/>
    <x v="13"/>
    <x v="386"/>
    <x v="37"/>
    <x v="0"/>
    <x v="2"/>
    <x v="386"/>
    <x v="2"/>
    <x v="0"/>
    <x v="18"/>
    <x v="1"/>
    <x v="0"/>
    <x v="8"/>
    <x v="0"/>
  </r>
  <r>
    <n v="388"/>
    <x v="23"/>
    <x v="387"/>
    <x v="37"/>
    <x v="0"/>
    <x v="0"/>
    <x v="387"/>
    <x v="2"/>
    <x v="0"/>
    <x v="1"/>
    <x v="0"/>
    <x v="0"/>
    <x v="0"/>
    <x v="1"/>
  </r>
  <r>
    <n v="389"/>
    <x v="26"/>
    <x v="388"/>
    <x v="37"/>
    <x v="0"/>
    <x v="0"/>
    <x v="388"/>
    <x v="2"/>
    <x v="0"/>
    <x v="7"/>
    <x v="1"/>
    <x v="0"/>
    <x v="6"/>
    <x v="2"/>
  </r>
  <r>
    <n v="390"/>
    <x v="18"/>
    <x v="389"/>
    <x v="37"/>
    <x v="1"/>
    <x v="0"/>
    <x v="389"/>
    <x v="3"/>
    <x v="0"/>
    <x v="0"/>
    <x v="0"/>
    <x v="1"/>
    <x v="3"/>
    <x v="0"/>
  </r>
  <r>
    <n v="391"/>
    <x v="13"/>
    <x v="390"/>
    <x v="37"/>
    <x v="2"/>
    <x v="0"/>
    <x v="390"/>
    <x v="2"/>
    <x v="1"/>
    <x v="12"/>
    <x v="3"/>
    <x v="0"/>
    <x v="10"/>
    <x v="5"/>
  </r>
  <r>
    <n v="392"/>
    <x v="3"/>
    <x v="391"/>
    <x v="37"/>
    <x v="2"/>
    <x v="3"/>
    <x v="391"/>
    <x v="2"/>
    <x v="1"/>
    <x v="12"/>
    <x v="3"/>
    <x v="0"/>
    <x v="10"/>
    <x v="5"/>
  </r>
  <r>
    <n v="393"/>
    <x v="11"/>
    <x v="392"/>
    <x v="37"/>
    <x v="0"/>
    <x v="4"/>
    <x v="392"/>
    <x v="2"/>
    <x v="0"/>
    <x v="18"/>
    <x v="1"/>
    <x v="0"/>
    <x v="2"/>
    <x v="0"/>
  </r>
  <r>
    <n v="394"/>
    <x v="10"/>
    <x v="393"/>
    <x v="37"/>
    <x v="0"/>
    <x v="0"/>
    <x v="393"/>
    <x v="13"/>
    <x v="0"/>
    <x v="0"/>
    <x v="0"/>
    <x v="0"/>
    <x v="6"/>
    <x v="0"/>
  </r>
  <r>
    <n v="395"/>
    <x v="8"/>
    <x v="394"/>
    <x v="37"/>
    <x v="0"/>
    <x v="0"/>
    <x v="394"/>
    <x v="2"/>
    <x v="0"/>
    <x v="10"/>
    <x v="1"/>
    <x v="1"/>
    <x v="3"/>
    <x v="1"/>
  </r>
  <r>
    <n v="396"/>
    <x v="21"/>
    <x v="395"/>
    <x v="37"/>
    <x v="0"/>
    <x v="0"/>
    <x v="395"/>
    <x v="2"/>
    <x v="0"/>
    <x v="19"/>
    <x v="1"/>
    <x v="0"/>
    <x v="6"/>
    <x v="0"/>
  </r>
  <r>
    <n v="397"/>
    <x v="10"/>
    <x v="396"/>
    <x v="37"/>
    <x v="0"/>
    <x v="0"/>
    <x v="396"/>
    <x v="27"/>
    <x v="0"/>
    <x v="1"/>
    <x v="0"/>
    <x v="0"/>
    <x v="8"/>
    <x v="1"/>
  </r>
  <r>
    <n v="398"/>
    <x v="2"/>
    <x v="397"/>
    <x v="38"/>
    <x v="0"/>
    <x v="2"/>
    <x v="397"/>
    <x v="2"/>
    <x v="1"/>
    <x v="12"/>
    <x v="3"/>
    <x v="1"/>
    <x v="3"/>
    <x v="5"/>
  </r>
  <r>
    <n v="399"/>
    <x v="12"/>
    <x v="398"/>
    <x v="38"/>
    <x v="1"/>
    <x v="2"/>
    <x v="398"/>
    <x v="2"/>
    <x v="1"/>
    <x v="9"/>
    <x v="3"/>
    <x v="1"/>
    <x v="3"/>
    <x v="4"/>
  </r>
  <r>
    <n v="400"/>
    <x v="24"/>
    <x v="399"/>
    <x v="38"/>
    <x v="0"/>
    <x v="0"/>
    <x v="399"/>
    <x v="2"/>
    <x v="0"/>
    <x v="17"/>
    <x v="0"/>
    <x v="0"/>
    <x v="6"/>
    <x v="3"/>
  </r>
  <r>
    <n v="401"/>
    <x v="7"/>
    <x v="400"/>
    <x v="38"/>
    <x v="0"/>
    <x v="0"/>
    <x v="400"/>
    <x v="2"/>
    <x v="0"/>
    <x v="5"/>
    <x v="0"/>
    <x v="1"/>
    <x v="3"/>
    <x v="2"/>
  </r>
  <r>
    <n v="402"/>
    <x v="13"/>
    <x v="401"/>
    <x v="38"/>
    <x v="0"/>
    <x v="0"/>
    <x v="401"/>
    <x v="2"/>
    <x v="0"/>
    <x v="1"/>
    <x v="0"/>
    <x v="0"/>
    <x v="12"/>
    <x v="1"/>
  </r>
  <r>
    <n v="403"/>
    <x v="4"/>
    <x v="402"/>
    <x v="38"/>
    <x v="1"/>
    <x v="2"/>
    <x v="402"/>
    <x v="3"/>
    <x v="0"/>
    <x v="1"/>
    <x v="0"/>
    <x v="1"/>
    <x v="3"/>
    <x v="1"/>
  </r>
  <r>
    <n v="404"/>
    <x v="22"/>
    <x v="403"/>
    <x v="38"/>
    <x v="0"/>
    <x v="0"/>
    <x v="403"/>
    <x v="2"/>
    <x v="0"/>
    <x v="10"/>
    <x v="1"/>
    <x v="1"/>
    <x v="3"/>
    <x v="1"/>
  </r>
  <r>
    <n v="405"/>
    <x v="16"/>
    <x v="404"/>
    <x v="38"/>
    <x v="0"/>
    <x v="1"/>
    <x v="404"/>
    <x v="2"/>
    <x v="0"/>
    <x v="5"/>
    <x v="0"/>
    <x v="0"/>
    <x v="0"/>
    <x v="2"/>
  </r>
  <r>
    <n v="406"/>
    <x v="13"/>
    <x v="405"/>
    <x v="38"/>
    <x v="0"/>
    <x v="0"/>
    <x v="405"/>
    <x v="2"/>
    <x v="0"/>
    <x v="8"/>
    <x v="2"/>
    <x v="0"/>
    <x v="0"/>
    <x v="2"/>
  </r>
  <r>
    <n v="407"/>
    <x v="17"/>
    <x v="406"/>
    <x v="38"/>
    <x v="2"/>
    <x v="0"/>
    <x v="406"/>
    <x v="2"/>
    <x v="0"/>
    <x v="30"/>
    <x v="0"/>
    <x v="1"/>
    <x v="3"/>
    <x v="2"/>
  </r>
  <r>
    <n v="408"/>
    <x v="21"/>
    <x v="407"/>
    <x v="23"/>
    <x v="0"/>
    <x v="2"/>
    <x v="407"/>
    <x v="1"/>
    <x v="1"/>
    <x v="12"/>
    <x v="3"/>
    <x v="0"/>
    <x v="0"/>
    <x v="5"/>
  </r>
  <r>
    <n v="409"/>
    <x v="0"/>
    <x v="408"/>
    <x v="23"/>
    <x v="1"/>
    <x v="3"/>
    <x v="408"/>
    <x v="2"/>
    <x v="0"/>
    <x v="20"/>
    <x v="2"/>
    <x v="1"/>
    <x v="3"/>
    <x v="1"/>
  </r>
  <r>
    <n v="410"/>
    <x v="24"/>
    <x v="409"/>
    <x v="23"/>
    <x v="2"/>
    <x v="3"/>
    <x v="409"/>
    <x v="2"/>
    <x v="0"/>
    <x v="10"/>
    <x v="1"/>
    <x v="1"/>
    <x v="3"/>
    <x v="1"/>
  </r>
  <r>
    <n v="411"/>
    <x v="15"/>
    <x v="410"/>
    <x v="23"/>
    <x v="0"/>
    <x v="0"/>
    <x v="410"/>
    <x v="13"/>
    <x v="1"/>
    <x v="31"/>
    <x v="3"/>
    <x v="1"/>
    <x v="3"/>
    <x v="4"/>
  </r>
  <r>
    <n v="412"/>
    <x v="15"/>
    <x v="411"/>
    <x v="23"/>
    <x v="0"/>
    <x v="1"/>
    <x v="411"/>
    <x v="2"/>
    <x v="1"/>
    <x v="12"/>
    <x v="3"/>
    <x v="0"/>
    <x v="0"/>
    <x v="5"/>
  </r>
  <r>
    <n v="413"/>
    <x v="24"/>
    <x v="412"/>
    <x v="23"/>
    <x v="0"/>
    <x v="0"/>
    <x v="412"/>
    <x v="2"/>
    <x v="1"/>
    <x v="12"/>
    <x v="3"/>
    <x v="0"/>
    <x v="1"/>
    <x v="5"/>
  </r>
  <r>
    <n v="414"/>
    <x v="27"/>
    <x v="413"/>
    <x v="23"/>
    <x v="0"/>
    <x v="0"/>
    <x v="413"/>
    <x v="2"/>
    <x v="0"/>
    <x v="10"/>
    <x v="1"/>
    <x v="1"/>
    <x v="3"/>
    <x v="1"/>
  </r>
  <r>
    <n v="415"/>
    <x v="12"/>
    <x v="414"/>
    <x v="23"/>
    <x v="0"/>
    <x v="5"/>
    <x v="414"/>
    <x v="2"/>
    <x v="0"/>
    <x v="20"/>
    <x v="0"/>
    <x v="0"/>
    <x v="6"/>
    <x v="1"/>
  </r>
  <r>
    <n v="416"/>
    <x v="14"/>
    <x v="415"/>
    <x v="23"/>
    <x v="0"/>
    <x v="0"/>
    <x v="415"/>
    <x v="2"/>
    <x v="0"/>
    <x v="5"/>
    <x v="0"/>
    <x v="0"/>
    <x v="0"/>
    <x v="2"/>
  </r>
  <r>
    <n v="417"/>
    <x v="3"/>
    <x v="416"/>
    <x v="23"/>
    <x v="0"/>
    <x v="2"/>
    <x v="416"/>
    <x v="22"/>
    <x v="0"/>
    <x v="6"/>
    <x v="1"/>
    <x v="1"/>
    <x v="3"/>
    <x v="1"/>
  </r>
  <r>
    <n v="418"/>
    <x v="20"/>
    <x v="417"/>
    <x v="23"/>
    <x v="1"/>
    <x v="2"/>
    <x v="417"/>
    <x v="3"/>
    <x v="0"/>
    <x v="7"/>
    <x v="1"/>
    <x v="1"/>
    <x v="3"/>
    <x v="2"/>
  </r>
  <r>
    <n v="419"/>
    <x v="20"/>
    <x v="418"/>
    <x v="23"/>
    <x v="1"/>
    <x v="2"/>
    <x v="418"/>
    <x v="3"/>
    <x v="0"/>
    <x v="7"/>
    <x v="1"/>
    <x v="1"/>
    <x v="3"/>
    <x v="2"/>
  </r>
  <r>
    <n v="420"/>
    <x v="27"/>
    <x v="419"/>
    <x v="23"/>
    <x v="0"/>
    <x v="2"/>
    <x v="419"/>
    <x v="2"/>
    <x v="0"/>
    <x v="0"/>
    <x v="0"/>
    <x v="0"/>
    <x v="10"/>
    <x v="0"/>
  </r>
  <r>
    <n v="421"/>
    <x v="15"/>
    <x v="420"/>
    <x v="23"/>
    <x v="0"/>
    <x v="4"/>
    <x v="420"/>
    <x v="2"/>
    <x v="0"/>
    <x v="15"/>
    <x v="0"/>
    <x v="0"/>
    <x v="2"/>
    <x v="0"/>
  </r>
  <r>
    <n v="422"/>
    <x v="20"/>
    <x v="421"/>
    <x v="23"/>
    <x v="0"/>
    <x v="0"/>
    <x v="421"/>
    <x v="2"/>
    <x v="0"/>
    <x v="2"/>
    <x v="0"/>
    <x v="0"/>
    <x v="6"/>
    <x v="2"/>
  </r>
  <r>
    <n v="423"/>
    <x v="21"/>
    <x v="422"/>
    <x v="39"/>
    <x v="0"/>
    <x v="1"/>
    <x v="422"/>
    <x v="2"/>
    <x v="1"/>
    <x v="12"/>
    <x v="3"/>
    <x v="0"/>
    <x v="2"/>
    <x v="5"/>
  </r>
  <r>
    <n v="424"/>
    <x v="28"/>
    <x v="423"/>
    <x v="39"/>
    <x v="0"/>
    <x v="1"/>
    <x v="423"/>
    <x v="2"/>
    <x v="0"/>
    <x v="5"/>
    <x v="0"/>
    <x v="0"/>
    <x v="6"/>
    <x v="2"/>
  </r>
  <r>
    <n v="425"/>
    <x v="26"/>
    <x v="424"/>
    <x v="39"/>
    <x v="2"/>
    <x v="0"/>
    <x v="424"/>
    <x v="16"/>
    <x v="0"/>
    <x v="5"/>
    <x v="0"/>
    <x v="1"/>
    <x v="3"/>
    <x v="2"/>
  </r>
  <r>
    <n v="426"/>
    <x v="26"/>
    <x v="425"/>
    <x v="39"/>
    <x v="0"/>
    <x v="2"/>
    <x v="425"/>
    <x v="4"/>
    <x v="1"/>
    <x v="12"/>
    <x v="3"/>
    <x v="0"/>
    <x v="0"/>
    <x v="5"/>
  </r>
  <r>
    <n v="427"/>
    <x v="20"/>
    <x v="426"/>
    <x v="39"/>
    <x v="0"/>
    <x v="0"/>
    <x v="426"/>
    <x v="2"/>
    <x v="0"/>
    <x v="22"/>
    <x v="1"/>
    <x v="0"/>
    <x v="0"/>
    <x v="2"/>
  </r>
  <r>
    <n v="428"/>
    <x v="26"/>
    <x v="427"/>
    <x v="40"/>
    <x v="0"/>
    <x v="1"/>
    <x v="427"/>
    <x v="2"/>
    <x v="0"/>
    <x v="8"/>
    <x v="0"/>
    <x v="0"/>
    <x v="13"/>
    <x v="2"/>
  </r>
  <r>
    <n v="429"/>
    <x v="0"/>
    <x v="428"/>
    <x v="41"/>
    <x v="0"/>
    <x v="0"/>
    <x v="428"/>
    <x v="2"/>
    <x v="0"/>
    <x v="3"/>
    <x v="1"/>
    <x v="1"/>
    <x v="3"/>
    <x v="3"/>
  </r>
  <r>
    <n v="430"/>
    <x v="20"/>
    <x v="429"/>
    <x v="41"/>
    <x v="0"/>
    <x v="0"/>
    <x v="429"/>
    <x v="14"/>
    <x v="0"/>
    <x v="6"/>
    <x v="1"/>
    <x v="0"/>
    <x v="0"/>
    <x v="1"/>
  </r>
  <r>
    <n v="431"/>
    <x v="1"/>
    <x v="430"/>
    <x v="41"/>
    <x v="0"/>
    <x v="0"/>
    <x v="430"/>
    <x v="2"/>
    <x v="0"/>
    <x v="3"/>
    <x v="1"/>
    <x v="1"/>
    <x v="3"/>
    <x v="3"/>
  </r>
  <r>
    <n v="432"/>
    <x v="11"/>
    <x v="431"/>
    <x v="42"/>
    <x v="0"/>
    <x v="0"/>
    <x v="431"/>
    <x v="2"/>
    <x v="0"/>
    <x v="7"/>
    <x v="1"/>
    <x v="0"/>
    <x v="1"/>
    <x v="2"/>
  </r>
  <r>
    <n v="433"/>
    <x v="19"/>
    <x v="432"/>
    <x v="42"/>
    <x v="0"/>
    <x v="0"/>
    <x v="432"/>
    <x v="24"/>
    <x v="0"/>
    <x v="0"/>
    <x v="0"/>
    <x v="0"/>
    <x v="5"/>
    <x v="0"/>
  </r>
  <r>
    <n v="434"/>
    <x v="18"/>
    <x v="433"/>
    <x v="42"/>
    <x v="2"/>
    <x v="0"/>
    <x v="433"/>
    <x v="2"/>
    <x v="0"/>
    <x v="1"/>
    <x v="0"/>
    <x v="1"/>
    <x v="3"/>
    <x v="1"/>
  </r>
  <r>
    <n v="435"/>
    <x v="13"/>
    <x v="434"/>
    <x v="42"/>
    <x v="0"/>
    <x v="3"/>
    <x v="434"/>
    <x v="2"/>
    <x v="0"/>
    <x v="16"/>
    <x v="1"/>
    <x v="0"/>
    <x v="0"/>
    <x v="2"/>
  </r>
  <r>
    <n v="436"/>
    <x v="6"/>
    <x v="435"/>
    <x v="42"/>
    <x v="0"/>
    <x v="0"/>
    <x v="435"/>
    <x v="2"/>
    <x v="0"/>
    <x v="0"/>
    <x v="0"/>
    <x v="1"/>
    <x v="3"/>
    <x v="0"/>
  </r>
  <r>
    <n v="437"/>
    <x v="23"/>
    <x v="436"/>
    <x v="42"/>
    <x v="0"/>
    <x v="0"/>
    <x v="436"/>
    <x v="2"/>
    <x v="0"/>
    <x v="5"/>
    <x v="0"/>
    <x v="0"/>
    <x v="0"/>
    <x v="2"/>
  </r>
  <r>
    <n v="438"/>
    <x v="3"/>
    <x v="437"/>
    <x v="42"/>
    <x v="0"/>
    <x v="3"/>
    <x v="437"/>
    <x v="2"/>
    <x v="0"/>
    <x v="10"/>
    <x v="1"/>
    <x v="1"/>
    <x v="3"/>
    <x v="1"/>
  </r>
  <r>
    <n v="439"/>
    <x v="21"/>
    <x v="438"/>
    <x v="43"/>
    <x v="1"/>
    <x v="2"/>
    <x v="438"/>
    <x v="2"/>
    <x v="0"/>
    <x v="15"/>
    <x v="0"/>
    <x v="1"/>
    <x v="3"/>
    <x v="0"/>
  </r>
  <r>
    <n v="440"/>
    <x v="1"/>
    <x v="439"/>
    <x v="43"/>
    <x v="1"/>
    <x v="2"/>
    <x v="439"/>
    <x v="3"/>
    <x v="0"/>
    <x v="0"/>
    <x v="0"/>
    <x v="1"/>
    <x v="3"/>
    <x v="0"/>
  </r>
  <r>
    <n v="441"/>
    <x v="0"/>
    <x v="440"/>
    <x v="43"/>
    <x v="0"/>
    <x v="0"/>
    <x v="440"/>
    <x v="21"/>
    <x v="0"/>
    <x v="22"/>
    <x v="1"/>
    <x v="0"/>
    <x v="2"/>
    <x v="2"/>
  </r>
  <r>
    <n v="442"/>
    <x v="9"/>
    <x v="441"/>
    <x v="43"/>
    <x v="2"/>
    <x v="0"/>
    <x v="441"/>
    <x v="8"/>
    <x v="0"/>
    <x v="20"/>
    <x v="0"/>
    <x v="0"/>
    <x v="5"/>
    <x v="1"/>
  </r>
  <r>
    <n v="443"/>
    <x v="1"/>
    <x v="442"/>
    <x v="43"/>
    <x v="0"/>
    <x v="1"/>
    <x v="442"/>
    <x v="2"/>
    <x v="0"/>
    <x v="1"/>
    <x v="0"/>
    <x v="0"/>
    <x v="6"/>
    <x v="1"/>
  </r>
  <r>
    <n v="444"/>
    <x v="13"/>
    <x v="443"/>
    <x v="43"/>
    <x v="0"/>
    <x v="1"/>
    <x v="443"/>
    <x v="2"/>
    <x v="0"/>
    <x v="1"/>
    <x v="0"/>
    <x v="1"/>
    <x v="3"/>
    <x v="1"/>
  </r>
  <r>
    <n v="445"/>
    <x v="6"/>
    <x v="444"/>
    <x v="43"/>
    <x v="0"/>
    <x v="0"/>
    <x v="444"/>
    <x v="2"/>
    <x v="0"/>
    <x v="32"/>
    <x v="1"/>
    <x v="1"/>
    <x v="3"/>
    <x v="0"/>
  </r>
  <r>
    <n v="446"/>
    <x v="18"/>
    <x v="445"/>
    <x v="43"/>
    <x v="0"/>
    <x v="0"/>
    <x v="445"/>
    <x v="2"/>
    <x v="0"/>
    <x v="0"/>
    <x v="0"/>
    <x v="0"/>
    <x v="1"/>
    <x v="0"/>
  </r>
  <r>
    <n v="447"/>
    <x v="14"/>
    <x v="446"/>
    <x v="44"/>
    <x v="0"/>
    <x v="3"/>
    <x v="446"/>
    <x v="2"/>
    <x v="1"/>
    <x v="12"/>
    <x v="3"/>
    <x v="1"/>
    <x v="3"/>
    <x v="5"/>
  </r>
  <r>
    <n v="448"/>
    <x v="28"/>
    <x v="447"/>
    <x v="44"/>
    <x v="1"/>
    <x v="2"/>
    <x v="447"/>
    <x v="2"/>
    <x v="0"/>
    <x v="14"/>
    <x v="0"/>
    <x v="1"/>
    <x v="3"/>
    <x v="0"/>
  </r>
  <r>
    <n v="449"/>
    <x v="11"/>
    <x v="448"/>
    <x v="44"/>
    <x v="0"/>
    <x v="2"/>
    <x v="448"/>
    <x v="2"/>
    <x v="0"/>
    <x v="6"/>
    <x v="1"/>
    <x v="0"/>
    <x v="0"/>
    <x v="1"/>
  </r>
  <r>
    <n v="450"/>
    <x v="7"/>
    <x v="449"/>
    <x v="44"/>
    <x v="0"/>
    <x v="0"/>
    <x v="449"/>
    <x v="4"/>
    <x v="0"/>
    <x v="0"/>
    <x v="0"/>
    <x v="1"/>
    <x v="3"/>
    <x v="0"/>
  </r>
  <r>
    <n v="451"/>
    <x v="9"/>
    <x v="450"/>
    <x v="44"/>
    <x v="0"/>
    <x v="0"/>
    <x v="450"/>
    <x v="2"/>
    <x v="1"/>
    <x v="12"/>
    <x v="3"/>
    <x v="0"/>
    <x v="2"/>
    <x v="5"/>
  </r>
  <r>
    <n v="452"/>
    <x v="3"/>
    <x v="451"/>
    <x v="44"/>
    <x v="0"/>
    <x v="0"/>
    <x v="451"/>
    <x v="2"/>
    <x v="0"/>
    <x v="1"/>
    <x v="2"/>
    <x v="0"/>
    <x v="6"/>
    <x v="1"/>
  </r>
  <r>
    <n v="453"/>
    <x v="7"/>
    <x v="452"/>
    <x v="44"/>
    <x v="0"/>
    <x v="0"/>
    <x v="452"/>
    <x v="2"/>
    <x v="0"/>
    <x v="22"/>
    <x v="1"/>
    <x v="0"/>
    <x v="6"/>
    <x v="2"/>
  </r>
  <r>
    <n v="454"/>
    <x v="27"/>
    <x v="453"/>
    <x v="44"/>
    <x v="0"/>
    <x v="0"/>
    <x v="453"/>
    <x v="2"/>
    <x v="0"/>
    <x v="0"/>
    <x v="0"/>
    <x v="1"/>
    <x v="3"/>
    <x v="0"/>
  </r>
  <r>
    <n v="455"/>
    <x v="21"/>
    <x v="454"/>
    <x v="44"/>
    <x v="0"/>
    <x v="1"/>
    <x v="454"/>
    <x v="2"/>
    <x v="1"/>
    <x v="12"/>
    <x v="3"/>
    <x v="0"/>
    <x v="0"/>
    <x v="5"/>
  </r>
  <r>
    <n v="456"/>
    <x v="21"/>
    <x v="455"/>
    <x v="44"/>
    <x v="0"/>
    <x v="0"/>
    <x v="455"/>
    <x v="2"/>
    <x v="0"/>
    <x v="10"/>
    <x v="1"/>
    <x v="1"/>
    <x v="3"/>
    <x v="1"/>
  </r>
  <r>
    <n v="457"/>
    <x v="14"/>
    <x v="456"/>
    <x v="44"/>
    <x v="0"/>
    <x v="2"/>
    <x v="456"/>
    <x v="28"/>
    <x v="0"/>
    <x v="33"/>
    <x v="0"/>
    <x v="0"/>
    <x v="2"/>
    <x v="2"/>
  </r>
  <r>
    <n v="458"/>
    <x v="26"/>
    <x v="457"/>
    <x v="44"/>
    <x v="0"/>
    <x v="0"/>
    <x v="457"/>
    <x v="2"/>
    <x v="0"/>
    <x v="18"/>
    <x v="1"/>
    <x v="1"/>
    <x v="3"/>
    <x v="0"/>
  </r>
  <r>
    <n v="459"/>
    <x v="12"/>
    <x v="458"/>
    <x v="44"/>
    <x v="0"/>
    <x v="0"/>
    <x v="458"/>
    <x v="2"/>
    <x v="0"/>
    <x v="2"/>
    <x v="0"/>
    <x v="0"/>
    <x v="6"/>
    <x v="2"/>
  </r>
  <r>
    <n v="460"/>
    <x v="8"/>
    <x v="459"/>
    <x v="44"/>
    <x v="0"/>
    <x v="2"/>
    <x v="459"/>
    <x v="2"/>
    <x v="1"/>
    <x v="12"/>
    <x v="3"/>
    <x v="0"/>
    <x v="4"/>
    <x v="5"/>
  </r>
  <r>
    <n v="461"/>
    <x v="14"/>
    <x v="460"/>
    <x v="44"/>
    <x v="0"/>
    <x v="2"/>
    <x v="460"/>
    <x v="2"/>
    <x v="1"/>
    <x v="12"/>
    <x v="3"/>
    <x v="1"/>
    <x v="3"/>
    <x v="5"/>
  </r>
  <r>
    <n v="462"/>
    <x v="3"/>
    <x v="461"/>
    <x v="45"/>
    <x v="0"/>
    <x v="0"/>
    <x v="461"/>
    <x v="2"/>
    <x v="1"/>
    <x v="12"/>
    <x v="3"/>
    <x v="0"/>
    <x v="4"/>
    <x v="5"/>
  </r>
  <r>
    <n v="463"/>
    <x v="8"/>
    <x v="462"/>
    <x v="45"/>
    <x v="0"/>
    <x v="2"/>
    <x v="462"/>
    <x v="8"/>
    <x v="0"/>
    <x v="6"/>
    <x v="1"/>
    <x v="0"/>
    <x v="0"/>
    <x v="1"/>
  </r>
  <r>
    <n v="464"/>
    <x v="3"/>
    <x v="463"/>
    <x v="45"/>
    <x v="0"/>
    <x v="0"/>
    <x v="463"/>
    <x v="2"/>
    <x v="0"/>
    <x v="1"/>
    <x v="0"/>
    <x v="0"/>
    <x v="10"/>
    <x v="1"/>
  </r>
  <r>
    <n v="465"/>
    <x v="14"/>
    <x v="464"/>
    <x v="45"/>
    <x v="0"/>
    <x v="0"/>
    <x v="464"/>
    <x v="2"/>
    <x v="0"/>
    <x v="0"/>
    <x v="0"/>
    <x v="0"/>
    <x v="8"/>
    <x v="0"/>
  </r>
  <r>
    <n v="466"/>
    <x v="27"/>
    <x v="465"/>
    <x v="45"/>
    <x v="0"/>
    <x v="0"/>
    <x v="465"/>
    <x v="21"/>
    <x v="0"/>
    <x v="19"/>
    <x v="1"/>
    <x v="0"/>
    <x v="2"/>
    <x v="0"/>
  </r>
  <r>
    <n v="467"/>
    <x v="7"/>
    <x v="466"/>
    <x v="45"/>
    <x v="2"/>
    <x v="0"/>
    <x v="466"/>
    <x v="2"/>
    <x v="0"/>
    <x v="7"/>
    <x v="1"/>
    <x v="0"/>
    <x v="0"/>
    <x v="2"/>
  </r>
  <r>
    <n v="468"/>
    <x v="2"/>
    <x v="467"/>
    <x v="45"/>
    <x v="0"/>
    <x v="1"/>
    <x v="467"/>
    <x v="2"/>
    <x v="0"/>
    <x v="15"/>
    <x v="0"/>
    <x v="0"/>
    <x v="1"/>
    <x v="0"/>
  </r>
  <r>
    <n v="469"/>
    <x v="24"/>
    <x v="468"/>
    <x v="45"/>
    <x v="1"/>
    <x v="0"/>
    <x v="468"/>
    <x v="3"/>
    <x v="0"/>
    <x v="1"/>
    <x v="0"/>
    <x v="1"/>
    <x v="3"/>
    <x v="1"/>
  </r>
  <r>
    <n v="470"/>
    <x v="20"/>
    <x v="469"/>
    <x v="45"/>
    <x v="0"/>
    <x v="0"/>
    <x v="469"/>
    <x v="7"/>
    <x v="0"/>
    <x v="0"/>
    <x v="0"/>
    <x v="0"/>
    <x v="1"/>
    <x v="0"/>
  </r>
  <r>
    <n v="471"/>
    <x v="9"/>
    <x v="470"/>
    <x v="45"/>
    <x v="0"/>
    <x v="3"/>
    <x v="470"/>
    <x v="3"/>
    <x v="0"/>
    <x v="20"/>
    <x v="0"/>
    <x v="0"/>
    <x v="0"/>
    <x v="1"/>
  </r>
  <r>
    <n v="472"/>
    <x v="28"/>
    <x v="471"/>
    <x v="45"/>
    <x v="0"/>
    <x v="0"/>
    <x v="471"/>
    <x v="2"/>
    <x v="0"/>
    <x v="10"/>
    <x v="1"/>
    <x v="0"/>
    <x v="0"/>
    <x v="1"/>
  </r>
  <r>
    <n v="473"/>
    <x v="27"/>
    <x v="472"/>
    <x v="45"/>
    <x v="0"/>
    <x v="0"/>
    <x v="472"/>
    <x v="2"/>
    <x v="0"/>
    <x v="0"/>
    <x v="0"/>
    <x v="1"/>
    <x v="3"/>
    <x v="0"/>
  </r>
  <r>
    <n v="474"/>
    <x v="13"/>
    <x v="473"/>
    <x v="45"/>
    <x v="0"/>
    <x v="1"/>
    <x v="473"/>
    <x v="2"/>
    <x v="1"/>
    <x v="12"/>
    <x v="3"/>
    <x v="0"/>
    <x v="4"/>
    <x v="5"/>
  </r>
  <r>
    <n v="475"/>
    <x v="5"/>
    <x v="474"/>
    <x v="45"/>
    <x v="0"/>
    <x v="2"/>
    <x v="474"/>
    <x v="2"/>
    <x v="0"/>
    <x v="20"/>
    <x v="5"/>
    <x v="0"/>
    <x v="0"/>
    <x v="1"/>
  </r>
  <r>
    <n v="476"/>
    <x v="2"/>
    <x v="475"/>
    <x v="46"/>
    <x v="0"/>
    <x v="0"/>
    <x v="475"/>
    <x v="29"/>
    <x v="1"/>
    <x v="9"/>
    <x v="3"/>
    <x v="0"/>
    <x v="0"/>
    <x v="4"/>
  </r>
  <r>
    <n v="477"/>
    <x v="12"/>
    <x v="476"/>
    <x v="46"/>
    <x v="0"/>
    <x v="0"/>
    <x v="476"/>
    <x v="2"/>
    <x v="0"/>
    <x v="10"/>
    <x v="1"/>
    <x v="1"/>
    <x v="3"/>
    <x v="1"/>
  </r>
  <r>
    <n v="478"/>
    <x v="27"/>
    <x v="477"/>
    <x v="46"/>
    <x v="0"/>
    <x v="0"/>
    <x v="477"/>
    <x v="2"/>
    <x v="0"/>
    <x v="5"/>
    <x v="0"/>
    <x v="0"/>
    <x v="0"/>
    <x v="2"/>
  </r>
  <r>
    <n v="479"/>
    <x v="5"/>
    <x v="478"/>
    <x v="46"/>
    <x v="0"/>
    <x v="0"/>
    <x v="478"/>
    <x v="2"/>
    <x v="0"/>
    <x v="5"/>
    <x v="0"/>
    <x v="0"/>
    <x v="0"/>
    <x v="2"/>
  </r>
  <r>
    <n v="480"/>
    <x v="6"/>
    <x v="479"/>
    <x v="46"/>
    <x v="0"/>
    <x v="2"/>
    <x v="479"/>
    <x v="2"/>
    <x v="1"/>
    <x v="9"/>
    <x v="9"/>
    <x v="0"/>
    <x v="2"/>
    <x v="4"/>
  </r>
  <r>
    <n v="481"/>
    <x v="14"/>
    <x v="480"/>
    <x v="46"/>
    <x v="0"/>
    <x v="4"/>
    <x v="480"/>
    <x v="2"/>
    <x v="0"/>
    <x v="15"/>
    <x v="0"/>
    <x v="0"/>
    <x v="2"/>
    <x v="0"/>
  </r>
  <r>
    <n v="482"/>
    <x v="4"/>
    <x v="481"/>
    <x v="46"/>
    <x v="0"/>
    <x v="0"/>
    <x v="481"/>
    <x v="2"/>
    <x v="0"/>
    <x v="0"/>
    <x v="0"/>
    <x v="1"/>
    <x v="3"/>
    <x v="0"/>
  </r>
  <r>
    <n v="483"/>
    <x v="25"/>
    <x v="482"/>
    <x v="46"/>
    <x v="2"/>
    <x v="0"/>
    <x v="482"/>
    <x v="2"/>
    <x v="0"/>
    <x v="22"/>
    <x v="1"/>
    <x v="1"/>
    <x v="3"/>
    <x v="2"/>
  </r>
  <r>
    <n v="484"/>
    <x v="23"/>
    <x v="483"/>
    <x v="47"/>
    <x v="0"/>
    <x v="2"/>
    <x v="483"/>
    <x v="2"/>
    <x v="0"/>
    <x v="10"/>
    <x v="1"/>
    <x v="0"/>
    <x v="6"/>
    <x v="1"/>
  </r>
  <r>
    <n v="485"/>
    <x v="10"/>
    <x v="484"/>
    <x v="47"/>
    <x v="0"/>
    <x v="0"/>
    <x v="484"/>
    <x v="2"/>
    <x v="0"/>
    <x v="15"/>
    <x v="0"/>
    <x v="1"/>
    <x v="3"/>
    <x v="0"/>
  </r>
  <r>
    <n v="486"/>
    <x v="1"/>
    <x v="485"/>
    <x v="47"/>
    <x v="0"/>
    <x v="0"/>
    <x v="485"/>
    <x v="2"/>
    <x v="0"/>
    <x v="0"/>
    <x v="0"/>
    <x v="1"/>
    <x v="3"/>
    <x v="0"/>
  </r>
  <r>
    <n v="487"/>
    <x v="15"/>
    <x v="486"/>
    <x v="47"/>
    <x v="0"/>
    <x v="0"/>
    <x v="486"/>
    <x v="4"/>
    <x v="0"/>
    <x v="6"/>
    <x v="1"/>
    <x v="0"/>
    <x v="0"/>
    <x v="1"/>
  </r>
  <r>
    <n v="488"/>
    <x v="26"/>
    <x v="487"/>
    <x v="47"/>
    <x v="0"/>
    <x v="0"/>
    <x v="487"/>
    <x v="2"/>
    <x v="0"/>
    <x v="1"/>
    <x v="0"/>
    <x v="0"/>
    <x v="2"/>
    <x v="1"/>
  </r>
  <r>
    <n v="489"/>
    <x v="17"/>
    <x v="488"/>
    <x v="47"/>
    <x v="0"/>
    <x v="1"/>
    <x v="488"/>
    <x v="2"/>
    <x v="0"/>
    <x v="0"/>
    <x v="0"/>
    <x v="0"/>
    <x v="10"/>
    <x v="0"/>
  </r>
  <r>
    <n v="490"/>
    <x v="4"/>
    <x v="489"/>
    <x v="47"/>
    <x v="0"/>
    <x v="1"/>
    <x v="489"/>
    <x v="4"/>
    <x v="0"/>
    <x v="1"/>
    <x v="0"/>
    <x v="1"/>
    <x v="3"/>
    <x v="1"/>
  </r>
  <r>
    <n v="491"/>
    <x v="20"/>
    <x v="490"/>
    <x v="47"/>
    <x v="0"/>
    <x v="0"/>
    <x v="490"/>
    <x v="19"/>
    <x v="0"/>
    <x v="1"/>
    <x v="0"/>
    <x v="1"/>
    <x v="3"/>
    <x v="1"/>
  </r>
  <r>
    <n v="492"/>
    <x v="2"/>
    <x v="491"/>
    <x v="47"/>
    <x v="0"/>
    <x v="1"/>
    <x v="491"/>
    <x v="2"/>
    <x v="0"/>
    <x v="1"/>
    <x v="0"/>
    <x v="1"/>
    <x v="3"/>
    <x v="1"/>
  </r>
  <r>
    <n v="493"/>
    <x v="6"/>
    <x v="492"/>
    <x v="47"/>
    <x v="0"/>
    <x v="0"/>
    <x v="492"/>
    <x v="2"/>
    <x v="0"/>
    <x v="1"/>
    <x v="0"/>
    <x v="1"/>
    <x v="3"/>
    <x v="1"/>
  </r>
  <r>
    <n v="494"/>
    <x v="13"/>
    <x v="493"/>
    <x v="48"/>
    <x v="0"/>
    <x v="0"/>
    <x v="493"/>
    <x v="3"/>
    <x v="0"/>
    <x v="33"/>
    <x v="0"/>
    <x v="0"/>
    <x v="0"/>
    <x v="2"/>
  </r>
  <r>
    <n v="495"/>
    <x v="14"/>
    <x v="494"/>
    <x v="48"/>
    <x v="0"/>
    <x v="0"/>
    <x v="494"/>
    <x v="2"/>
    <x v="0"/>
    <x v="8"/>
    <x v="0"/>
    <x v="0"/>
    <x v="0"/>
    <x v="2"/>
  </r>
  <r>
    <n v="496"/>
    <x v="26"/>
    <x v="495"/>
    <x v="48"/>
    <x v="0"/>
    <x v="0"/>
    <x v="495"/>
    <x v="2"/>
    <x v="0"/>
    <x v="2"/>
    <x v="0"/>
    <x v="0"/>
    <x v="0"/>
    <x v="2"/>
  </r>
  <r>
    <n v="497"/>
    <x v="9"/>
    <x v="496"/>
    <x v="48"/>
    <x v="2"/>
    <x v="0"/>
    <x v="496"/>
    <x v="2"/>
    <x v="0"/>
    <x v="0"/>
    <x v="0"/>
    <x v="0"/>
    <x v="6"/>
    <x v="0"/>
  </r>
  <r>
    <n v="498"/>
    <x v="20"/>
    <x v="497"/>
    <x v="48"/>
    <x v="0"/>
    <x v="1"/>
    <x v="497"/>
    <x v="1"/>
    <x v="0"/>
    <x v="10"/>
    <x v="1"/>
    <x v="0"/>
    <x v="6"/>
    <x v="1"/>
  </r>
  <r>
    <n v="499"/>
    <x v="15"/>
    <x v="498"/>
    <x v="48"/>
    <x v="0"/>
    <x v="2"/>
    <x v="498"/>
    <x v="2"/>
    <x v="0"/>
    <x v="1"/>
    <x v="0"/>
    <x v="0"/>
    <x v="6"/>
    <x v="1"/>
  </r>
  <r>
    <n v="500"/>
    <x v="19"/>
    <x v="499"/>
    <x v="48"/>
    <x v="0"/>
    <x v="0"/>
    <x v="499"/>
    <x v="2"/>
    <x v="0"/>
    <x v="5"/>
    <x v="0"/>
    <x v="0"/>
    <x v="0"/>
    <x v="2"/>
  </r>
  <r>
    <n v="501"/>
    <x v="13"/>
    <x v="500"/>
    <x v="48"/>
    <x v="0"/>
    <x v="0"/>
    <x v="500"/>
    <x v="2"/>
    <x v="0"/>
    <x v="10"/>
    <x v="1"/>
    <x v="0"/>
    <x v="0"/>
    <x v="1"/>
  </r>
  <r>
    <n v="502"/>
    <x v="25"/>
    <x v="501"/>
    <x v="48"/>
    <x v="0"/>
    <x v="0"/>
    <x v="501"/>
    <x v="4"/>
    <x v="0"/>
    <x v="33"/>
    <x v="0"/>
    <x v="0"/>
    <x v="0"/>
    <x v="2"/>
  </r>
  <r>
    <n v="503"/>
    <x v="15"/>
    <x v="502"/>
    <x v="48"/>
    <x v="0"/>
    <x v="2"/>
    <x v="502"/>
    <x v="1"/>
    <x v="1"/>
    <x v="12"/>
    <x v="3"/>
    <x v="0"/>
    <x v="8"/>
    <x v="5"/>
  </r>
  <r>
    <n v="504"/>
    <x v="27"/>
    <x v="503"/>
    <x v="48"/>
    <x v="0"/>
    <x v="0"/>
    <x v="503"/>
    <x v="2"/>
    <x v="0"/>
    <x v="18"/>
    <x v="1"/>
    <x v="0"/>
    <x v="10"/>
    <x v="0"/>
  </r>
  <r>
    <n v="505"/>
    <x v="23"/>
    <x v="504"/>
    <x v="48"/>
    <x v="0"/>
    <x v="1"/>
    <x v="504"/>
    <x v="2"/>
    <x v="1"/>
    <x v="12"/>
    <x v="3"/>
    <x v="0"/>
    <x v="2"/>
    <x v="5"/>
  </r>
  <r>
    <n v="506"/>
    <x v="26"/>
    <x v="505"/>
    <x v="48"/>
    <x v="2"/>
    <x v="3"/>
    <x v="505"/>
    <x v="2"/>
    <x v="0"/>
    <x v="0"/>
    <x v="0"/>
    <x v="1"/>
    <x v="3"/>
    <x v="0"/>
  </r>
  <r>
    <n v="507"/>
    <x v="6"/>
    <x v="506"/>
    <x v="48"/>
    <x v="3"/>
    <x v="0"/>
    <x v="506"/>
    <x v="2"/>
    <x v="0"/>
    <x v="1"/>
    <x v="0"/>
    <x v="1"/>
    <x v="3"/>
    <x v="1"/>
  </r>
  <r>
    <n v="508"/>
    <x v="27"/>
    <x v="507"/>
    <x v="48"/>
    <x v="0"/>
    <x v="1"/>
    <x v="507"/>
    <x v="2"/>
    <x v="0"/>
    <x v="22"/>
    <x v="1"/>
    <x v="0"/>
    <x v="0"/>
    <x v="2"/>
  </r>
  <r>
    <n v="509"/>
    <x v="1"/>
    <x v="508"/>
    <x v="49"/>
    <x v="1"/>
    <x v="3"/>
    <x v="508"/>
    <x v="2"/>
    <x v="0"/>
    <x v="34"/>
    <x v="1"/>
    <x v="1"/>
    <x v="3"/>
    <x v="0"/>
  </r>
  <r>
    <n v="510"/>
    <x v="17"/>
    <x v="509"/>
    <x v="49"/>
    <x v="0"/>
    <x v="3"/>
    <x v="509"/>
    <x v="2"/>
    <x v="0"/>
    <x v="20"/>
    <x v="0"/>
    <x v="0"/>
    <x v="4"/>
    <x v="1"/>
  </r>
  <r>
    <n v="511"/>
    <x v="18"/>
    <x v="510"/>
    <x v="49"/>
    <x v="0"/>
    <x v="0"/>
    <x v="510"/>
    <x v="2"/>
    <x v="0"/>
    <x v="15"/>
    <x v="0"/>
    <x v="0"/>
    <x v="17"/>
    <x v="0"/>
  </r>
  <r>
    <n v="512"/>
    <x v="15"/>
    <x v="511"/>
    <x v="49"/>
    <x v="0"/>
    <x v="0"/>
    <x v="511"/>
    <x v="2"/>
    <x v="0"/>
    <x v="2"/>
    <x v="0"/>
    <x v="0"/>
    <x v="2"/>
    <x v="2"/>
  </r>
  <r>
    <n v="513"/>
    <x v="24"/>
    <x v="512"/>
    <x v="49"/>
    <x v="0"/>
    <x v="0"/>
    <x v="512"/>
    <x v="2"/>
    <x v="0"/>
    <x v="1"/>
    <x v="0"/>
    <x v="0"/>
    <x v="12"/>
    <x v="1"/>
  </r>
  <r>
    <n v="514"/>
    <x v="2"/>
    <x v="513"/>
    <x v="49"/>
    <x v="0"/>
    <x v="0"/>
    <x v="513"/>
    <x v="30"/>
    <x v="0"/>
    <x v="2"/>
    <x v="0"/>
    <x v="0"/>
    <x v="0"/>
    <x v="2"/>
  </r>
  <r>
    <n v="515"/>
    <x v="1"/>
    <x v="514"/>
    <x v="49"/>
    <x v="0"/>
    <x v="0"/>
    <x v="514"/>
    <x v="2"/>
    <x v="0"/>
    <x v="0"/>
    <x v="0"/>
    <x v="0"/>
    <x v="6"/>
    <x v="0"/>
  </r>
  <r>
    <n v="516"/>
    <x v="25"/>
    <x v="515"/>
    <x v="49"/>
    <x v="0"/>
    <x v="1"/>
    <x v="515"/>
    <x v="2"/>
    <x v="0"/>
    <x v="2"/>
    <x v="0"/>
    <x v="0"/>
    <x v="6"/>
    <x v="2"/>
  </r>
  <r>
    <n v="517"/>
    <x v="10"/>
    <x v="516"/>
    <x v="49"/>
    <x v="0"/>
    <x v="0"/>
    <x v="516"/>
    <x v="2"/>
    <x v="0"/>
    <x v="22"/>
    <x v="1"/>
    <x v="0"/>
    <x v="2"/>
    <x v="2"/>
  </r>
  <r>
    <n v="518"/>
    <x v="13"/>
    <x v="517"/>
    <x v="49"/>
    <x v="0"/>
    <x v="2"/>
    <x v="517"/>
    <x v="2"/>
    <x v="0"/>
    <x v="22"/>
    <x v="1"/>
    <x v="0"/>
    <x v="2"/>
    <x v="2"/>
  </r>
  <r>
    <n v="519"/>
    <x v="4"/>
    <x v="518"/>
    <x v="49"/>
    <x v="0"/>
    <x v="3"/>
    <x v="518"/>
    <x v="1"/>
    <x v="0"/>
    <x v="10"/>
    <x v="1"/>
    <x v="0"/>
    <x v="0"/>
    <x v="1"/>
  </r>
  <r>
    <n v="520"/>
    <x v="27"/>
    <x v="519"/>
    <x v="49"/>
    <x v="0"/>
    <x v="0"/>
    <x v="519"/>
    <x v="2"/>
    <x v="0"/>
    <x v="2"/>
    <x v="0"/>
    <x v="0"/>
    <x v="4"/>
    <x v="2"/>
  </r>
  <r>
    <n v="521"/>
    <x v="2"/>
    <x v="520"/>
    <x v="49"/>
    <x v="0"/>
    <x v="3"/>
    <x v="520"/>
    <x v="10"/>
    <x v="0"/>
    <x v="16"/>
    <x v="1"/>
    <x v="1"/>
    <x v="3"/>
    <x v="2"/>
  </r>
  <r>
    <n v="522"/>
    <x v="25"/>
    <x v="521"/>
    <x v="50"/>
    <x v="0"/>
    <x v="2"/>
    <x v="521"/>
    <x v="8"/>
    <x v="0"/>
    <x v="10"/>
    <x v="1"/>
    <x v="0"/>
    <x v="2"/>
    <x v="1"/>
  </r>
  <r>
    <n v="523"/>
    <x v="19"/>
    <x v="522"/>
    <x v="50"/>
    <x v="0"/>
    <x v="0"/>
    <x v="522"/>
    <x v="2"/>
    <x v="0"/>
    <x v="20"/>
    <x v="0"/>
    <x v="0"/>
    <x v="0"/>
    <x v="1"/>
  </r>
  <r>
    <n v="524"/>
    <x v="6"/>
    <x v="523"/>
    <x v="50"/>
    <x v="0"/>
    <x v="0"/>
    <x v="523"/>
    <x v="31"/>
    <x v="0"/>
    <x v="7"/>
    <x v="1"/>
    <x v="0"/>
    <x v="0"/>
    <x v="2"/>
  </r>
  <r>
    <n v="525"/>
    <x v="27"/>
    <x v="524"/>
    <x v="50"/>
    <x v="0"/>
    <x v="0"/>
    <x v="524"/>
    <x v="2"/>
    <x v="0"/>
    <x v="15"/>
    <x v="0"/>
    <x v="1"/>
    <x v="3"/>
    <x v="0"/>
  </r>
  <r>
    <n v="526"/>
    <x v="24"/>
    <x v="525"/>
    <x v="50"/>
    <x v="0"/>
    <x v="3"/>
    <x v="525"/>
    <x v="2"/>
    <x v="1"/>
    <x v="12"/>
    <x v="3"/>
    <x v="0"/>
    <x v="2"/>
    <x v="5"/>
  </r>
  <r>
    <n v="527"/>
    <x v="22"/>
    <x v="526"/>
    <x v="50"/>
    <x v="2"/>
    <x v="3"/>
    <x v="526"/>
    <x v="2"/>
    <x v="0"/>
    <x v="3"/>
    <x v="1"/>
    <x v="0"/>
    <x v="12"/>
    <x v="3"/>
  </r>
  <r>
    <n v="528"/>
    <x v="3"/>
    <x v="527"/>
    <x v="50"/>
    <x v="2"/>
    <x v="0"/>
    <x v="527"/>
    <x v="2"/>
    <x v="0"/>
    <x v="17"/>
    <x v="8"/>
    <x v="0"/>
    <x v="12"/>
    <x v="3"/>
  </r>
  <r>
    <n v="529"/>
    <x v="12"/>
    <x v="528"/>
    <x v="50"/>
    <x v="2"/>
    <x v="0"/>
    <x v="528"/>
    <x v="2"/>
    <x v="0"/>
    <x v="3"/>
    <x v="1"/>
    <x v="0"/>
    <x v="12"/>
    <x v="3"/>
  </r>
  <r>
    <n v="530"/>
    <x v="7"/>
    <x v="529"/>
    <x v="50"/>
    <x v="2"/>
    <x v="3"/>
    <x v="529"/>
    <x v="5"/>
    <x v="0"/>
    <x v="17"/>
    <x v="0"/>
    <x v="0"/>
    <x v="12"/>
    <x v="3"/>
  </r>
  <r>
    <n v="531"/>
    <x v="0"/>
    <x v="530"/>
    <x v="50"/>
    <x v="0"/>
    <x v="3"/>
    <x v="530"/>
    <x v="2"/>
    <x v="0"/>
    <x v="6"/>
    <x v="1"/>
    <x v="1"/>
    <x v="3"/>
    <x v="1"/>
  </r>
  <r>
    <n v="532"/>
    <x v="15"/>
    <x v="531"/>
    <x v="50"/>
    <x v="0"/>
    <x v="2"/>
    <x v="531"/>
    <x v="1"/>
    <x v="1"/>
    <x v="12"/>
    <x v="3"/>
    <x v="0"/>
    <x v="1"/>
    <x v="5"/>
  </r>
  <r>
    <n v="533"/>
    <x v="27"/>
    <x v="532"/>
    <x v="50"/>
    <x v="0"/>
    <x v="2"/>
    <x v="532"/>
    <x v="1"/>
    <x v="0"/>
    <x v="6"/>
    <x v="1"/>
    <x v="0"/>
    <x v="0"/>
    <x v="1"/>
  </r>
  <r>
    <n v="534"/>
    <x v="25"/>
    <x v="533"/>
    <x v="50"/>
    <x v="0"/>
    <x v="2"/>
    <x v="533"/>
    <x v="16"/>
    <x v="0"/>
    <x v="22"/>
    <x v="1"/>
    <x v="0"/>
    <x v="0"/>
    <x v="2"/>
  </r>
  <r>
    <n v="535"/>
    <x v="12"/>
    <x v="534"/>
    <x v="50"/>
    <x v="0"/>
    <x v="0"/>
    <x v="534"/>
    <x v="2"/>
    <x v="0"/>
    <x v="22"/>
    <x v="1"/>
    <x v="1"/>
    <x v="3"/>
    <x v="2"/>
  </r>
  <r>
    <n v="536"/>
    <x v="2"/>
    <x v="535"/>
    <x v="50"/>
    <x v="0"/>
    <x v="0"/>
    <x v="535"/>
    <x v="2"/>
    <x v="0"/>
    <x v="7"/>
    <x v="1"/>
    <x v="0"/>
    <x v="6"/>
    <x v="2"/>
  </r>
  <r>
    <n v="537"/>
    <x v="7"/>
    <x v="536"/>
    <x v="50"/>
    <x v="0"/>
    <x v="0"/>
    <x v="536"/>
    <x v="2"/>
    <x v="0"/>
    <x v="17"/>
    <x v="0"/>
    <x v="0"/>
    <x v="6"/>
    <x v="3"/>
  </r>
  <r>
    <n v="538"/>
    <x v="3"/>
    <x v="537"/>
    <x v="50"/>
    <x v="2"/>
    <x v="0"/>
    <x v="537"/>
    <x v="2"/>
    <x v="1"/>
    <x v="35"/>
    <x v="3"/>
    <x v="1"/>
    <x v="3"/>
    <x v="5"/>
  </r>
  <r>
    <n v="539"/>
    <x v="17"/>
    <x v="538"/>
    <x v="50"/>
    <x v="0"/>
    <x v="0"/>
    <x v="538"/>
    <x v="2"/>
    <x v="0"/>
    <x v="20"/>
    <x v="2"/>
    <x v="0"/>
    <x v="5"/>
    <x v="1"/>
  </r>
  <r>
    <n v="540"/>
    <x v="7"/>
    <x v="539"/>
    <x v="50"/>
    <x v="2"/>
    <x v="0"/>
    <x v="539"/>
    <x v="2"/>
    <x v="1"/>
    <x v="35"/>
    <x v="3"/>
    <x v="1"/>
    <x v="3"/>
    <x v="5"/>
  </r>
  <r>
    <n v="541"/>
    <x v="28"/>
    <x v="540"/>
    <x v="50"/>
    <x v="0"/>
    <x v="0"/>
    <x v="540"/>
    <x v="2"/>
    <x v="0"/>
    <x v="0"/>
    <x v="2"/>
    <x v="0"/>
    <x v="10"/>
    <x v="0"/>
  </r>
  <r>
    <n v="542"/>
    <x v="7"/>
    <x v="541"/>
    <x v="50"/>
    <x v="0"/>
    <x v="0"/>
    <x v="541"/>
    <x v="2"/>
    <x v="0"/>
    <x v="20"/>
    <x v="0"/>
    <x v="0"/>
    <x v="2"/>
    <x v="1"/>
  </r>
  <r>
    <n v="543"/>
    <x v="1"/>
    <x v="542"/>
    <x v="50"/>
    <x v="0"/>
    <x v="0"/>
    <x v="542"/>
    <x v="2"/>
    <x v="0"/>
    <x v="18"/>
    <x v="1"/>
    <x v="0"/>
    <x v="6"/>
    <x v="0"/>
  </r>
  <r>
    <n v="544"/>
    <x v="7"/>
    <x v="543"/>
    <x v="50"/>
    <x v="0"/>
    <x v="1"/>
    <x v="543"/>
    <x v="1"/>
    <x v="0"/>
    <x v="7"/>
    <x v="1"/>
    <x v="0"/>
    <x v="6"/>
    <x v="2"/>
  </r>
  <r>
    <n v="545"/>
    <x v="20"/>
    <x v="544"/>
    <x v="50"/>
    <x v="0"/>
    <x v="1"/>
    <x v="544"/>
    <x v="2"/>
    <x v="0"/>
    <x v="20"/>
    <x v="5"/>
    <x v="0"/>
    <x v="2"/>
    <x v="1"/>
  </r>
  <r>
    <n v="546"/>
    <x v="21"/>
    <x v="545"/>
    <x v="50"/>
    <x v="0"/>
    <x v="2"/>
    <x v="545"/>
    <x v="2"/>
    <x v="1"/>
    <x v="12"/>
    <x v="3"/>
    <x v="0"/>
    <x v="4"/>
    <x v="5"/>
  </r>
  <r>
    <n v="547"/>
    <x v="9"/>
    <x v="546"/>
    <x v="50"/>
    <x v="2"/>
    <x v="0"/>
    <x v="546"/>
    <x v="1"/>
    <x v="0"/>
    <x v="29"/>
    <x v="0"/>
    <x v="1"/>
    <x v="3"/>
    <x v="2"/>
  </r>
  <r>
    <n v="548"/>
    <x v="16"/>
    <x v="547"/>
    <x v="50"/>
    <x v="2"/>
    <x v="0"/>
    <x v="547"/>
    <x v="1"/>
    <x v="0"/>
    <x v="36"/>
    <x v="1"/>
    <x v="1"/>
    <x v="3"/>
    <x v="2"/>
  </r>
  <r>
    <n v="549"/>
    <x v="2"/>
    <x v="548"/>
    <x v="50"/>
    <x v="0"/>
    <x v="0"/>
    <x v="548"/>
    <x v="2"/>
    <x v="0"/>
    <x v="10"/>
    <x v="1"/>
    <x v="0"/>
    <x v="2"/>
    <x v="1"/>
  </r>
  <r>
    <n v="550"/>
    <x v="8"/>
    <x v="549"/>
    <x v="50"/>
    <x v="0"/>
    <x v="3"/>
    <x v="549"/>
    <x v="2"/>
    <x v="0"/>
    <x v="1"/>
    <x v="0"/>
    <x v="0"/>
    <x v="2"/>
    <x v="1"/>
  </r>
  <r>
    <n v="551"/>
    <x v="22"/>
    <x v="550"/>
    <x v="50"/>
    <x v="0"/>
    <x v="0"/>
    <x v="550"/>
    <x v="2"/>
    <x v="0"/>
    <x v="33"/>
    <x v="0"/>
    <x v="1"/>
    <x v="3"/>
    <x v="2"/>
  </r>
  <r>
    <n v="552"/>
    <x v="10"/>
    <x v="551"/>
    <x v="50"/>
    <x v="0"/>
    <x v="0"/>
    <x v="551"/>
    <x v="9"/>
    <x v="0"/>
    <x v="6"/>
    <x v="1"/>
    <x v="1"/>
    <x v="3"/>
    <x v="1"/>
  </r>
  <r>
    <n v="553"/>
    <x v="10"/>
    <x v="552"/>
    <x v="50"/>
    <x v="0"/>
    <x v="0"/>
    <x v="552"/>
    <x v="2"/>
    <x v="0"/>
    <x v="0"/>
    <x v="0"/>
    <x v="1"/>
    <x v="3"/>
    <x v="0"/>
  </r>
  <r>
    <n v="554"/>
    <x v="23"/>
    <x v="553"/>
    <x v="50"/>
    <x v="3"/>
    <x v="0"/>
    <x v="553"/>
    <x v="2"/>
    <x v="0"/>
    <x v="5"/>
    <x v="0"/>
    <x v="1"/>
    <x v="3"/>
    <x v="2"/>
  </r>
  <r>
    <n v="555"/>
    <x v="15"/>
    <x v="554"/>
    <x v="50"/>
    <x v="0"/>
    <x v="0"/>
    <x v="554"/>
    <x v="2"/>
    <x v="1"/>
    <x v="12"/>
    <x v="3"/>
    <x v="0"/>
    <x v="0"/>
    <x v="5"/>
  </r>
  <r>
    <n v="556"/>
    <x v="3"/>
    <x v="555"/>
    <x v="50"/>
    <x v="0"/>
    <x v="0"/>
    <x v="555"/>
    <x v="2"/>
    <x v="0"/>
    <x v="20"/>
    <x v="6"/>
    <x v="0"/>
    <x v="12"/>
    <x v="1"/>
  </r>
  <r>
    <n v="557"/>
    <x v="24"/>
    <x v="556"/>
    <x v="50"/>
    <x v="0"/>
    <x v="1"/>
    <x v="556"/>
    <x v="2"/>
    <x v="0"/>
    <x v="15"/>
    <x v="0"/>
    <x v="0"/>
    <x v="0"/>
    <x v="0"/>
  </r>
  <r>
    <n v="558"/>
    <x v="10"/>
    <x v="557"/>
    <x v="50"/>
    <x v="2"/>
    <x v="1"/>
    <x v="557"/>
    <x v="2"/>
    <x v="1"/>
    <x v="12"/>
    <x v="3"/>
    <x v="1"/>
    <x v="3"/>
    <x v="5"/>
  </r>
  <r>
    <n v="559"/>
    <x v="6"/>
    <x v="558"/>
    <x v="50"/>
    <x v="0"/>
    <x v="1"/>
    <x v="558"/>
    <x v="12"/>
    <x v="1"/>
    <x v="37"/>
    <x v="3"/>
    <x v="1"/>
    <x v="3"/>
    <x v="5"/>
  </r>
  <r>
    <n v="560"/>
    <x v="7"/>
    <x v="559"/>
    <x v="50"/>
    <x v="0"/>
    <x v="2"/>
    <x v="559"/>
    <x v="2"/>
    <x v="1"/>
    <x v="12"/>
    <x v="3"/>
    <x v="0"/>
    <x v="0"/>
    <x v="5"/>
  </r>
  <r>
    <n v="561"/>
    <x v="26"/>
    <x v="560"/>
    <x v="50"/>
    <x v="0"/>
    <x v="2"/>
    <x v="560"/>
    <x v="2"/>
    <x v="1"/>
    <x v="12"/>
    <x v="3"/>
    <x v="0"/>
    <x v="4"/>
    <x v="5"/>
  </r>
  <r>
    <n v="562"/>
    <x v="17"/>
    <x v="561"/>
    <x v="50"/>
    <x v="0"/>
    <x v="2"/>
    <x v="561"/>
    <x v="2"/>
    <x v="1"/>
    <x v="12"/>
    <x v="3"/>
    <x v="0"/>
    <x v="4"/>
    <x v="5"/>
  </r>
  <r>
    <n v="563"/>
    <x v="3"/>
    <x v="562"/>
    <x v="50"/>
    <x v="0"/>
    <x v="0"/>
    <x v="562"/>
    <x v="2"/>
    <x v="0"/>
    <x v="1"/>
    <x v="0"/>
    <x v="0"/>
    <x v="0"/>
    <x v="1"/>
  </r>
  <r>
    <n v="564"/>
    <x v="18"/>
    <x v="563"/>
    <x v="27"/>
    <x v="0"/>
    <x v="0"/>
    <x v="563"/>
    <x v="2"/>
    <x v="1"/>
    <x v="12"/>
    <x v="3"/>
    <x v="0"/>
    <x v="0"/>
    <x v="5"/>
  </r>
  <r>
    <n v="565"/>
    <x v="24"/>
    <x v="564"/>
    <x v="24"/>
    <x v="0"/>
    <x v="2"/>
    <x v="564"/>
    <x v="2"/>
    <x v="0"/>
    <x v="7"/>
    <x v="1"/>
    <x v="0"/>
    <x v="2"/>
    <x v="2"/>
  </r>
  <r>
    <n v="566"/>
    <x v="5"/>
    <x v="565"/>
    <x v="13"/>
    <x v="0"/>
    <x v="3"/>
    <x v="565"/>
    <x v="1"/>
    <x v="0"/>
    <x v="20"/>
    <x v="0"/>
    <x v="0"/>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385BDC-5202-4694-8619-6562BCB4F39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3:E55" firstHeaderRow="1" firstDataRow="1" firstDataCol="1"/>
  <pivotFields count="16">
    <pivotField showAll="0"/>
    <pivotField showAll="0">
      <items count="30">
        <item x="16"/>
        <item x="12"/>
        <item x="3"/>
        <item x="13"/>
        <item x="10"/>
        <item x="23"/>
        <item x="15"/>
        <item x="28"/>
        <item x="19"/>
        <item x="24"/>
        <item x="11"/>
        <item x="14"/>
        <item x="7"/>
        <item x="20"/>
        <item x="21"/>
        <item x="26"/>
        <item x="1"/>
        <item x="6"/>
        <item x="0"/>
        <item x="27"/>
        <item x="18"/>
        <item x="8"/>
        <item x="5"/>
        <item x="4"/>
        <item x="9"/>
        <item x="25"/>
        <item x="2"/>
        <item x="22"/>
        <item x="17"/>
        <item t="default"/>
      </items>
    </pivotField>
    <pivotField dataField="1"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axis="axisRow"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showAll="0">
      <items count="8">
        <item x="2"/>
        <item x="1"/>
        <item x="5"/>
        <item x="6"/>
        <item x="4"/>
        <item x="3"/>
        <item x="0"/>
        <item t="default"/>
      </items>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showAll="0">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pivotField>
    <pivotField showAll="0">
      <items count="3">
        <item x="1"/>
        <item x="0"/>
        <item t="default"/>
      </items>
    </pivotField>
    <pivotField showAll="0">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pivotField>
    <pivotField showAll="0">
      <items count="11">
        <item x="8"/>
        <item x="5"/>
        <item x="6"/>
        <item x="3"/>
        <item x="0"/>
        <item x="7"/>
        <item x="4"/>
        <item x="1"/>
        <item x="9"/>
        <item x="2"/>
        <item t="default"/>
      </items>
    </pivotField>
    <pivotField showAll="0">
      <items count="3">
        <item x="1"/>
        <item x="0"/>
        <item t="default"/>
      </items>
    </pivotField>
    <pivotField showAll="0">
      <items count="19">
        <item x="2"/>
        <item x="17"/>
        <item x="4"/>
        <item x="8"/>
        <item x="11"/>
        <item x="1"/>
        <item x="7"/>
        <item x="14"/>
        <item x="9"/>
        <item x="12"/>
        <item x="5"/>
        <item x="10"/>
        <item x="13"/>
        <item x="0"/>
        <item x="6"/>
        <item x="16"/>
        <item x="15"/>
        <item x="3"/>
        <item t="default"/>
      </items>
    </pivotField>
    <pivotField showAll="0">
      <items count="7">
        <item x="5"/>
        <item x="0"/>
        <item x="4"/>
        <item x="3"/>
        <item x="1"/>
        <item x="2"/>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14"/>
    <field x="3"/>
  </rowFields>
  <rowItems count="52">
    <i>
      <x v="1"/>
    </i>
    <i>
      <x v="2"/>
    </i>
    <i>
      <x v="3"/>
    </i>
    <i>
      <x v="4"/>
    </i>
    <i>
      <x v="5"/>
    </i>
    <i>
      <x v="6"/>
    </i>
    <i>
      <x v="8"/>
    </i>
    <i>
      <x v="9"/>
    </i>
    <i>
      <x v="10"/>
    </i>
    <i>
      <x v="11"/>
    </i>
    <i>
      <x v="12"/>
    </i>
    <i>
      <x v="13"/>
    </i>
    <i>
      <x v="15"/>
    </i>
    <i>
      <x v="16"/>
    </i>
    <i>
      <x v="17"/>
    </i>
    <i>
      <x v="18"/>
    </i>
    <i>
      <x v="19"/>
    </i>
    <i>
      <x v="20"/>
    </i>
    <i>
      <x v="22"/>
    </i>
    <i>
      <x v="23"/>
    </i>
    <i>
      <x v="24"/>
    </i>
    <i>
      <x v="25"/>
    </i>
    <i>
      <x v="26"/>
    </i>
    <i>
      <x v="27"/>
    </i>
    <i>
      <x v="29"/>
    </i>
    <i>
      <x v="30"/>
    </i>
    <i>
      <x v="31"/>
    </i>
    <i>
      <x v="32"/>
    </i>
    <i>
      <x v="33"/>
    </i>
    <i>
      <x v="34"/>
    </i>
    <i>
      <x v="36"/>
    </i>
    <i>
      <x v="37"/>
    </i>
    <i>
      <x v="38"/>
    </i>
    <i>
      <x v="40"/>
    </i>
    <i>
      <x v="41"/>
    </i>
    <i>
      <x v="43"/>
    </i>
    <i>
      <x v="44"/>
    </i>
    <i>
      <x v="46"/>
    </i>
    <i>
      <x v="47"/>
    </i>
    <i>
      <x v="48"/>
    </i>
    <i>
      <x v="49"/>
    </i>
    <i>
      <x v="50"/>
    </i>
    <i>
      <x v="51"/>
    </i>
    <i>
      <x v="52"/>
    </i>
    <i>
      <x v="53"/>
    </i>
    <i>
      <x v="54"/>
    </i>
    <i>
      <x v="55"/>
    </i>
    <i>
      <x v="57"/>
    </i>
    <i>
      <x v="58"/>
    </i>
    <i>
      <x v="59"/>
    </i>
    <i>
      <x v="60"/>
    </i>
    <i t="grand">
      <x/>
    </i>
  </rowItems>
  <colItems count="1">
    <i/>
  </colItems>
  <dataFields count="1">
    <dataField name="Count of Nomor Transaksi" fld="2" subtotal="count" baseField="0" baseItem="0"/>
  </dataFields>
  <chartFormats count="4">
    <chartFormat chart="10"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14" count="1" selected="0">
            <x v="31"/>
          </reference>
        </references>
      </pivotArea>
    </chartFormat>
    <chartFormat chart="12" format="6">
      <pivotArea type="data" outline="0" fieldPosition="0">
        <references count="2">
          <reference field="4294967294" count="1" selected="0">
            <x v="0"/>
          </reference>
          <reference field="14" count="1" selected="0">
            <x v="6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1DD30E-16C5-4018-B7C4-F68B02CA641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G3:H9" firstHeaderRow="1" firstDataRow="1" firstDataCol="1"/>
  <pivotFields count="16">
    <pivotField showAll="0"/>
    <pivotField showAll="0">
      <items count="30">
        <item x="16"/>
        <item x="12"/>
        <item x="3"/>
        <item x="13"/>
        <item x="10"/>
        <item x="23"/>
        <item x="15"/>
        <item x="28"/>
        <item x="19"/>
        <item x="24"/>
        <item x="11"/>
        <item x="14"/>
        <item x="7"/>
        <item x="20"/>
        <item x="21"/>
        <item x="26"/>
        <item x="1"/>
        <item x="6"/>
        <item x="0"/>
        <item x="27"/>
        <item x="18"/>
        <item x="8"/>
        <item x="5"/>
        <item x="4"/>
        <item x="9"/>
        <item x="25"/>
        <item x="2"/>
        <item x="22"/>
        <item x="17"/>
        <item t="default"/>
      </items>
    </pivotField>
    <pivotField dataField="1"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showAll="0">
      <items count="8">
        <item x="2"/>
        <item x="1"/>
        <item x="5"/>
        <item x="6"/>
        <item x="4"/>
        <item x="3"/>
        <item x="0"/>
        <item t="default"/>
      </items>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showAll="0">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pivotField>
    <pivotField showAll="0">
      <items count="3">
        <item x="1"/>
        <item x="0"/>
        <item t="default"/>
      </items>
    </pivotField>
    <pivotField axis="axisRow" showAll="0" measureFilter="1" sortType="ascending">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autoSortScope>
        <pivotArea dataOnly="0" outline="0" fieldPosition="0">
          <references count="1">
            <reference field="4294967294" count="1" selected="0">
              <x v="0"/>
            </reference>
          </references>
        </pivotArea>
      </autoSortScope>
    </pivotField>
    <pivotField showAll="0">
      <items count="11">
        <item x="8"/>
        <item x="5"/>
        <item x="6"/>
        <item x="3"/>
        <item x="0"/>
        <item x="7"/>
        <item x="4"/>
        <item x="1"/>
        <item x="9"/>
        <item x="2"/>
        <item t="default"/>
      </items>
    </pivotField>
    <pivotField showAll="0">
      <items count="3">
        <item x="1"/>
        <item x="0"/>
        <item t="default"/>
      </items>
    </pivotField>
    <pivotField showAll="0">
      <items count="19">
        <item x="2"/>
        <item x="17"/>
        <item x="4"/>
        <item x="8"/>
        <item x="11"/>
        <item x="1"/>
        <item x="7"/>
        <item x="14"/>
        <item x="9"/>
        <item x="12"/>
        <item x="5"/>
        <item x="10"/>
        <item x="13"/>
        <item x="0"/>
        <item x="6"/>
        <item x="16"/>
        <item x="15"/>
        <item x="3"/>
        <item t="default"/>
      </items>
    </pivotField>
    <pivotField showAll="0">
      <items count="7">
        <item x="5"/>
        <item x="0"/>
        <item x="4"/>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6">
    <i>
      <x v="20"/>
    </i>
    <i>
      <x v="23"/>
    </i>
    <i>
      <x v="22"/>
    </i>
    <i>
      <x v="10"/>
    </i>
    <i>
      <x v="4"/>
    </i>
    <i t="grand">
      <x/>
    </i>
  </rowItems>
  <colItems count="1">
    <i/>
  </colItems>
  <dataFields count="1">
    <dataField name="Count of Nomor Transaksi" fld="2" subtotal="count" baseField="0" baseItem="0"/>
  </dataFields>
  <chartFormats count="3">
    <chartFormat chart="10"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7B2843-AB4B-4FB5-9394-BE1948D0BAB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M3:N14" firstHeaderRow="1" firstDataRow="1" firstDataCol="1"/>
  <pivotFields count="16">
    <pivotField showAll="0"/>
    <pivotField showAll="0">
      <items count="30">
        <item x="16"/>
        <item x="12"/>
        <item x="3"/>
        <item x="13"/>
        <item x="10"/>
        <item x="23"/>
        <item x="15"/>
        <item x="28"/>
        <item x="19"/>
        <item x="24"/>
        <item x="11"/>
        <item x="14"/>
        <item x="7"/>
        <item x="20"/>
        <item x="21"/>
        <item x="26"/>
        <item x="1"/>
        <item x="6"/>
        <item x="0"/>
        <item x="27"/>
        <item x="18"/>
        <item x="8"/>
        <item x="5"/>
        <item x="4"/>
        <item x="9"/>
        <item x="25"/>
        <item x="2"/>
        <item x="22"/>
        <item x="17"/>
        <item t="default"/>
      </items>
    </pivotField>
    <pivotField dataField="1"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showAll="0">
      <items count="8">
        <item x="2"/>
        <item x="1"/>
        <item x="5"/>
        <item x="6"/>
        <item x="4"/>
        <item x="3"/>
        <item x="0"/>
        <item t="default"/>
      </items>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showAll="0">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pivotField>
    <pivotField showAll="0">
      <items count="3">
        <item x="1"/>
        <item x="0"/>
        <item t="default"/>
      </items>
    </pivotField>
    <pivotField showAll="0">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pivotField>
    <pivotField axis="axisRow" showAll="0" measureFilter="1" sortType="descending">
      <items count="11">
        <item x="8"/>
        <item x="5"/>
        <item x="6"/>
        <item x="3"/>
        <item x="0"/>
        <item x="7"/>
        <item x="4"/>
        <item x="1"/>
        <item x="9"/>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19">
        <item x="2"/>
        <item x="17"/>
        <item x="4"/>
        <item x="8"/>
        <item x="11"/>
        <item x="1"/>
        <item x="7"/>
        <item x="14"/>
        <item x="9"/>
        <item x="12"/>
        <item x="5"/>
        <item x="10"/>
        <item x="13"/>
        <item x="0"/>
        <item x="6"/>
        <item x="16"/>
        <item x="15"/>
        <item x="3"/>
        <item t="default"/>
      </items>
    </pivotField>
    <pivotField showAll="0">
      <items count="7">
        <item x="5"/>
        <item x="0"/>
        <item x="4"/>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11">
    <i>
      <x v="4"/>
    </i>
    <i>
      <x v="7"/>
    </i>
    <i>
      <x v="3"/>
    </i>
    <i>
      <x v="9"/>
    </i>
    <i>
      <x v="1"/>
    </i>
    <i>
      <x v="2"/>
    </i>
    <i>
      <x v="8"/>
    </i>
    <i>
      <x/>
    </i>
    <i>
      <x v="5"/>
    </i>
    <i>
      <x v="6"/>
    </i>
    <i t="grand">
      <x/>
    </i>
  </rowItems>
  <colItems count="1">
    <i/>
  </colItems>
  <dataFields count="1">
    <dataField name="Count of Nomor Transaksi" fld="2" subtotal="count" baseField="0" baseItem="0"/>
  </dataFields>
  <chartFormats count="4">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3537D5-38B9-4910-B4C5-9B75ECCD120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P3:Q17" firstHeaderRow="1" firstDataRow="1" firstDataCol="1"/>
  <pivotFields count="16">
    <pivotField showAll="0"/>
    <pivotField showAll="0">
      <items count="30">
        <item x="16"/>
        <item x="12"/>
        <item x="3"/>
        <item x="13"/>
        <item x="10"/>
        <item x="23"/>
        <item x="15"/>
        <item x="28"/>
        <item x="19"/>
        <item x="24"/>
        <item x="11"/>
        <item x="14"/>
        <item x="7"/>
        <item x="20"/>
        <item x="21"/>
        <item x="26"/>
        <item x="1"/>
        <item x="6"/>
        <item x="0"/>
        <item x="27"/>
        <item x="18"/>
        <item x="8"/>
        <item x="5"/>
        <item x="4"/>
        <item x="9"/>
        <item x="25"/>
        <item x="2"/>
        <item x="22"/>
        <item x="17"/>
        <item t="default"/>
      </items>
    </pivotField>
    <pivotField dataField="1"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showAll="0">
      <items count="8">
        <item x="2"/>
        <item x="1"/>
        <item x="5"/>
        <item x="6"/>
        <item x="4"/>
        <item x="3"/>
        <item x="0"/>
        <item t="default"/>
      </items>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showAll="0">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pivotField>
    <pivotField showAll="0">
      <items count="3">
        <item x="1"/>
        <item x="0"/>
        <item t="default"/>
      </items>
    </pivotField>
    <pivotField showAll="0">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pivotField>
    <pivotField showAll="0">
      <items count="11">
        <item x="8"/>
        <item x="5"/>
        <item x="6"/>
        <item x="3"/>
        <item x="0"/>
        <item x="7"/>
        <item x="4"/>
        <item x="1"/>
        <item x="9"/>
        <item x="2"/>
        <item t="default"/>
      </items>
    </pivotField>
    <pivotField axis="axisRow" showAll="0" sortType="ascending">
      <items count="3">
        <item x="1"/>
        <item x="0"/>
        <item t="default"/>
      </items>
      <autoSortScope>
        <pivotArea dataOnly="0" outline="0" fieldPosition="0">
          <references count="1">
            <reference field="4294967294" count="1" selected="0">
              <x v="0"/>
            </reference>
          </references>
        </pivotArea>
      </autoSortScope>
    </pivotField>
    <pivotField axis="axisRow" showAll="0" measureFilter="1" sortType="ascending">
      <items count="19">
        <item x="2"/>
        <item x="17"/>
        <item x="4"/>
        <item x="8"/>
        <item x="11"/>
        <item x="1"/>
        <item x="7"/>
        <item x="14"/>
        <item x="9"/>
        <item x="12"/>
        <item x="5"/>
        <item x="10"/>
        <item x="13"/>
        <item x="0"/>
        <item x="6"/>
        <item x="16"/>
        <item x="15"/>
        <item x="3"/>
        <item t="default"/>
      </items>
      <autoSortScope>
        <pivotArea dataOnly="0" outline="0" fieldPosition="0">
          <references count="1">
            <reference field="4294967294" count="1" selected="0">
              <x v="0"/>
            </reference>
          </references>
        </pivotArea>
      </autoSortScope>
    </pivotField>
    <pivotField showAll="0">
      <items count="7">
        <item x="5"/>
        <item x="0"/>
        <item x="4"/>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11"/>
    <field x="12"/>
  </rowFields>
  <rowItems count="14">
    <i>
      <x/>
    </i>
    <i r="1">
      <x v="17"/>
    </i>
    <i>
      <x v="1"/>
    </i>
    <i r="1">
      <x v="8"/>
    </i>
    <i r="1">
      <x v="10"/>
    </i>
    <i r="1">
      <x v="9"/>
    </i>
    <i r="1">
      <x v="2"/>
    </i>
    <i r="1">
      <x v="5"/>
    </i>
    <i r="1">
      <x v="11"/>
    </i>
    <i r="1">
      <x v="3"/>
    </i>
    <i r="1">
      <x v="14"/>
    </i>
    <i r="1">
      <x/>
    </i>
    <i r="1">
      <x v="13"/>
    </i>
    <i t="grand">
      <x/>
    </i>
  </rowItems>
  <colItems count="1">
    <i/>
  </colItems>
  <dataFields count="1">
    <dataField name="Count of Nomor Transaksi" fld="2" subtotal="count" baseField="0" baseItem="0"/>
  </dataFields>
  <chartFormats count="5">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1E57FD-AC74-41C9-AF64-FC68EF944FF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J3:K10" firstHeaderRow="1" firstDataRow="1" firstDataCol="1"/>
  <pivotFields count="16">
    <pivotField showAll="0"/>
    <pivotField showAll="0">
      <items count="30">
        <item x="16"/>
        <item x="12"/>
        <item x="3"/>
        <item x="13"/>
        <item x="10"/>
        <item x="23"/>
        <item x="15"/>
        <item x="28"/>
        <item x="19"/>
        <item x="24"/>
        <item x="11"/>
        <item x="14"/>
        <item x="7"/>
        <item x="20"/>
        <item x="21"/>
        <item x="26"/>
        <item x="1"/>
        <item x="6"/>
        <item x="0"/>
        <item x="27"/>
        <item x="18"/>
        <item x="8"/>
        <item x="5"/>
        <item x="4"/>
        <item x="9"/>
        <item x="25"/>
        <item x="2"/>
        <item x="22"/>
        <item x="17"/>
        <item t="default"/>
      </items>
    </pivotField>
    <pivotField dataField="1"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showAll="0">
      <items count="8">
        <item x="2"/>
        <item x="1"/>
        <item x="5"/>
        <item x="6"/>
        <item x="4"/>
        <item x="3"/>
        <item x="0"/>
        <item t="default"/>
      </items>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showAll="0">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pivotField>
    <pivotField showAll="0">
      <items count="3">
        <item x="1"/>
        <item x="0"/>
        <item t="default"/>
      </items>
    </pivotField>
    <pivotField showAll="0">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pivotField>
    <pivotField showAll="0">
      <items count="11">
        <item x="8"/>
        <item x="5"/>
        <item x="6"/>
        <item x="3"/>
        <item x="0"/>
        <item x="7"/>
        <item x="4"/>
        <item x="1"/>
        <item x="9"/>
        <item x="2"/>
        <item t="default"/>
      </items>
    </pivotField>
    <pivotField showAll="0">
      <items count="3">
        <item x="1"/>
        <item x="0"/>
        <item t="default"/>
      </items>
    </pivotField>
    <pivotField showAll="0">
      <items count="19">
        <item x="2"/>
        <item x="17"/>
        <item x="4"/>
        <item x="8"/>
        <item x="11"/>
        <item x="1"/>
        <item x="7"/>
        <item x="14"/>
        <item x="9"/>
        <item x="12"/>
        <item x="5"/>
        <item x="10"/>
        <item x="13"/>
        <item x="0"/>
        <item x="6"/>
        <item x="16"/>
        <item x="15"/>
        <item x="3"/>
        <item t="default"/>
      </items>
    </pivotField>
    <pivotField axis="axisRow" showAll="0">
      <items count="7">
        <item x="5"/>
        <item x="0"/>
        <item x="4"/>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7">
    <i>
      <x/>
    </i>
    <i>
      <x v="1"/>
    </i>
    <i>
      <x v="2"/>
    </i>
    <i>
      <x v="3"/>
    </i>
    <i>
      <x v="4"/>
    </i>
    <i>
      <x v="5"/>
    </i>
    <i t="grand">
      <x/>
    </i>
  </rowItems>
  <colItems count="1">
    <i/>
  </colItems>
  <dataFields count="1">
    <dataField name="Count of Nomor Transaksi" fld="2" subtotal="count" baseField="0" baseItem="0"/>
  </dataFields>
  <chartFormats count="17">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13" count="1" selected="0">
            <x v="0"/>
          </reference>
        </references>
      </pivotArea>
    </chartFormat>
    <chartFormat chart="10" format="10">
      <pivotArea type="data" outline="0" fieldPosition="0">
        <references count="2">
          <reference field="4294967294" count="1" selected="0">
            <x v="0"/>
          </reference>
          <reference field="13" count="1" selected="0">
            <x v="1"/>
          </reference>
        </references>
      </pivotArea>
    </chartFormat>
    <chartFormat chart="10" format="11">
      <pivotArea type="data" outline="0" fieldPosition="0">
        <references count="2">
          <reference field="4294967294" count="1" selected="0">
            <x v="0"/>
          </reference>
          <reference field="13" count="1" selected="0">
            <x v="2"/>
          </reference>
        </references>
      </pivotArea>
    </chartFormat>
    <chartFormat chart="10" format="12">
      <pivotArea type="data" outline="0" fieldPosition="0">
        <references count="2">
          <reference field="4294967294" count="1" selected="0">
            <x v="0"/>
          </reference>
          <reference field="13" count="1" selected="0">
            <x v="3"/>
          </reference>
        </references>
      </pivotArea>
    </chartFormat>
    <chartFormat chart="10" format="13">
      <pivotArea type="data" outline="0" fieldPosition="0">
        <references count="2">
          <reference field="4294967294" count="1" selected="0">
            <x v="0"/>
          </reference>
          <reference field="13" count="1" selected="0">
            <x v="4"/>
          </reference>
        </references>
      </pivotArea>
    </chartFormat>
    <chartFormat chart="10" format="14">
      <pivotArea type="data" outline="0" fieldPosition="0">
        <references count="2">
          <reference field="4294967294" count="1" selected="0">
            <x v="0"/>
          </reference>
          <reference field="13" count="1" selected="0">
            <x v="5"/>
          </reference>
        </references>
      </pivotArea>
    </chartFormat>
    <chartFormat chart="12" format="22" series="1">
      <pivotArea type="data" outline="0" fieldPosition="0">
        <references count="1">
          <reference field="4294967294" count="1" selected="0">
            <x v="0"/>
          </reference>
        </references>
      </pivotArea>
    </chartFormat>
    <chartFormat chart="12" format="23">
      <pivotArea type="data" outline="0" fieldPosition="0">
        <references count="2">
          <reference field="4294967294" count="1" selected="0">
            <x v="0"/>
          </reference>
          <reference field="13" count="1" selected="0">
            <x v="0"/>
          </reference>
        </references>
      </pivotArea>
    </chartFormat>
    <chartFormat chart="12" format="24">
      <pivotArea type="data" outline="0" fieldPosition="0">
        <references count="2">
          <reference field="4294967294" count="1" selected="0">
            <x v="0"/>
          </reference>
          <reference field="13" count="1" selected="0">
            <x v="1"/>
          </reference>
        </references>
      </pivotArea>
    </chartFormat>
    <chartFormat chart="12" format="25">
      <pivotArea type="data" outline="0" fieldPosition="0">
        <references count="2">
          <reference field="4294967294" count="1" selected="0">
            <x v="0"/>
          </reference>
          <reference field="13" count="1" selected="0">
            <x v="2"/>
          </reference>
        </references>
      </pivotArea>
    </chartFormat>
    <chartFormat chart="12" format="26">
      <pivotArea type="data" outline="0" fieldPosition="0">
        <references count="2">
          <reference field="4294967294" count="1" selected="0">
            <x v="0"/>
          </reference>
          <reference field="13" count="1" selected="0">
            <x v="3"/>
          </reference>
        </references>
      </pivotArea>
    </chartFormat>
    <chartFormat chart="12" format="27">
      <pivotArea type="data" outline="0" fieldPosition="0">
        <references count="2">
          <reference field="4294967294" count="1" selected="0">
            <x v="0"/>
          </reference>
          <reference field="13" count="1" selected="0">
            <x v="4"/>
          </reference>
        </references>
      </pivotArea>
    </chartFormat>
    <chartFormat chart="12" format="28">
      <pivotArea type="data" outline="0" fieldPosition="0">
        <references count="2">
          <reference field="4294967294" count="1" selected="0">
            <x v="0"/>
          </reference>
          <reference field="1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5CF3E95-0AF4-4FC4-ADE2-06D3B3A414F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A3:AA33" firstHeaderRow="1" firstDataRow="1" firstDataCol="1"/>
  <pivotFields count="16">
    <pivotField showAll="0"/>
    <pivotField axis="axisRow" showAll="0" countASubtotal="1">
      <items count="30">
        <item x="16"/>
        <item x="12"/>
        <item x="3"/>
        <item x="13"/>
        <item x="10"/>
        <item x="23"/>
        <item x="15"/>
        <item x="28"/>
        <item x="19"/>
        <item x="24"/>
        <item x="11"/>
        <item x="14"/>
        <item x="7"/>
        <item x="20"/>
        <item x="21"/>
        <item x="26"/>
        <item x="1"/>
        <item x="6"/>
        <item x="0"/>
        <item x="27"/>
        <item x="18"/>
        <item x="8"/>
        <item x="5"/>
        <item x="4"/>
        <item x="9"/>
        <item x="25"/>
        <item x="2"/>
        <item x="22"/>
        <item x="17"/>
        <item t="countA"/>
      </items>
    </pivotField>
    <pivotField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showAll="0">
      <items count="8">
        <item x="2"/>
        <item x="1"/>
        <item x="5"/>
        <item x="6"/>
        <item x="4"/>
        <item x="3"/>
        <item x="0"/>
        <item t="default"/>
      </items>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showAll="0">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pivotField>
    <pivotField showAll="0">
      <items count="3">
        <item x="1"/>
        <item x="0"/>
        <item t="default"/>
      </items>
    </pivotField>
    <pivotField showAll="0">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pivotField>
    <pivotField showAll="0">
      <items count="11">
        <item x="8"/>
        <item x="5"/>
        <item x="6"/>
        <item x="3"/>
        <item x="0"/>
        <item x="7"/>
        <item x="4"/>
        <item x="1"/>
        <item x="9"/>
        <item x="2"/>
        <item t="default"/>
      </items>
    </pivotField>
    <pivotField showAll="0">
      <items count="3">
        <item x="1"/>
        <item x="0"/>
        <item t="default"/>
      </items>
    </pivotField>
    <pivotField showAll="0">
      <items count="19">
        <item x="2"/>
        <item x="17"/>
        <item x="4"/>
        <item x="8"/>
        <item x="11"/>
        <item x="1"/>
        <item x="7"/>
        <item x="14"/>
        <item x="9"/>
        <item x="12"/>
        <item x="5"/>
        <item x="10"/>
        <item x="13"/>
        <item x="0"/>
        <item x="6"/>
        <item x="16"/>
        <item x="15"/>
        <item x="3"/>
        <item t="default"/>
      </items>
    </pivotField>
    <pivotField showAll="0">
      <items count="7">
        <item x="5"/>
        <item x="0"/>
        <item x="4"/>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7C92B6-D400-4B7E-9EAC-F60269802755}"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G3:AG42" firstHeaderRow="1" firstDataRow="1" firstDataCol="1"/>
  <pivotFields count="16">
    <pivotField showAll="0"/>
    <pivotField showAll="0">
      <items count="30">
        <item x="16"/>
        <item x="12"/>
        <item x="3"/>
        <item x="13"/>
        <item x="10"/>
        <item x="23"/>
        <item x="15"/>
        <item x="28"/>
        <item x="19"/>
        <item x="24"/>
        <item x="11"/>
        <item x="14"/>
        <item x="7"/>
        <item x="20"/>
        <item x="21"/>
        <item x="26"/>
        <item x="1"/>
        <item x="6"/>
        <item x="0"/>
        <item x="27"/>
        <item x="18"/>
        <item x="8"/>
        <item x="5"/>
        <item x="4"/>
        <item x="9"/>
        <item x="25"/>
        <item x="2"/>
        <item x="22"/>
        <item x="17"/>
        <item t="default"/>
      </items>
    </pivotField>
    <pivotField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showAll="0">
      <items count="8">
        <item x="2"/>
        <item x="1"/>
        <item x="5"/>
        <item x="6"/>
        <item x="4"/>
        <item x="3"/>
        <item x="0"/>
        <item t="default"/>
      </items>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showAll="0">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pivotField>
    <pivotField showAll="0">
      <items count="3">
        <item x="1"/>
        <item x="0"/>
        <item t="default"/>
      </items>
    </pivotField>
    <pivotField axis="axisRow" showAll="0">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pivotField>
    <pivotField showAll="0">
      <items count="11">
        <item x="8"/>
        <item x="5"/>
        <item x="6"/>
        <item x="3"/>
        <item x="0"/>
        <item x="7"/>
        <item x="4"/>
        <item x="1"/>
        <item x="9"/>
        <item x="2"/>
        <item t="default"/>
      </items>
    </pivotField>
    <pivotField showAll="0">
      <items count="3">
        <item x="1"/>
        <item x="0"/>
        <item t="default"/>
      </items>
    </pivotField>
    <pivotField showAll="0">
      <items count="19">
        <item x="2"/>
        <item x="17"/>
        <item x="4"/>
        <item x="8"/>
        <item x="11"/>
        <item x="1"/>
        <item x="7"/>
        <item x="14"/>
        <item x="9"/>
        <item x="12"/>
        <item x="5"/>
        <item x="10"/>
        <item x="13"/>
        <item x="0"/>
        <item x="6"/>
        <item x="16"/>
        <item x="15"/>
        <item x="3"/>
        <item t="default"/>
      </items>
    </pivotField>
    <pivotField showAll="0">
      <items count="7">
        <item x="5"/>
        <item x="0"/>
        <item x="4"/>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9B4B36-F586-4DE6-9550-FD53511CA76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0" firstHeaderRow="1" firstDataRow="1" firstDataCol="1"/>
  <pivotFields count="16">
    <pivotField showAll="0"/>
    <pivotField axis="axisRow" showAll="0" measureFilter="1">
      <items count="30">
        <item x="16"/>
        <item x="12"/>
        <item x="3"/>
        <item x="13"/>
        <item x="10"/>
        <item x="23"/>
        <item x="15"/>
        <item x="28"/>
        <item x="19"/>
        <item x="24"/>
        <item x="11"/>
        <item x="14"/>
        <item x="7"/>
        <item x="20"/>
        <item x="21"/>
        <item x="26"/>
        <item x="1"/>
        <item x="6"/>
        <item x="0"/>
        <item x="27"/>
        <item x="18"/>
        <item x="8"/>
        <item x="5"/>
        <item x="4"/>
        <item x="9"/>
        <item x="25"/>
        <item x="2"/>
        <item x="22"/>
        <item x="17"/>
        <item t="default"/>
      </items>
    </pivotField>
    <pivotField dataField="1"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showAll="0">
      <items count="8">
        <item x="2"/>
        <item x="1"/>
        <item x="5"/>
        <item x="6"/>
        <item x="4"/>
        <item x="3"/>
        <item x="0"/>
        <item t="default"/>
      </items>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showAll="0">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pivotField>
    <pivotField showAll="0">
      <items count="3">
        <item x="1"/>
        <item x="0"/>
        <item t="default"/>
      </items>
    </pivotField>
    <pivotField showAll="0">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pivotField>
    <pivotField showAll="0">
      <items count="11">
        <item x="8"/>
        <item x="5"/>
        <item x="6"/>
        <item x="3"/>
        <item x="0"/>
        <item x="7"/>
        <item x="4"/>
        <item x="1"/>
        <item x="9"/>
        <item x="2"/>
        <item t="default"/>
      </items>
    </pivotField>
    <pivotField showAll="0">
      <items count="3">
        <item x="1"/>
        <item x="0"/>
        <item t="default"/>
      </items>
    </pivotField>
    <pivotField showAll="0">
      <items count="19">
        <item x="2"/>
        <item x="17"/>
        <item x="4"/>
        <item x="8"/>
        <item x="11"/>
        <item x="1"/>
        <item x="7"/>
        <item x="14"/>
        <item x="9"/>
        <item x="12"/>
        <item x="5"/>
        <item x="10"/>
        <item x="13"/>
        <item x="0"/>
        <item x="6"/>
        <item x="16"/>
        <item x="15"/>
        <item x="3"/>
        <item t="default"/>
      </items>
    </pivotField>
    <pivotField showAll="0">
      <items count="7">
        <item x="5"/>
        <item x="0"/>
        <item x="4"/>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7">
    <i>
      <x v="3"/>
    </i>
    <i>
      <x v="6"/>
    </i>
    <i>
      <x v="11"/>
    </i>
    <i>
      <x v="16"/>
    </i>
    <i>
      <x v="19"/>
    </i>
    <i>
      <x v="26"/>
    </i>
    <i t="grand">
      <x/>
    </i>
  </rowItems>
  <colItems count="1">
    <i/>
  </colItems>
  <dataFields count="1">
    <dataField name="Count of Nomor Transaksi" fld="2" subtotal="count" baseField="0" baseItem="0"/>
  </dataFields>
  <chartFormats count="2">
    <chartFormat chart="6"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7D798AA-B02B-4A83-B483-1AA839E7A81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V3:W7" firstHeaderRow="1" firstDataRow="1" firstDataCol="1"/>
  <pivotFields count="16">
    <pivotField showAll="0"/>
    <pivotField showAll="0">
      <items count="30">
        <item x="16"/>
        <item x="12"/>
        <item x="3"/>
        <item x="13"/>
        <item x="10"/>
        <item x="23"/>
        <item x="15"/>
        <item x="28"/>
        <item x="19"/>
        <item x="24"/>
        <item x="11"/>
        <item x="14"/>
        <item x="7"/>
        <item x="20"/>
        <item x="21"/>
        <item x="26"/>
        <item x="1"/>
        <item x="6"/>
        <item x="0"/>
        <item x="27"/>
        <item x="18"/>
        <item x="8"/>
        <item x="5"/>
        <item x="4"/>
        <item x="9"/>
        <item x="25"/>
        <item x="2"/>
        <item x="22"/>
        <item x="17"/>
        <item t="default"/>
      </items>
    </pivotField>
    <pivotField dataField="1"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showAll="0">
      <items count="8">
        <item x="2"/>
        <item x="1"/>
        <item x="5"/>
        <item x="6"/>
        <item x="4"/>
        <item x="3"/>
        <item x="0"/>
        <item t="default"/>
      </items>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axis="axisRow" showAll="0" measureFilter="1" sortType="descending">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pivotField>
    <pivotField showAll="0">
      <items count="11">
        <item x="8"/>
        <item x="5"/>
        <item x="6"/>
        <item x="3"/>
        <item x="0"/>
        <item x="7"/>
        <item x="4"/>
        <item x="1"/>
        <item x="9"/>
        <item x="2"/>
        <item t="default"/>
      </items>
    </pivotField>
    <pivotField showAll="0">
      <items count="3">
        <item x="1"/>
        <item x="0"/>
        <item t="default"/>
      </items>
    </pivotField>
    <pivotField showAll="0">
      <items count="19">
        <item x="2"/>
        <item x="17"/>
        <item x="4"/>
        <item x="8"/>
        <item x="11"/>
        <item x="1"/>
        <item x="7"/>
        <item x="14"/>
        <item x="9"/>
        <item x="12"/>
        <item x="5"/>
        <item x="10"/>
        <item x="13"/>
        <item x="0"/>
        <item x="6"/>
        <item x="16"/>
        <item x="15"/>
        <item x="3"/>
        <item t="default"/>
      </items>
    </pivotField>
    <pivotField showAll="0">
      <items count="7">
        <item x="5"/>
        <item x="0"/>
        <item x="4"/>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4">
    <i>
      <x v="13"/>
    </i>
    <i>
      <x v="6"/>
    </i>
    <i>
      <x v="21"/>
    </i>
    <i t="grand">
      <x/>
    </i>
  </rowItems>
  <colItems count="1">
    <i/>
  </colItems>
  <dataFields count="1">
    <dataField name="Count of Nomor Transaksi" fld="2" subtotal="count" baseField="0" baseItem="0"/>
  </dataFields>
  <chartFormats count="3">
    <chartFormat chart="6"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9"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28DC2A3-CA30-4E05-A504-FCDFC7F79F7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D3:AD10" firstHeaderRow="1" firstDataRow="1" firstDataCol="1"/>
  <pivotFields count="16">
    <pivotField showAll="0"/>
    <pivotField showAll="0">
      <items count="30">
        <item x="16"/>
        <item x="12"/>
        <item x="3"/>
        <item x="13"/>
        <item x="10"/>
        <item x="23"/>
        <item x="15"/>
        <item x="28"/>
        <item x="19"/>
        <item x="24"/>
        <item x="11"/>
        <item x="14"/>
        <item x="7"/>
        <item x="20"/>
        <item x="21"/>
        <item x="26"/>
        <item x="1"/>
        <item x="6"/>
        <item x="0"/>
        <item x="27"/>
        <item x="18"/>
        <item x="8"/>
        <item x="5"/>
        <item x="4"/>
        <item x="9"/>
        <item x="25"/>
        <item x="2"/>
        <item x="22"/>
        <item x="17"/>
        <item t="default"/>
      </items>
    </pivotField>
    <pivotField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showAll="0">
      <items count="8">
        <item x="2"/>
        <item x="1"/>
        <item x="5"/>
        <item x="6"/>
        <item x="4"/>
        <item x="3"/>
        <item x="0"/>
        <item t="default"/>
      </items>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showAll="0">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pivotField>
    <pivotField showAll="0">
      <items count="3">
        <item x="1"/>
        <item x="0"/>
        <item t="default"/>
      </items>
    </pivotField>
    <pivotField showAll="0">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pivotField>
    <pivotField showAll="0">
      <items count="11">
        <item x="8"/>
        <item x="5"/>
        <item x="6"/>
        <item x="3"/>
        <item x="0"/>
        <item x="7"/>
        <item x="4"/>
        <item x="1"/>
        <item x="9"/>
        <item x="2"/>
        <item t="default"/>
      </items>
    </pivotField>
    <pivotField showAll="0">
      <items count="3">
        <item x="1"/>
        <item x="0"/>
        <item t="default"/>
      </items>
    </pivotField>
    <pivotField showAll="0">
      <items count="19">
        <item x="2"/>
        <item x="17"/>
        <item x="4"/>
        <item x="8"/>
        <item x="11"/>
        <item x="1"/>
        <item x="7"/>
        <item x="14"/>
        <item x="9"/>
        <item x="12"/>
        <item x="5"/>
        <item x="10"/>
        <item x="13"/>
        <item x="0"/>
        <item x="6"/>
        <item x="16"/>
        <item x="15"/>
        <item x="3"/>
        <item t="default"/>
      </items>
    </pivotField>
    <pivotField axis="axisRow" showAll="0">
      <items count="7">
        <item x="5"/>
        <item x="0"/>
        <item x="4"/>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384B532-6DDE-4D19-BD8B-44AE50176B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Y3:Y4" firstHeaderRow="1" firstDataRow="1" firstDataCol="0"/>
  <pivotFields count="16">
    <pivotField showAll="0"/>
    <pivotField showAll="0" measureFilter="1">
      <items count="30">
        <item x="16"/>
        <item x="12"/>
        <item x="3"/>
        <item x="13"/>
        <item x="10"/>
        <item x="23"/>
        <item x="15"/>
        <item x="28"/>
        <item x="19"/>
        <item x="24"/>
        <item x="11"/>
        <item x="14"/>
        <item x="7"/>
        <item x="20"/>
        <item x="21"/>
        <item x="26"/>
        <item x="1"/>
        <item x="6"/>
        <item x="0"/>
        <item x="27"/>
        <item x="18"/>
        <item x="8"/>
        <item x="5"/>
        <item x="4"/>
        <item x="9"/>
        <item x="25"/>
        <item x="2"/>
        <item x="22"/>
        <item x="17"/>
        <item t="default"/>
      </items>
    </pivotField>
    <pivotField dataField="1"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showAll="0">
      <items count="8">
        <item x="2"/>
        <item x="1"/>
        <item x="5"/>
        <item x="6"/>
        <item x="4"/>
        <item x="3"/>
        <item x="0"/>
        <item t="default"/>
      </items>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showAll="0">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pivotField>
    <pivotField showAll="0">
      <items count="3">
        <item x="1"/>
        <item x="0"/>
        <item t="default"/>
      </items>
    </pivotField>
    <pivotField showAll="0">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pivotField>
    <pivotField showAll="0">
      <items count="11">
        <item x="8"/>
        <item x="5"/>
        <item x="6"/>
        <item x="3"/>
        <item x="0"/>
        <item x="7"/>
        <item x="4"/>
        <item x="1"/>
        <item x="9"/>
        <item x="2"/>
        <item t="default"/>
      </items>
    </pivotField>
    <pivotField showAll="0">
      <items count="3">
        <item x="1"/>
        <item x="0"/>
        <item t="default"/>
      </items>
    </pivotField>
    <pivotField showAll="0">
      <items count="19">
        <item x="2"/>
        <item x="17"/>
        <item x="4"/>
        <item x="8"/>
        <item x="11"/>
        <item x="1"/>
        <item x="7"/>
        <item x="14"/>
        <item x="9"/>
        <item x="12"/>
        <item x="5"/>
        <item x="10"/>
        <item x="13"/>
        <item x="0"/>
        <item x="6"/>
        <item x="16"/>
        <item x="15"/>
        <item x="3"/>
        <item t="default"/>
      </items>
    </pivotField>
    <pivotField showAll="0">
      <items count="7">
        <item x="5"/>
        <item x="0"/>
        <item x="4"/>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Count of Nomor Transaksi" fld="2" subtotal="count" baseField="0" baseItem="0"/>
  </dataFields>
  <chartFormats count="2">
    <chartFormat chart="6"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0257172-70E2-4834-9B16-FF1F8B2C29B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S3:T11" firstHeaderRow="1" firstDataRow="1" firstDataCol="1"/>
  <pivotFields count="16">
    <pivotField showAll="0"/>
    <pivotField showAll="0">
      <items count="30">
        <item x="16"/>
        <item x="12"/>
        <item x="3"/>
        <item x="13"/>
        <item x="10"/>
        <item x="23"/>
        <item x="15"/>
        <item x="28"/>
        <item x="19"/>
        <item x="24"/>
        <item x="11"/>
        <item x="14"/>
        <item x="7"/>
        <item x="20"/>
        <item x="21"/>
        <item x="26"/>
        <item x="1"/>
        <item x="6"/>
        <item x="0"/>
        <item x="27"/>
        <item x="18"/>
        <item x="8"/>
        <item x="5"/>
        <item x="4"/>
        <item x="9"/>
        <item x="25"/>
        <item x="2"/>
        <item x="22"/>
        <item x="17"/>
        <item t="default"/>
      </items>
    </pivotField>
    <pivotField dataField="1" showAll="0">
      <items count="567">
        <item x="0"/>
        <item x="9"/>
        <item x="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
        <item x="57"/>
        <item x="58"/>
        <item x="5"/>
        <item x="59"/>
        <item x="60"/>
        <item x="61"/>
        <item x="62"/>
        <item x="63"/>
        <item x="64"/>
        <item x="65"/>
        <item x="66"/>
        <item x="67"/>
        <item x="68"/>
        <item x="6"/>
        <item x="69"/>
        <item x="70"/>
        <item x="71"/>
        <item x="72"/>
        <item x="73"/>
        <item x="74"/>
        <item x="75"/>
        <item x="76"/>
        <item x="77"/>
        <item x="78"/>
        <item x="7"/>
        <item x="79"/>
        <item x="80"/>
        <item x="81"/>
        <item x="82"/>
        <item x="83"/>
        <item x="84"/>
        <item x="85"/>
        <item x="86"/>
        <item x="87"/>
        <item x="88"/>
        <item x="8"/>
        <item x="89"/>
        <item x="90"/>
        <item x="91"/>
        <item x="92"/>
        <item x="93"/>
        <item x="94"/>
        <item x="95"/>
        <item x="96"/>
        <item x="97"/>
        <item x="98"/>
        <item t="default"/>
      </items>
    </pivotField>
    <pivotField numFmtId="14" showAll="0">
      <items count="52">
        <item x="0"/>
        <item x="1"/>
        <item x="2"/>
        <item x="3"/>
        <item x="4"/>
        <item x="5"/>
        <item x="6"/>
        <item x="7"/>
        <item x="8"/>
        <item x="9"/>
        <item x="10"/>
        <item x="11"/>
        <item x="12"/>
        <item x="13"/>
        <item x="14"/>
        <item x="15"/>
        <item x="16"/>
        <item x="17"/>
        <item x="18"/>
        <item x="19"/>
        <item x="20"/>
        <item x="21"/>
        <item x="22"/>
        <item x="24"/>
        <item x="25"/>
        <item x="26"/>
        <item x="27"/>
        <item x="28"/>
        <item x="29"/>
        <item x="30"/>
        <item x="31"/>
        <item x="32"/>
        <item x="33"/>
        <item x="34"/>
        <item x="35"/>
        <item x="36"/>
        <item x="37"/>
        <item x="38"/>
        <item x="23"/>
        <item x="39"/>
        <item x="40"/>
        <item x="41"/>
        <item x="42"/>
        <item x="43"/>
        <item x="44"/>
        <item x="45"/>
        <item x="46"/>
        <item x="47"/>
        <item x="48"/>
        <item x="49"/>
        <item x="50"/>
        <item t="default"/>
      </items>
    </pivotField>
    <pivotField showAll="0">
      <items count="5">
        <item x="1"/>
        <item x="2"/>
        <item x="3"/>
        <item x="0"/>
        <item t="default"/>
      </items>
    </pivotField>
    <pivotField axis="axisRow" showAll="0" sortType="ascending">
      <items count="8">
        <item x="2"/>
        <item x="1"/>
        <item x="5"/>
        <item x="6"/>
        <item x="4"/>
        <item x="3"/>
        <item x="0"/>
        <item t="default"/>
      </items>
      <autoSortScope>
        <pivotArea dataOnly="0" outline="0" fieldPosition="0">
          <references count="1">
            <reference field="4294967294" count="1" selected="0">
              <x v="0"/>
            </reference>
          </references>
        </pivotArea>
      </autoSortScope>
    </pivotField>
    <pivotField showAll="0">
      <items count="567">
        <item x="4"/>
        <item x="58"/>
        <item x="111"/>
        <item x="55"/>
        <item x="108"/>
        <item x="546"/>
        <item x="23"/>
        <item x="153"/>
        <item x="19"/>
        <item x="91"/>
        <item x="244"/>
        <item x="77"/>
        <item x="325"/>
        <item x="381"/>
        <item x="475"/>
        <item x="256"/>
        <item x="94"/>
        <item x="80"/>
        <item x="59"/>
        <item x="181"/>
        <item x="214"/>
        <item x="409"/>
        <item x="88"/>
        <item x="84"/>
        <item x="311"/>
        <item x="166"/>
        <item x="557"/>
        <item x="340"/>
        <item x="502"/>
        <item x="44"/>
        <item x="263"/>
        <item x="174"/>
        <item x="480"/>
        <item x="431"/>
        <item x="121"/>
        <item x="281"/>
        <item x="86"/>
        <item x="178"/>
        <item x="531"/>
        <item x="481"/>
        <item x="474"/>
        <item x="315"/>
        <item x="176"/>
        <item x="148"/>
        <item x="282"/>
        <item x="250"/>
        <item x="5"/>
        <item x="438"/>
        <item x="85"/>
        <item x="516"/>
        <item x="35"/>
        <item x="224"/>
        <item x="435"/>
        <item x="515"/>
        <item x="63"/>
        <item x="43"/>
        <item x="299"/>
        <item x="113"/>
        <item x="344"/>
        <item x="548"/>
        <item x="405"/>
        <item x="31"/>
        <item x="170"/>
        <item x="506"/>
        <item x="384"/>
        <item x="129"/>
        <item x="373"/>
        <item x="339"/>
        <item x="204"/>
        <item x="430"/>
        <item x="421"/>
        <item x="422"/>
        <item x="271"/>
        <item x="428"/>
        <item x="555"/>
        <item x="233"/>
        <item x="235"/>
        <item x="119"/>
        <item x="240"/>
        <item x="67"/>
        <item x="440"/>
        <item x="64"/>
        <item x="124"/>
        <item x="242"/>
        <item x="232"/>
        <item x="429"/>
        <item x="177"/>
        <item x="526"/>
        <item x="367"/>
        <item x="413"/>
        <item x="155"/>
        <item x="360"/>
        <item x="261"/>
        <item x="377"/>
        <item x="411"/>
        <item x="217"/>
        <item x="327"/>
        <item x="248"/>
        <item x="175"/>
        <item x="66"/>
        <item x="356"/>
        <item x="308"/>
        <item x="558"/>
        <item x="534"/>
        <item x="293"/>
        <item x="223"/>
        <item x="389"/>
        <item x="341"/>
        <item x="72"/>
        <item x="234"/>
        <item x="323"/>
        <item x="184"/>
        <item x="486"/>
        <item x="527"/>
        <item x="203"/>
        <item x="254"/>
        <item x="209"/>
        <item x="289"/>
        <item x="37"/>
        <item x="364"/>
        <item x="459"/>
        <item x="53"/>
        <item x="109"/>
        <item x="280"/>
        <item x="398"/>
        <item x="349"/>
        <item x="161"/>
        <item x="461"/>
        <item x="183"/>
        <item x="74"/>
        <item x="337"/>
        <item x="505"/>
        <item x="545"/>
        <item x="488"/>
        <item x="455"/>
        <item x="355"/>
        <item x="510"/>
        <item x="454"/>
        <item x="388"/>
        <item x="24"/>
        <item x="197"/>
        <item x="313"/>
        <item x="392"/>
        <item x="139"/>
        <item x="553"/>
        <item x="15"/>
        <item x="95"/>
        <item x="71"/>
        <item x="215"/>
        <item x="318"/>
        <item x="306"/>
        <item x="517"/>
        <item x="82"/>
        <item x="498"/>
        <item x="324"/>
        <item x="434"/>
        <item x="163"/>
        <item x="329"/>
        <item x="81"/>
        <item x="251"/>
        <item x="290"/>
        <item x="307"/>
        <item x="414"/>
        <item x="451"/>
        <item x="292"/>
        <item x="396"/>
        <item x="158"/>
        <item x="395"/>
        <item x="65"/>
        <item x="393"/>
        <item x="295"/>
        <item x="76"/>
        <item x="523"/>
        <item x="319"/>
        <item x="87"/>
        <item x="335"/>
        <item x="239"/>
        <item x="96"/>
        <item x="193"/>
        <item x="257"/>
        <item x="363"/>
        <item x="331"/>
        <item x="241"/>
        <item x="253"/>
        <item x="56"/>
        <item x="462"/>
        <item x="458"/>
        <item x="284"/>
        <item x="278"/>
        <item x="144"/>
        <item x="137"/>
        <item x="246"/>
        <item x="304"/>
        <item x="512"/>
        <item x="30"/>
        <item x="51"/>
        <item x="320"/>
        <item x="291"/>
        <item x="322"/>
        <item x="18"/>
        <item x="105"/>
        <item x="513"/>
        <item x="28"/>
        <item x="249"/>
        <item x="110"/>
        <item x="497"/>
        <item x="423"/>
        <item x="26"/>
        <item x="199"/>
        <item x="90"/>
        <item x="182"/>
        <item x="476"/>
        <item x="501"/>
        <item x="68"/>
        <item x="267"/>
        <item x="220"/>
        <item x="2"/>
        <item x="229"/>
        <item x="152"/>
        <item x="151"/>
        <item x="375"/>
        <item x="21"/>
        <item x="212"/>
        <item x="122"/>
        <item x="141"/>
        <item x="218"/>
        <item x="529"/>
        <item x="507"/>
        <item x="518"/>
        <item x="466"/>
        <item x="521"/>
        <item x="314"/>
        <item x="463"/>
        <item x="83"/>
        <item x="100"/>
        <item x="357"/>
        <item x="490"/>
        <item x="370"/>
        <item x="48"/>
        <item x="29"/>
        <item x="359"/>
        <item x="492"/>
        <item x="222"/>
        <item x="198"/>
        <item x="195"/>
        <item x="386"/>
        <item x="503"/>
        <item x="500"/>
        <item x="57"/>
        <item x="296"/>
        <item x="247"/>
        <item x="79"/>
        <item x="75"/>
        <item x="238"/>
        <item x="101"/>
        <item x="93"/>
        <item x="543"/>
        <item x="194"/>
        <item x="418"/>
        <item x="3"/>
        <item x="365"/>
        <item x="559"/>
        <item x="136"/>
        <item x="369"/>
        <item x="46"/>
        <item x="394"/>
        <item x="346"/>
        <item x="312"/>
        <item x="6"/>
        <item x="361"/>
        <item x="542"/>
        <item x="206"/>
        <item x="10"/>
        <item x="483"/>
        <item x="303"/>
        <item x="437"/>
        <item x="116"/>
        <item x="189"/>
        <item x="104"/>
        <item x="552"/>
        <item x="132"/>
        <item x="524"/>
        <item x="436"/>
        <item x="479"/>
        <item x="410"/>
        <item x="487"/>
        <item x="50"/>
        <item x="164"/>
        <item x="231"/>
        <item x="188"/>
        <item x="69"/>
        <item x="135"/>
        <item x="268"/>
        <item x="54"/>
        <item x="460"/>
        <item x="427"/>
        <item x="560"/>
        <item x="342"/>
        <item x="270"/>
        <item x="358"/>
        <item x="539"/>
        <item x="443"/>
        <item x="537"/>
        <item x="61"/>
        <item x="162"/>
        <item x="168"/>
        <item x="41"/>
        <item x="334"/>
        <item x="376"/>
        <item x="130"/>
        <item x="489"/>
        <item x="528"/>
        <item x="348"/>
        <item x="316"/>
        <item x="310"/>
        <item x="22"/>
        <item x="255"/>
        <item x="470"/>
        <item x="146"/>
        <item x="371"/>
        <item x="565"/>
        <item x="408"/>
        <item x="157"/>
        <item x="62"/>
        <item x="397"/>
        <item x="508"/>
        <item x="115"/>
        <item x="298"/>
        <item x="551"/>
        <item x="36"/>
        <item x="138"/>
        <item x="258"/>
        <item x="382"/>
        <item x="190"/>
        <item x="275"/>
        <item x="453"/>
        <item x="245"/>
        <item x="330"/>
        <item x="419"/>
        <item x="38"/>
        <item x="478"/>
        <item x="562"/>
        <item x="173"/>
        <item x="92"/>
        <item x="230"/>
        <item x="351"/>
        <item x="514"/>
        <item x="262"/>
        <item x="383"/>
        <item x="147"/>
        <item x="416"/>
        <item x="187"/>
        <item x="561"/>
        <item x="452"/>
        <item x="133"/>
        <item x="509"/>
        <item x="52"/>
        <item x="424"/>
        <item x="196"/>
        <item x="347"/>
        <item x="469"/>
        <item x="321"/>
        <item x="472"/>
        <item x="99"/>
        <item x="221"/>
        <item x="300"/>
        <item x="227"/>
        <item x="120"/>
        <item x="402"/>
        <item x="446"/>
        <item x="525"/>
        <item x="563"/>
        <item x="494"/>
        <item x="226"/>
        <item x="317"/>
        <item x="415"/>
        <item x="211"/>
        <item x="425"/>
        <item x="464"/>
        <item x="39"/>
        <item x="149"/>
        <item x="185"/>
        <item x="449"/>
        <item x="495"/>
        <item x="286"/>
        <item x="12"/>
        <item x="484"/>
        <item x="404"/>
        <item x="266"/>
        <item x="167"/>
        <item x="400"/>
        <item x="213"/>
        <item x="159"/>
        <item x="269"/>
        <item x="25"/>
        <item x="326"/>
        <item x="131"/>
        <item x="305"/>
        <item x="541"/>
        <item x="40"/>
        <item x="279"/>
        <item x="519"/>
        <item x="202"/>
        <item x="432"/>
        <item x="401"/>
        <item x="353"/>
        <item x="172"/>
        <item x="228"/>
        <item x="143"/>
        <item x="368"/>
        <item x="33"/>
        <item x="210"/>
        <item x="145"/>
        <item x="417"/>
        <item x="9"/>
        <item x="457"/>
        <item x="399"/>
        <item x="448"/>
        <item x="274"/>
        <item x="201"/>
        <item x="272"/>
        <item x="350"/>
        <item x="374"/>
        <item x="8"/>
        <item x="530"/>
        <item x="179"/>
        <item x="252"/>
        <item x="160"/>
        <item x="297"/>
        <item x="154"/>
        <item x="482"/>
        <item x="333"/>
        <item x="366"/>
        <item x="294"/>
        <item x="237"/>
        <item x="447"/>
        <item x="547"/>
        <item x="60"/>
        <item x="496"/>
        <item x="216"/>
        <item x="439"/>
        <item x="420"/>
        <item x="42"/>
        <item x="445"/>
        <item x="273"/>
        <item x="225"/>
        <item x="114"/>
        <item x="277"/>
        <item x="102"/>
        <item x="208"/>
        <item x="536"/>
        <item x="165"/>
        <item x="140"/>
        <item x="549"/>
        <item x="287"/>
        <item x="378"/>
        <item x="14"/>
        <item x="426"/>
        <item x="0"/>
        <item x="564"/>
        <item x="180"/>
        <item x="403"/>
        <item x="134"/>
        <item x="328"/>
        <item x="117"/>
        <item x="11"/>
        <item x="264"/>
        <item x="491"/>
        <item x="219"/>
        <item x="126"/>
        <item x="283"/>
        <item x="34"/>
        <item x="332"/>
        <item x="32"/>
        <item x="13"/>
        <item x="103"/>
        <item x="352"/>
        <item x="191"/>
        <item x="97"/>
        <item x="107"/>
        <item x="467"/>
        <item x="7"/>
        <item x="1"/>
        <item x="540"/>
        <item x="511"/>
        <item x="106"/>
        <item x="412"/>
        <item x="192"/>
        <item x="387"/>
        <item x="276"/>
        <item x="47"/>
        <item x="207"/>
        <item x="550"/>
        <item x="285"/>
        <item x="142"/>
        <item x="27"/>
        <item x="186"/>
        <item x="407"/>
        <item x="236"/>
        <item x="260"/>
        <item x="150"/>
        <item x="554"/>
        <item x="336"/>
        <item x="243"/>
        <item x="485"/>
        <item x="354"/>
        <item x="433"/>
        <item x="338"/>
        <item x="343"/>
        <item x="70"/>
        <item x="171"/>
        <item x="259"/>
        <item x="123"/>
        <item x="73"/>
        <item x="533"/>
        <item x="169"/>
        <item x="309"/>
        <item x="127"/>
        <item x="442"/>
        <item x="406"/>
        <item x="362"/>
        <item x="390"/>
        <item x="156"/>
        <item x="17"/>
        <item x="504"/>
        <item x="265"/>
        <item x="118"/>
        <item x="538"/>
        <item x="520"/>
        <item x="535"/>
        <item x="477"/>
        <item x="89"/>
        <item x="493"/>
        <item x="345"/>
        <item x="112"/>
        <item x="372"/>
        <item x="16"/>
        <item x="441"/>
        <item x="385"/>
        <item x="45"/>
        <item x="125"/>
        <item x="78"/>
        <item x="49"/>
        <item x="556"/>
        <item x="128"/>
        <item x="465"/>
        <item x="20"/>
        <item x="473"/>
        <item x="288"/>
        <item x="302"/>
        <item x="301"/>
        <item x="544"/>
        <item x="380"/>
        <item x="450"/>
        <item x="391"/>
        <item x="468"/>
        <item x="499"/>
        <item x="471"/>
        <item x="456"/>
        <item x="379"/>
        <item x="444"/>
        <item x="532"/>
        <item x="200"/>
        <item x="522"/>
        <item x="205"/>
        <item x="98"/>
        <item t="default"/>
      </items>
    </pivotField>
    <pivotField showAll="0">
      <items count="33">
        <item x="10"/>
        <item x="12"/>
        <item x="14"/>
        <item x="18"/>
        <item x="29"/>
        <item x="8"/>
        <item x="1"/>
        <item x="22"/>
        <item x="27"/>
        <item x="11"/>
        <item x="26"/>
        <item x="23"/>
        <item x="13"/>
        <item x="2"/>
        <item x="5"/>
        <item x="19"/>
        <item x="16"/>
        <item x="24"/>
        <item x="21"/>
        <item x="25"/>
        <item x="20"/>
        <item x="3"/>
        <item x="6"/>
        <item x="15"/>
        <item x="17"/>
        <item x="7"/>
        <item x="4"/>
        <item x="9"/>
        <item x="0"/>
        <item x="28"/>
        <item x="30"/>
        <item x="31"/>
        <item t="default"/>
      </items>
    </pivotField>
    <pivotField showAll="0">
      <items count="3">
        <item x="1"/>
        <item x="0"/>
        <item t="default"/>
      </items>
    </pivotField>
    <pivotField showAll="0">
      <items count="39">
        <item x="37"/>
        <item x="35"/>
        <item x="24"/>
        <item x="23"/>
        <item x="12"/>
        <item x="27"/>
        <item x="32"/>
        <item x="15"/>
        <item x="4"/>
        <item x="19"/>
        <item x="0"/>
        <item x="18"/>
        <item x="14"/>
        <item x="13"/>
        <item x="34"/>
        <item x="9"/>
        <item x="26"/>
        <item x="31"/>
        <item x="21"/>
        <item x="25"/>
        <item x="20"/>
        <item x="6"/>
        <item x="1"/>
        <item x="10"/>
        <item x="5"/>
        <item x="22"/>
        <item x="8"/>
        <item x="11"/>
        <item x="30"/>
        <item x="29"/>
        <item x="36"/>
        <item x="33"/>
        <item x="16"/>
        <item x="2"/>
        <item x="7"/>
        <item x="28"/>
        <item x="17"/>
        <item x="3"/>
        <item t="default"/>
      </items>
    </pivotField>
    <pivotField showAll="0">
      <items count="11">
        <item x="8"/>
        <item x="5"/>
        <item x="6"/>
        <item x="3"/>
        <item x="0"/>
        <item x="7"/>
        <item x="4"/>
        <item x="1"/>
        <item x="9"/>
        <item x="2"/>
        <item t="default"/>
      </items>
    </pivotField>
    <pivotField showAll="0">
      <items count="3">
        <item x="1"/>
        <item x="0"/>
        <item t="default"/>
      </items>
    </pivotField>
    <pivotField showAll="0">
      <items count="19">
        <item x="2"/>
        <item x="17"/>
        <item x="4"/>
        <item x="8"/>
        <item x="11"/>
        <item x="1"/>
        <item x="7"/>
        <item x="14"/>
        <item x="9"/>
        <item x="12"/>
        <item x="5"/>
        <item x="10"/>
        <item x="13"/>
        <item x="0"/>
        <item x="6"/>
        <item x="16"/>
        <item x="15"/>
        <item x="3"/>
        <item t="default"/>
      </items>
    </pivotField>
    <pivotField showAll="0">
      <items count="7">
        <item x="5"/>
        <item x="0"/>
        <item x="4"/>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v="3"/>
    </i>
    <i>
      <x v="2"/>
    </i>
    <i>
      <x v="4"/>
    </i>
    <i>
      <x v="5"/>
    </i>
    <i>
      <x v="1"/>
    </i>
    <i>
      <x/>
    </i>
    <i>
      <x v="6"/>
    </i>
    <i t="grand">
      <x/>
    </i>
  </rowItems>
  <colItems count="1">
    <i/>
  </colItems>
  <dataFields count="1">
    <dataField name="Count of Nomor Transaksi" fld="2" subtotal="count" baseField="0" baseItem="0"/>
  </dataFields>
  <chartFormats count="5">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bang" xr10:uid="{579DF4D8-3F6D-4E7F-AB65-21B72436C2E6}" sourceName="Cabang">
  <pivotTables>
    <pivotTable tabId="3" name="PivotTable3"/>
    <pivotTable tabId="3" name="PivotTable4"/>
    <pivotTable tabId="3" name="PivotTable5"/>
    <pivotTable tabId="3" name="PivotTable6"/>
    <pivotTable tabId="3" name="PivotTable7"/>
    <pivotTable tabId="3" name="PivotTable8"/>
    <pivotTable tabId="3" name="PivotTable9"/>
  </pivotTables>
  <data>
    <tabular pivotCacheId="170645637">
      <items count="29">
        <i x="16" s="1"/>
        <i x="12" s="1"/>
        <i x="3" s="1"/>
        <i x="13" s="1"/>
        <i x="10" s="1"/>
        <i x="23" s="1"/>
        <i x="15" s="1"/>
        <i x="28" s="1"/>
        <i x="19" s="1"/>
        <i x="24" s="1"/>
        <i x="11" s="1"/>
        <i x="14" s="1"/>
        <i x="7" s="1"/>
        <i x="20" s="1"/>
        <i x="21" s="1"/>
        <i x="26" s="1"/>
        <i x="1" s="1"/>
        <i x="6" s="1"/>
        <i x="0" s="1"/>
        <i x="27" s="1"/>
        <i x="18" s="1"/>
        <i x="8" s="1"/>
        <i x="5" s="1"/>
        <i x="4" s="1"/>
        <i x="9" s="1"/>
        <i x="25" s="1"/>
        <i x="2" s="1"/>
        <i x="22"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Kategori" xr10:uid="{F602CAC7-6964-49FF-83DD-512F4C120F90}" sourceName="Customer Kategori">
  <pivotTables>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
    <pivotTable tabId="3" name="PivotTable10"/>
    <pivotTable tabId="3" name="PivotTable11"/>
    <pivotTable tabId="3" name="PivotTable12"/>
  </pivotTables>
  <data>
    <tabular pivotCacheId="170645637">
      <items count="4">
        <i x="1"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tegori" xr10:uid="{978F5B2E-E0CB-4D48-9CED-2892B1CE6C33}" sourceName="Kategori">
  <pivotTables>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
    <pivotTable tabId="3" name="PivotTable10"/>
    <pivotTable tabId="3" name="PivotTable11"/>
    <pivotTable tabId="3" name="PivotTable12"/>
  </pivotTables>
  <data>
    <tabular pivotCacheId="17064563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Tanggal_Jual" xr10:uid="{229A5D12-AF2B-4B08-BC70-58EB1A1EAC62}" sourceName="Months (Tanggal Jual)">
  <pivotTables>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
    <pivotTable tabId="3" name="PivotTable10"/>
    <pivotTable tabId="3" name="PivotTable11"/>
    <pivotTable tabId="3" name="PivotTable12"/>
  </pivotTables>
  <data>
    <tabular pivotCacheId="170645637">
      <items count="14">
        <i x="1" s="1"/>
        <i x="2" s="1"/>
        <i x="3" s="1" nd="1"/>
        <i x="4" s="1" nd="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bang" xr10:uid="{273B70D3-D5F8-44D0-A1B1-7ED74C51A7D6}" cache="Slicer_Cabang" caption="Cabang" startItem="9" rowHeight="193675"/>
  <slicer name="Customer Kategori" xr10:uid="{81FD3C9F-D96F-4045-8935-36A03D805FD5}" cache="Slicer_Customer_Kategori" caption="Customer Kategori" rowHeight="193675"/>
  <slicer name="Kategori" xr10:uid="{718F541F-3FF6-45D6-AD9E-3523BC769A4E}" cache="Slicer_Kategori" caption="Kategori" rowHeight="193675"/>
  <slicer name="Months (Tanggal Jual)" xr10:uid="{49196F36-F8A1-4217-8569-E3A6F57982F8}" cache="Slicer_Months__Tanggal_Jual" caption="Months (Tanggal Jual)" rowHeight="1936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bang 1" xr10:uid="{E2EFA27B-D20C-42D6-97FF-CED6DF62293B}" cache="Slicer_Cabang" caption="Cabang" style="SlicerStyleOther2" rowHeight="360000"/>
  <slicer name="Customer Kategori 1" xr10:uid="{7FE82919-B65B-4F56-B619-E612E75D0CDF}" cache="Slicer_Customer_Kategori" caption="Customer Kategori" columnCount="2" style="SlicerStyleLight4" rowHeight="360000"/>
  <slicer name="Kategori 1" xr10:uid="{984F5B76-9BDA-4B47-903B-01862E95D107}" cache="Slicer_Kategori" caption="Kategori" columnCount="2" style="SlicerStyleLight6" rowHeight="360000"/>
  <slicer name="Months (Tanggal Jual) 1" xr10:uid="{032C881C-4257-4FC3-9808-3BE0F6155072}" cache="Slicer_Months__Tanggal_Jual" caption="Months (Tanggal Jual)" columnCount="2" style="SlicerStyleOther2" rowHeight="36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527" row="5">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9E275B9-EEE0-4275-B502-CE9393ABB6FB}">
  <we:reference id="wa200005271" version="2.5.5.0" store="en-US"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ebextensions/webextension2.xml><?xml version="1.0" encoding="utf-8"?>
<we:webextension xmlns:we="http://schemas.microsoft.com/office/webextensions/webextension/2010/11" id="{931C4A1F-56DA-452F-B17E-6C4E9EADA458}">
  <we:reference id="wa200001584" version="3.0.3.6" store="en-001" storeType="OMEX"/>
  <we:alternateReferences>
    <we:reference id="WA200001584" version="3.0.3.6" store="WA200001584" storeType="OMEX"/>
  </we:alternateReferences>
  <we:properties/>
  <we:bindings/>
  <we:snapshot xmlns:r="http://schemas.openxmlformats.org/officeDocument/2006/relationships"/>
</we:webextension>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B8EA8-E3D5-4644-BCC1-D2252F91ADEC}">
  <dimension ref="A1:N567"/>
  <sheetViews>
    <sheetView topLeftCell="A543" zoomScaleNormal="100" workbookViewId="0">
      <selection activeCell="C567" sqref="C567"/>
    </sheetView>
  </sheetViews>
  <sheetFormatPr defaultRowHeight="12" x14ac:dyDescent="0.2"/>
  <cols>
    <col min="1" max="1" width="9.1640625" bestFit="1" customWidth="1"/>
    <col min="2" max="2" width="18.6640625" bestFit="1" customWidth="1"/>
    <col min="3" max="3" width="21.83203125" style="6" bestFit="1" customWidth="1"/>
    <col min="4" max="4" width="17" bestFit="1" customWidth="1"/>
    <col min="5" max="5" width="24" bestFit="1" customWidth="1"/>
    <col min="6" max="6" width="43" bestFit="1" customWidth="1"/>
    <col min="7" max="7" width="24.6640625" bestFit="1" customWidth="1"/>
    <col min="8" max="8" width="45.83203125" bestFit="1" customWidth="1"/>
    <col min="9" max="9" width="14.1640625" bestFit="1" customWidth="1"/>
    <col min="10" max="10" width="58.6640625" bestFit="1" customWidth="1"/>
    <col min="11" max="11" width="16.1640625" bestFit="1" customWidth="1"/>
    <col min="12" max="12" width="16.33203125" bestFit="1" customWidth="1"/>
    <col min="13" max="13" width="34.83203125" bestFit="1" customWidth="1"/>
    <col min="14" max="14" width="20.6640625" bestFit="1" customWidth="1"/>
  </cols>
  <sheetData>
    <row r="1" spans="1:14" ht="12.75" x14ac:dyDescent="0.2">
      <c r="A1" s="1" t="s">
        <v>0</v>
      </c>
      <c r="B1" s="1" t="s">
        <v>1</v>
      </c>
      <c r="C1" s="1" t="s">
        <v>746</v>
      </c>
      <c r="D1" s="1" t="s">
        <v>2</v>
      </c>
      <c r="E1" s="1" t="s">
        <v>3</v>
      </c>
      <c r="F1" s="1" t="s">
        <v>4</v>
      </c>
      <c r="G1" s="1" t="s">
        <v>747</v>
      </c>
      <c r="H1" s="1" t="s">
        <v>5</v>
      </c>
      <c r="I1" s="1" t="s">
        <v>6</v>
      </c>
      <c r="J1" s="1" t="s">
        <v>7</v>
      </c>
      <c r="K1" s="1" t="s">
        <v>8</v>
      </c>
      <c r="L1" s="1" t="s">
        <v>9</v>
      </c>
      <c r="M1" s="1" t="s">
        <v>10</v>
      </c>
      <c r="N1" s="1" t="s">
        <v>731</v>
      </c>
    </row>
    <row r="2" spans="1:14" ht="12.75" x14ac:dyDescent="0.2">
      <c r="A2" s="2">
        <v>1</v>
      </c>
      <c r="B2" s="2" t="s">
        <v>70</v>
      </c>
      <c r="C2" s="4" t="str">
        <f>"SPK"&amp;"00"&amp;A2</f>
        <v>SPK001</v>
      </c>
      <c r="D2" s="3">
        <v>45292</v>
      </c>
      <c r="E2" s="2" t="s">
        <v>12</v>
      </c>
      <c r="F2" s="2" t="s">
        <v>13</v>
      </c>
      <c r="G2" s="2" t="s">
        <v>160</v>
      </c>
      <c r="H2" s="2" t="s">
        <v>14</v>
      </c>
      <c r="I2" s="2" t="s">
        <v>15</v>
      </c>
      <c r="J2" s="2" t="s">
        <v>16</v>
      </c>
      <c r="K2" s="2" t="s">
        <v>17</v>
      </c>
      <c r="L2" s="2" t="s">
        <v>18</v>
      </c>
      <c r="M2" s="2" t="s">
        <v>19</v>
      </c>
      <c r="N2" s="2" t="s">
        <v>21</v>
      </c>
    </row>
    <row r="3" spans="1:14" ht="12.75" x14ac:dyDescent="0.2">
      <c r="A3" s="2">
        <v>2</v>
      </c>
      <c r="B3" s="2" t="s">
        <v>93</v>
      </c>
      <c r="C3" s="4" t="str">
        <f t="shared" ref="C3:C66" si="0">"SPK"&amp;"00"&amp;A3</f>
        <v>SPK002</v>
      </c>
      <c r="D3" s="3">
        <v>45292</v>
      </c>
      <c r="E3" s="2" t="s">
        <v>12</v>
      </c>
      <c r="F3" s="2" t="s">
        <v>22</v>
      </c>
      <c r="G3" s="2" t="s">
        <v>161</v>
      </c>
      <c r="H3" s="2" t="s">
        <v>23</v>
      </c>
      <c r="I3" s="2" t="s">
        <v>15</v>
      </c>
      <c r="J3" s="2" t="s">
        <v>24</v>
      </c>
      <c r="K3" s="2" t="s">
        <v>17</v>
      </c>
      <c r="L3" s="2" t="s">
        <v>18</v>
      </c>
      <c r="M3" s="2" t="s">
        <v>19</v>
      </c>
      <c r="N3" s="2" t="s">
        <v>25</v>
      </c>
    </row>
    <row r="4" spans="1:14" ht="12.75" x14ac:dyDescent="0.2">
      <c r="A4" s="2">
        <v>3</v>
      </c>
      <c r="B4" s="2" t="s">
        <v>74</v>
      </c>
      <c r="C4" s="4" t="str">
        <f t="shared" si="0"/>
        <v>SPK003</v>
      </c>
      <c r="D4" s="3">
        <v>45293</v>
      </c>
      <c r="E4" s="2" t="s">
        <v>12</v>
      </c>
      <c r="F4" s="2" t="s">
        <v>13</v>
      </c>
      <c r="G4" s="2" t="s">
        <v>162</v>
      </c>
      <c r="H4" s="2" t="s">
        <v>27</v>
      </c>
      <c r="I4" s="2" t="s">
        <v>15</v>
      </c>
      <c r="J4" s="2" t="s">
        <v>28</v>
      </c>
      <c r="K4" s="2" t="s">
        <v>17</v>
      </c>
      <c r="L4" s="2" t="s">
        <v>18</v>
      </c>
      <c r="M4" s="2" t="s">
        <v>29</v>
      </c>
      <c r="N4" s="2" t="s">
        <v>30</v>
      </c>
    </row>
    <row r="5" spans="1:14" ht="12.75" x14ac:dyDescent="0.2">
      <c r="A5" s="2">
        <v>4</v>
      </c>
      <c r="B5" s="2" t="s">
        <v>126</v>
      </c>
      <c r="C5" s="4" t="str">
        <f t="shared" si="0"/>
        <v>SPK004</v>
      </c>
      <c r="D5" s="3">
        <v>45293</v>
      </c>
      <c r="E5" s="2" t="s">
        <v>12</v>
      </c>
      <c r="F5" s="2" t="s">
        <v>32</v>
      </c>
      <c r="G5" s="2" t="s">
        <v>163</v>
      </c>
      <c r="H5" s="2" t="s">
        <v>27</v>
      </c>
      <c r="I5" s="2" t="s">
        <v>15</v>
      </c>
      <c r="J5" s="2" t="s">
        <v>33</v>
      </c>
      <c r="K5" s="2" t="s">
        <v>34</v>
      </c>
      <c r="L5" s="2" t="s">
        <v>18</v>
      </c>
      <c r="M5" s="2" t="s">
        <v>35</v>
      </c>
      <c r="N5" s="2" t="s">
        <v>36</v>
      </c>
    </row>
    <row r="6" spans="1:14" ht="12.75" x14ac:dyDescent="0.2">
      <c r="A6" s="2">
        <v>5</v>
      </c>
      <c r="B6" s="2" t="s">
        <v>82</v>
      </c>
      <c r="C6" s="4" t="str">
        <f t="shared" si="0"/>
        <v>SPK005</v>
      </c>
      <c r="D6" s="3">
        <v>45293</v>
      </c>
      <c r="E6" s="2" t="s">
        <v>12</v>
      </c>
      <c r="F6" s="2" t="s">
        <v>13</v>
      </c>
      <c r="G6" s="2" t="s">
        <v>164</v>
      </c>
      <c r="H6" s="2" t="s">
        <v>27</v>
      </c>
      <c r="I6" s="2" t="s">
        <v>15</v>
      </c>
      <c r="J6" s="2" t="s">
        <v>37</v>
      </c>
      <c r="K6" s="2" t="s">
        <v>17</v>
      </c>
      <c r="L6" s="2" t="s">
        <v>38</v>
      </c>
      <c r="M6" s="2"/>
      <c r="N6" s="2" t="s">
        <v>21</v>
      </c>
    </row>
    <row r="7" spans="1:14" ht="12.75" x14ac:dyDescent="0.2">
      <c r="A7" s="2">
        <v>6</v>
      </c>
      <c r="B7" s="2" t="s">
        <v>109</v>
      </c>
      <c r="C7" s="4" t="str">
        <f t="shared" si="0"/>
        <v>SPK006</v>
      </c>
      <c r="D7" s="3">
        <v>45293</v>
      </c>
      <c r="E7" s="2" t="s">
        <v>12</v>
      </c>
      <c r="F7" s="2" t="s">
        <v>13</v>
      </c>
      <c r="G7" s="2" t="s">
        <v>165</v>
      </c>
      <c r="H7" s="2" t="s">
        <v>27</v>
      </c>
      <c r="I7" s="2" t="s">
        <v>15</v>
      </c>
      <c r="J7" s="2" t="s">
        <v>40</v>
      </c>
      <c r="K7" s="2" t="s">
        <v>17</v>
      </c>
      <c r="L7" s="2" t="s">
        <v>38</v>
      </c>
      <c r="M7" s="2"/>
      <c r="N7" s="2" t="s">
        <v>30</v>
      </c>
    </row>
    <row r="8" spans="1:14" ht="12.75" x14ac:dyDescent="0.2">
      <c r="A8" s="2">
        <v>7</v>
      </c>
      <c r="B8" s="2" t="s">
        <v>93</v>
      </c>
      <c r="C8" s="4" t="str">
        <f t="shared" si="0"/>
        <v>SPK007</v>
      </c>
      <c r="D8" s="3">
        <v>45293</v>
      </c>
      <c r="E8" s="2" t="s">
        <v>12</v>
      </c>
      <c r="F8" s="2" t="s">
        <v>32</v>
      </c>
      <c r="G8" s="2" t="s">
        <v>166</v>
      </c>
      <c r="H8" s="2" t="s">
        <v>27</v>
      </c>
      <c r="I8" s="2" t="s">
        <v>15</v>
      </c>
      <c r="J8" s="2" t="s">
        <v>42</v>
      </c>
      <c r="K8" s="2" t="s">
        <v>34</v>
      </c>
      <c r="L8" s="2" t="s">
        <v>38</v>
      </c>
      <c r="M8" s="2"/>
      <c r="N8" s="2" t="s">
        <v>25</v>
      </c>
    </row>
    <row r="9" spans="1:14" ht="12.75" x14ac:dyDescent="0.2">
      <c r="A9" s="2">
        <v>8</v>
      </c>
      <c r="B9" s="2" t="s">
        <v>102</v>
      </c>
      <c r="C9" s="4" t="str">
        <f t="shared" si="0"/>
        <v>SPK008</v>
      </c>
      <c r="D9" s="3">
        <v>45293</v>
      </c>
      <c r="E9" s="2" t="s">
        <v>12</v>
      </c>
      <c r="F9" s="2" t="s">
        <v>32</v>
      </c>
      <c r="G9" s="2" t="s">
        <v>167</v>
      </c>
      <c r="H9" s="2" t="s">
        <v>27</v>
      </c>
      <c r="I9" s="2" t="s">
        <v>15</v>
      </c>
      <c r="J9" s="2" t="s">
        <v>40</v>
      </c>
      <c r="K9" s="2" t="s">
        <v>17</v>
      </c>
      <c r="L9" s="2" t="s">
        <v>18</v>
      </c>
      <c r="M9" s="2" t="s">
        <v>35</v>
      </c>
      <c r="N9" s="2" t="s">
        <v>30</v>
      </c>
    </row>
    <row r="10" spans="1:14" ht="12.75" x14ac:dyDescent="0.2">
      <c r="A10" s="2">
        <v>9</v>
      </c>
      <c r="B10" s="2" t="s">
        <v>82</v>
      </c>
      <c r="C10" s="4" t="str">
        <f t="shared" si="0"/>
        <v>SPK009</v>
      </c>
      <c r="D10" s="3">
        <v>45293</v>
      </c>
      <c r="E10" s="2" t="s">
        <v>12</v>
      </c>
      <c r="F10" s="2" t="s">
        <v>44</v>
      </c>
      <c r="G10" s="2" t="s">
        <v>168</v>
      </c>
      <c r="H10" s="2" t="s">
        <v>45</v>
      </c>
      <c r="I10" s="2" t="s">
        <v>15</v>
      </c>
      <c r="J10" s="2" t="s">
        <v>46</v>
      </c>
      <c r="K10" s="2" t="s">
        <v>34</v>
      </c>
      <c r="L10" s="2" t="s">
        <v>18</v>
      </c>
      <c r="M10" s="2" t="s">
        <v>29</v>
      </c>
      <c r="N10" s="2" t="s">
        <v>30</v>
      </c>
    </row>
    <row r="11" spans="1:14" ht="12.75" x14ac:dyDescent="0.2">
      <c r="A11" s="2">
        <v>10</v>
      </c>
      <c r="B11" s="2" t="s">
        <v>11</v>
      </c>
      <c r="C11" s="4" t="str">
        <f t="shared" si="0"/>
        <v>SPK0010</v>
      </c>
      <c r="D11" s="3">
        <v>45293</v>
      </c>
      <c r="E11" s="2" t="s">
        <v>12</v>
      </c>
      <c r="F11" s="2" t="s">
        <v>22</v>
      </c>
      <c r="G11" s="2" t="s">
        <v>169</v>
      </c>
      <c r="H11" s="2" t="s">
        <v>27</v>
      </c>
      <c r="I11" s="2" t="s">
        <v>15</v>
      </c>
      <c r="J11" s="2" t="s">
        <v>40</v>
      </c>
      <c r="K11" s="2" t="s">
        <v>17</v>
      </c>
      <c r="L11" s="2" t="s">
        <v>18</v>
      </c>
      <c r="M11" s="2" t="s">
        <v>35</v>
      </c>
      <c r="N11" s="2" t="s">
        <v>30</v>
      </c>
    </row>
    <row r="12" spans="1:14" ht="12.75" x14ac:dyDescent="0.2">
      <c r="A12" s="2">
        <v>11</v>
      </c>
      <c r="B12" s="2" t="s">
        <v>107</v>
      </c>
      <c r="C12" s="4" t="str">
        <f t="shared" si="0"/>
        <v>SPK0011</v>
      </c>
      <c r="D12" s="3">
        <v>45293</v>
      </c>
      <c r="E12" s="2" t="s">
        <v>12</v>
      </c>
      <c r="F12" s="2" t="s">
        <v>13</v>
      </c>
      <c r="G12" s="2" t="s">
        <v>170</v>
      </c>
      <c r="H12" s="2" t="s">
        <v>27</v>
      </c>
      <c r="I12" s="2" t="s">
        <v>15</v>
      </c>
      <c r="J12" s="2" t="s">
        <v>40</v>
      </c>
      <c r="K12" s="2" t="s">
        <v>17</v>
      </c>
      <c r="L12" s="2" t="s">
        <v>18</v>
      </c>
      <c r="M12" s="2" t="s">
        <v>19</v>
      </c>
      <c r="N12" s="2" t="s">
        <v>30</v>
      </c>
    </row>
    <row r="13" spans="1:14" ht="12.75" x14ac:dyDescent="0.2">
      <c r="A13" s="2">
        <v>12</v>
      </c>
      <c r="B13" s="2" t="s">
        <v>73</v>
      </c>
      <c r="C13" s="4" t="str">
        <f t="shared" si="0"/>
        <v>SPK0012</v>
      </c>
      <c r="D13" s="3">
        <v>45293</v>
      </c>
      <c r="E13" s="2" t="s">
        <v>12</v>
      </c>
      <c r="F13" s="2" t="s">
        <v>13</v>
      </c>
      <c r="G13" s="2" t="s">
        <v>171</v>
      </c>
      <c r="H13" s="2" t="s">
        <v>27</v>
      </c>
      <c r="I13" s="2" t="s">
        <v>15</v>
      </c>
      <c r="J13" s="2" t="s">
        <v>48</v>
      </c>
      <c r="K13" s="2" t="s">
        <v>17</v>
      </c>
      <c r="L13" s="2" t="s">
        <v>18</v>
      </c>
      <c r="M13" s="2" t="s">
        <v>19</v>
      </c>
      <c r="N13" s="2" t="s">
        <v>30</v>
      </c>
    </row>
    <row r="14" spans="1:14" ht="12.75" x14ac:dyDescent="0.2">
      <c r="A14" s="2">
        <v>13</v>
      </c>
      <c r="B14" s="2" t="s">
        <v>112</v>
      </c>
      <c r="C14" s="4" t="str">
        <f t="shared" si="0"/>
        <v>SPK0013</v>
      </c>
      <c r="D14" s="3">
        <v>45293</v>
      </c>
      <c r="E14" s="2" t="s">
        <v>12</v>
      </c>
      <c r="F14" s="2" t="s">
        <v>22</v>
      </c>
      <c r="G14" s="2" t="s">
        <v>172</v>
      </c>
      <c r="H14" s="2" t="s">
        <v>27</v>
      </c>
      <c r="I14" s="2" t="s">
        <v>15</v>
      </c>
      <c r="J14" s="2" t="s">
        <v>24</v>
      </c>
      <c r="K14" s="2" t="s">
        <v>17</v>
      </c>
      <c r="L14" s="2" t="s">
        <v>38</v>
      </c>
      <c r="M14" s="2"/>
      <c r="N14" s="2" t="s">
        <v>25</v>
      </c>
    </row>
    <row r="15" spans="1:14" ht="12.75" x14ac:dyDescent="0.2">
      <c r="A15" s="2">
        <v>14</v>
      </c>
      <c r="B15" s="2" t="s">
        <v>93</v>
      </c>
      <c r="C15" s="4" t="str">
        <f t="shared" si="0"/>
        <v>SPK0014</v>
      </c>
      <c r="D15" s="3">
        <v>45293</v>
      </c>
      <c r="E15" s="2" t="s">
        <v>12</v>
      </c>
      <c r="F15" s="2" t="s">
        <v>22</v>
      </c>
      <c r="G15" s="2" t="s">
        <v>173</v>
      </c>
      <c r="H15" s="2" t="s">
        <v>27</v>
      </c>
      <c r="I15" s="2" t="s">
        <v>15</v>
      </c>
      <c r="J15" s="2" t="s">
        <v>28</v>
      </c>
      <c r="K15" s="2" t="s">
        <v>17</v>
      </c>
      <c r="L15" s="2" t="s">
        <v>18</v>
      </c>
      <c r="M15" s="2" t="s">
        <v>19</v>
      </c>
      <c r="N15" s="2" t="s">
        <v>30</v>
      </c>
    </row>
    <row r="16" spans="1:14" ht="12.75" x14ac:dyDescent="0.2">
      <c r="A16" s="2">
        <v>15</v>
      </c>
      <c r="B16" s="2" t="s">
        <v>102</v>
      </c>
      <c r="C16" s="4" t="str">
        <f t="shared" si="0"/>
        <v>SPK0015</v>
      </c>
      <c r="D16" s="3">
        <v>45293</v>
      </c>
      <c r="E16" s="2" t="s">
        <v>12</v>
      </c>
      <c r="F16" s="2" t="s">
        <v>32</v>
      </c>
      <c r="G16" s="2" t="s">
        <v>174</v>
      </c>
      <c r="H16" s="2" t="s">
        <v>50</v>
      </c>
      <c r="I16" s="2" t="s">
        <v>15</v>
      </c>
      <c r="J16" s="2" t="s">
        <v>24</v>
      </c>
      <c r="K16" s="2" t="s">
        <v>51</v>
      </c>
      <c r="L16" s="2" t="s">
        <v>18</v>
      </c>
      <c r="M16" s="2" t="s">
        <v>35</v>
      </c>
      <c r="N16" s="2" t="s">
        <v>25</v>
      </c>
    </row>
    <row r="17" spans="1:14" ht="12.75" x14ac:dyDescent="0.2">
      <c r="A17" s="2">
        <v>16</v>
      </c>
      <c r="B17" s="2" t="s">
        <v>43</v>
      </c>
      <c r="C17" s="4" t="str">
        <f t="shared" si="0"/>
        <v>SPK0016</v>
      </c>
      <c r="D17" s="3">
        <v>45293</v>
      </c>
      <c r="E17" s="2" t="s">
        <v>12</v>
      </c>
      <c r="F17" s="2" t="s">
        <v>13</v>
      </c>
      <c r="G17" s="2" t="s">
        <v>175</v>
      </c>
      <c r="H17" s="2" t="s">
        <v>27</v>
      </c>
      <c r="I17" s="2" t="s">
        <v>52</v>
      </c>
      <c r="J17" s="2" t="s">
        <v>53</v>
      </c>
      <c r="K17" s="2" t="s">
        <v>20</v>
      </c>
      <c r="L17" s="2" t="s">
        <v>18</v>
      </c>
      <c r="M17" s="2" t="s">
        <v>35</v>
      </c>
      <c r="N17" s="2" t="s">
        <v>54</v>
      </c>
    </row>
    <row r="18" spans="1:14" ht="12.75" x14ac:dyDescent="0.2">
      <c r="A18" s="2">
        <v>17</v>
      </c>
      <c r="B18" s="2" t="s">
        <v>93</v>
      </c>
      <c r="C18" s="4" t="str">
        <f t="shared" si="0"/>
        <v>SPK0017</v>
      </c>
      <c r="D18" s="3">
        <v>45293</v>
      </c>
      <c r="E18" s="2" t="s">
        <v>12</v>
      </c>
      <c r="F18" s="2" t="s">
        <v>22</v>
      </c>
      <c r="G18" s="2" t="s">
        <v>176</v>
      </c>
      <c r="H18" s="2" t="s">
        <v>27</v>
      </c>
      <c r="I18" s="2" t="s">
        <v>15</v>
      </c>
      <c r="J18" s="2" t="s">
        <v>56</v>
      </c>
      <c r="K18" s="2" t="s">
        <v>34</v>
      </c>
      <c r="L18" s="2" t="s">
        <v>18</v>
      </c>
      <c r="M18" s="2" t="s">
        <v>35</v>
      </c>
      <c r="N18" s="2" t="s">
        <v>25</v>
      </c>
    </row>
    <row r="19" spans="1:14" ht="12.75" x14ac:dyDescent="0.2">
      <c r="A19" s="2">
        <v>18</v>
      </c>
      <c r="B19" s="2" t="s">
        <v>100</v>
      </c>
      <c r="C19" s="4" t="str">
        <f t="shared" si="0"/>
        <v>SPK0018</v>
      </c>
      <c r="D19" s="3">
        <v>45293</v>
      </c>
      <c r="E19" s="2" t="s">
        <v>12</v>
      </c>
      <c r="F19" s="2" t="s">
        <v>22</v>
      </c>
      <c r="G19" s="2" t="s">
        <v>177</v>
      </c>
      <c r="H19" s="2" t="s">
        <v>27</v>
      </c>
      <c r="I19" s="2" t="s">
        <v>15</v>
      </c>
      <c r="J19" s="2" t="s">
        <v>57</v>
      </c>
      <c r="K19" s="2" t="s">
        <v>34</v>
      </c>
      <c r="L19" s="2" t="s">
        <v>18</v>
      </c>
      <c r="M19" s="2" t="s">
        <v>35</v>
      </c>
      <c r="N19" s="2" t="s">
        <v>30</v>
      </c>
    </row>
    <row r="20" spans="1:14" ht="12.75" x14ac:dyDescent="0.2">
      <c r="A20" s="2">
        <v>19</v>
      </c>
      <c r="B20" s="2" t="s">
        <v>43</v>
      </c>
      <c r="C20" s="4" t="str">
        <f t="shared" si="0"/>
        <v>SPK0019</v>
      </c>
      <c r="D20" s="3">
        <v>45293</v>
      </c>
      <c r="E20" s="2" t="s">
        <v>12</v>
      </c>
      <c r="F20" s="2" t="s">
        <v>22</v>
      </c>
      <c r="G20" s="2" t="s">
        <v>178</v>
      </c>
      <c r="H20" s="2" t="s">
        <v>27</v>
      </c>
      <c r="I20" s="2" t="s">
        <v>15</v>
      </c>
      <c r="J20" s="2" t="s">
        <v>57</v>
      </c>
      <c r="K20" s="2" t="s">
        <v>34</v>
      </c>
      <c r="L20" s="2" t="s">
        <v>18</v>
      </c>
      <c r="M20" s="2" t="s">
        <v>35</v>
      </c>
      <c r="N20" s="2" t="s">
        <v>30</v>
      </c>
    </row>
    <row r="21" spans="1:14" ht="12.75" x14ac:dyDescent="0.2">
      <c r="A21" s="2">
        <v>20</v>
      </c>
      <c r="B21" s="2" t="s">
        <v>138</v>
      </c>
      <c r="C21" s="4" t="str">
        <f t="shared" si="0"/>
        <v>SPK0020</v>
      </c>
      <c r="D21" s="3">
        <v>45293</v>
      </c>
      <c r="E21" s="2" t="s">
        <v>12</v>
      </c>
      <c r="F21" s="2" t="s">
        <v>13</v>
      </c>
      <c r="G21" s="2" t="s">
        <v>179</v>
      </c>
      <c r="H21" s="2" t="s">
        <v>27</v>
      </c>
      <c r="I21" s="2" t="s">
        <v>15</v>
      </c>
      <c r="J21" s="2" t="s">
        <v>56</v>
      </c>
      <c r="K21" s="2" t="s">
        <v>34</v>
      </c>
      <c r="L21" s="2" t="s">
        <v>18</v>
      </c>
      <c r="M21" s="2" t="s">
        <v>19</v>
      </c>
      <c r="N21" s="2" t="s">
        <v>25</v>
      </c>
    </row>
    <row r="22" spans="1:14" ht="12.75" x14ac:dyDescent="0.2">
      <c r="A22" s="2">
        <v>21</v>
      </c>
      <c r="B22" s="2" t="s">
        <v>76</v>
      </c>
      <c r="C22" s="4" t="str">
        <f t="shared" si="0"/>
        <v>SPK0021</v>
      </c>
      <c r="D22" s="3">
        <v>45293</v>
      </c>
      <c r="E22" s="2" t="s">
        <v>12</v>
      </c>
      <c r="F22" s="2" t="s">
        <v>59</v>
      </c>
      <c r="G22" s="2" t="s">
        <v>180</v>
      </c>
      <c r="H22" s="2" t="s">
        <v>27</v>
      </c>
      <c r="I22" s="2" t="s">
        <v>15</v>
      </c>
      <c r="J22" s="2" t="s">
        <v>16</v>
      </c>
      <c r="K22" s="2" t="s">
        <v>17</v>
      </c>
      <c r="L22" s="2" t="s">
        <v>18</v>
      </c>
      <c r="M22" s="2" t="s">
        <v>19</v>
      </c>
      <c r="N22" s="2" t="s">
        <v>21</v>
      </c>
    </row>
    <row r="23" spans="1:14" ht="12.75" x14ac:dyDescent="0.2">
      <c r="A23" s="2">
        <v>22</v>
      </c>
      <c r="B23" s="2" t="s">
        <v>112</v>
      </c>
      <c r="C23" s="4" t="str">
        <f t="shared" si="0"/>
        <v>SPK0022</v>
      </c>
      <c r="D23" s="3">
        <v>45293</v>
      </c>
      <c r="E23" s="2" t="s">
        <v>12</v>
      </c>
      <c r="F23" s="2" t="s">
        <v>32</v>
      </c>
      <c r="G23" s="2" t="s">
        <v>181</v>
      </c>
      <c r="H23" s="2" t="s">
        <v>27</v>
      </c>
      <c r="I23" s="2" t="s">
        <v>52</v>
      </c>
      <c r="J23" s="2" t="s">
        <v>61</v>
      </c>
      <c r="K23" s="2" t="s">
        <v>20</v>
      </c>
      <c r="L23" s="2" t="s">
        <v>18</v>
      </c>
      <c r="M23" s="2" t="s">
        <v>62</v>
      </c>
      <c r="N23" s="2" t="s">
        <v>63</v>
      </c>
    </row>
    <row r="24" spans="1:14" ht="12.75" x14ac:dyDescent="0.2">
      <c r="A24" s="2">
        <v>23</v>
      </c>
      <c r="B24" s="2" t="s">
        <v>138</v>
      </c>
      <c r="C24" s="4" t="str">
        <f t="shared" si="0"/>
        <v>SPK0023</v>
      </c>
      <c r="D24" s="3">
        <v>45294</v>
      </c>
      <c r="E24" s="2" t="s">
        <v>12</v>
      </c>
      <c r="F24" s="2" t="s">
        <v>32</v>
      </c>
      <c r="G24" s="2" t="s">
        <v>182</v>
      </c>
      <c r="H24" s="2" t="s">
        <v>64</v>
      </c>
      <c r="I24" s="2" t="s">
        <v>52</v>
      </c>
      <c r="J24" s="2" t="s">
        <v>61</v>
      </c>
      <c r="K24" s="2" t="s">
        <v>20</v>
      </c>
      <c r="L24" s="2" t="s">
        <v>18</v>
      </c>
      <c r="M24" s="2" t="s">
        <v>19</v>
      </c>
      <c r="N24" s="2" t="s">
        <v>63</v>
      </c>
    </row>
    <row r="25" spans="1:14" ht="12.75" x14ac:dyDescent="0.2">
      <c r="A25" s="2">
        <v>24</v>
      </c>
      <c r="B25" s="2" t="s">
        <v>102</v>
      </c>
      <c r="C25" s="4" t="str">
        <f t="shared" si="0"/>
        <v>SPK0024</v>
      </c>
      <c r="D25" s="3">
        <v>45294</v>
      </c>
      <c r="E25" s="2" t="s">
        <v>12</v>
      </c>
      <c r="F25" s="2" t="s">
        <v>22</v>
      </c>
      <c r="G25" s="2" t="s">
        <v>183</v>
      </c>
      <c r="H25" s="2" t="s">
        <v>27</v>
      </c>
      <c r="I25" s="2" t="s">
        <v>15</v>
      </c>
      <c r="J25" s="2" t="s">
        <v>46</v>
      </c>
      <c r="K25" s="2" t="s">
        <v>34</v>
      </c>
      <c r="L25" s="2" t="s">
        <v>38</v>
      </c>
      <c r="M25" s="2"/>
      <c r="N25" s="2" t="s">
        <v>30</v>
      </c>
    </row>
    <row r="26" spans="1:14" ht="12.75" x14ac:dyDescent="0.2">
      <c r="A26" s="2">
        <v>25</v>
      </c>
      <c r="B26" s="2" t="s">
        <v>112</v>
      </c>
      <c r="C26" s="4" t="str">
        <f t="shared" si="0"/>
        <v>SPK0025</v>
      </c>
      <c r="D26" s="3">
        <v>45294</v>
      </c>
      <c r="E26" s="2" t="s">
        <v>12</v>
      </c>
      <c r="F26" s="2" t="s">
        <v>22</v>
      </c>
      <c r="G26" s="2" t="s">
        <v>184</v>
      </c>
      <c r="H26" s="2" t="s">
        <v>27</v>
      </c>
      <c r="I26" s="2" t="s">
        <v>15</v>
      </c>
      <c r="J26" s="2" t="s">
        <v>28</v>
      </c>
      <c r="K26" s="2" t="s">
        <v>17</v>
      </c>
      <c r="L26" s="2" t="s">
        <v>38</v>
      </c>
      <c r="M26" s="2"/>
      <c r="N26" s="2" t="s">
        <v>30</v>
      </c>
    </row>
    <row r="27" spans="1:14" ht="12.75" x14ac:dyDescent="0.2">
      <c r="A27" s="2">
        <v>26</v>
      </c>
      <c r="B27" s="2" t="s">
        <v>81</v>
      </c>
      <c r="C27" s="4" t="str">
        <f t="shared" si="0"/>
        <v>SPK0026</v>
      </c>
      <c r="D27" s="3">
        <v>45294</v>
      </c>
      <c r="E27" s="2" t="s">
        <v>12</v>
      </c>
      <c r="F27" s="2" t="s">
        <v>22</v>
      </c>
      <c r="G27" s="2" t="s">
        <v>185</v>
      </c>
      <c r="H27" s="2" t="s">
        <v>65</v>
      </c>
      <c r="I27" s="2" t="s">
        <v>15</v>
      </c>
      <c r="J27" s="2" t="s">
        <v>66</v>
      </c>
      <c r="K27" s="2" t="s">
        <v>17</v>
      </c>
      <c r="L27" s="2" t="s">
        <v>18</v>
      </c>
      <c r="M27" s="2" t="s">
        <v>67</v>
      </c>
      <c r="N27" s="2" t="s">
        <v>21</v>
      </c>
    </row>
    <row r="28" spans="1:14" ht="12.75" x14ac:dyDescent="0.2">
      <c r="A28" s="2">
        <v>27</v>
      </c>
      <c r="B28" s="2" t="s">
        <v>26</v>
      </c>
      <c r="C28" s="4" t="str">
        <f t="shared" si="0"/>
        <v>SPK0027</v>
      </c>
      <c r="D28" s="3">
        <v>45294</v>
      </c>
      <c r="E28" s="2" t="s">
        <v>12</v>
      </c>
      <c r="F28" s="2" t="s">
        <v>68</v>
      </c>
      <c r="G28" s="2" t="s">
        <v>186</v>
      </c>
      <c r="H28" s="2" t="s">
        <v>27</v>
      </c>
      <c r="I28" s="2" t="s">
        <v>15</v>
      </c>
      <c r="J28" s="2" t="s">
        <v>46</v>
      </c>
      <c r="K28" s="2" t="s">
        <v>34</v>
      </c>
      <c r="L28" s="2" t="s">
        <v>18</v>
      </c>
      <c r="M28" s="2" t="s">
        <v>69</v>
      </c>
      <c r="N28" s="2" t="s">
        <v>30</v>
      </c>
    </row>
    <row r="29" spans="1:14" ht="12.75" x14ac:dyDescent="0.2">
      <c r="A29" s="2">
        <v>28</v>
      </c>
      <c r="B29" s="2" t="s">
        <v>138</v>
      </c>
      <c r="C29" s="4" t="str">
        <f t="shared" si="0"/>
        <v>SPK0028</v>
      </c>
      <c r="D29" s="3">
        <v>45294</v>
      </c>
      <c r="E29" s="2" t="s">
        <v>12</v>
      </c>
      <c r="F29" s="2" t="s">
        <v>32</v>
      </c>
      <c r="G29" s="2" t="s">
        <v>187</v>
      </c>
      <c r="H29" s="2" t="s">
        <v>27</v>
      </c>
      <c r="I29" s="2" t="s">
        <v>52</v>
      </c>
      <c r="J29" s="2" t="s">
        <v>61</v>
      </c>
      <c r="K29" s="2" t="s">
        <v>20</v>
      </c>
      <c r="L29" s="2" t="s">
        <v>18</v>
      </c>
      <c r="M29" s="2" t="s">
        <v>19</v>
      </c>
      <c r="N29" s="2" t="s">
        <v>63</v>
      </c>
    </row>
    <row r="30" spans="1:14" ht="12.75" x14ac:dyDescent="0.2">
      <c r="A30" s="2">
        <v>29</v>
      </c>
      <c r="B30" s="2" t="s">
        <v>74</v>
      </c>
      <c r="C30" s="4" t="str">
        <f t="shared" si="0"/>
        <v>SPK0029</v>
      </c>
      <c r="D30" s="3">
        <v>45294</v>
      </c>
      <c r="E30" s="2" t="s">
        <v>12</v>
      </c>
      <c r="F30" s="2" t="s">
        <v>32</v>
      </c>
      <c r="G30" s="2" t="s">
        <v>188</v>
      </c>
      <c r="H30" s="2" t="s">
        <v>27</v>
      </c>
      <c r="I30" s="2" t="s">
        <v>15</v>
      </c>
      <c r="J30" s="2" t="s">
        <v>33</v>
      </c>
      <c r="K30" s="2" t="s">
        <v>34</v>
      </c>
      <c r="L30" s="2" t="s">
        <v>18</v>
      </c>
      <c r="M30" s="2" t="s">
        <v>19</v>
      </c>
      <c r="N30" s="2" t="s">
        <v>36</v>
      </c>
    </row>
    <row r="31" spans="1:14" ht="12.75" x14ac:dyDescent="0.2">
      <c r="A31" s="2">
        <v>30</v>
      </c>
      <c r="B31" s="2" t="s">
        <v>138</v>
      </c>
      <c r="C31" s="4" t="str">
        <f t="shared" si="0"/>
        <v>SPK0030</v>
      </c>
      <c r="D31" s="3">
        <v>45294</v>
      </c>
      <c r="E31" s="2" t="s">
        <v>12</v>
      </c>
      <c r="F31" s="2" t="s">
        <v>13</v>
      </c>
      <c r="G31" s="2" t="s">
        <v>189</v>
      </c>
      <c r="H31" s="2" t="s">
        <v>71</v>
      </c>
      <c r="I31" s="2" t="s">
        <v>15</v>
      </c>
      <c r="J31" s="2" t="s">
        <v>72</v>
      </c>
      <c r="K31" s="2" t="s">
        <v>17</v>
      </c>
      <c r="L31" s="2" t="s">
        <v>18</v>
      </c>
      <c r="M31" s="2" t="s">
        <v>19</v>
      </c>
      <c r="N31" s="2" t="s">
        <v>21</v>
      </c>
    </row>
    <row r="32" spans="1:14" ht="12.75" x14ac:dyDescent="0.2">
      <c r="A32" s="2">
        <v>31</v>
      </c>
      <c r="B32" s="2" t="s">
        <v>110</v>
      </c>
      <c r="C32" s="4" t="str">
        <f t="shared" si="0"/>
        <v>SPK0031</v>
      </c>
      <c r="D32" s="3">
        <v>45294</v>
      </c>
      <c r="E32" s="2" t="s">
        <v>12</v>
      </c>
      <c r="F32" s="2" t="s">
        <v>22</v>
      </c>
      <c r="G32" s="2" t="s">
        <v>190</v>
      </c>
      <c r="H32" s="2" t="s">
        <v>27</v>
      </c>
      <c r="I32" s="2" t="s">
        <v>15</v>
      </c>
      <c r="J32" s="2" t="s">
        <v>24</v>
      </c>
      <c r="K32" s="2" t="s">
        <v>17</v>
      </c>
      <c r="L32" s="2" t="s">
        <v>18</v>
      </c>
      <c r="M32" s="2" t="s">
        <v>35</v>
      </c>
      <c r="N32" s="2" t="s">
        <v>25</v>
      </c>
    </row>
    <row r="33" spans="1:14" ht="12.75" x14ac:dyDescent="0.2">
      <c r="A33" s="2">
        <v>32</v>
      </c>
      <c r="B33" s="2" t="s">
        <v>43</v>
      </c>
      <c r="C33" s="4" t="str">
        <f t="shared" si="0"/>
        <v>SPK0032</v>
      </c>
      <c r="D33" s="3">
        <v>45294</v>
      </c>
      <c r="E33" s="2" t="s">
        <v>12</v>
      </c>
      <c r="F33" s="2" t="s">
        <v>13</v>
      </c>
      <c r="G33" s="2" t="s">
        <v>191</v>
      </c>
      <c r="H33" s="2" t="s">
        <v>27</v>
      </c>
      <c r="I33" s="2" t="s">
        <v>15</v>
      </c>
      <c r="J33" s="2" t="s">
        <v>56</v>
      </c>
      <c r="K33" s="2" t="s">
        <v>34</v>
      </c>
      <c r="L33" s="2" t="s">
        <v>18</v>
      </c>
      <c r="M33" s="2" t="s">
        <v>19</v>
      </c>
      <c r="N33" s="2" t="s">
        <v>25</v>
      </c>
    </row>
    <row r="34" spans="1:14" ht="12.75" x14ac:dyDescent="0.2">
      <c r="A34" s="2">
        <v>33</v>
      </c>
      <c r="B34" s="2" t="s">
        <v>110</v>
      </c>
      <c r="C34" s="4" t="str">
        <f t="shared" si="0"/>
        <v>SPK0033</v>
      </c>
      <c r="D34" s="3">
        <v>45294</v>
      </c>
      <c r="E34" s="2" t="s">
        <v>12</v>
      </c>
      <c r="F34" s="2" t="s">
        <v>44</v>
      </c>
      <c r="G34" s="2" t="s">
        <v>192</v>
      </c>
      <c r="H34" s="2" t="s">
        <v>45</v>
      </c>
      <c r="I34" s="2" t="s">
        <v>15</v>
      </c>
      <c r="J34" s="2" t="s">
        <v>42</v>
      </c>
      <c r="K34" s="2" t="s">
        <v>34</v>
      </c>
      <c r="L34" s="2" t="s">
        <v>18</v>
      </c>
      <c r="M34" s="2" t="s">
        <v>19</v>
      </c>
      <c r="N34" s="2" t="s">
        <v>25</v>
      </c>
    </row>
    <row r="35" spans="1:14" ht="12.75" x14ac:dyDescent="0.2">
      <c r="A35" s="2">
        <v>34</v>
      </c>
      <c r="B35" s="2" t="s">
        <v>138</v>
      </c>
      <c r="C35" s="4" t="str">
        <f t="shared" si="0"/>
        <v>SPK0034</v>
      </c>
      <c r="D35" s="3">
        <v>45294</v>
      </c>
      <c r="E35" s="2" t="s">
        <v>12</v>
      </c>
      <c r="F35" s="2" t="s">
        <v>22</v>
      </c>
      <c r="G35" s="2" t="s">
        <v>193</v>
      </c>
      <c r="H35" s="2" t="s">
        <v>27</v>
      </c>
      <c r="I35" s="2" t="s">
        <v>15</v>
      </c>
      <c r="J35" s="2" t="s">
        <v>75</v>
      </c>
      <c r="K35" s="2" t="s">
        <v>17</v>
      </c>
      <c r="L35" s="2" t="s">
        <v>18</v>
      </c>
      <c r="M35" s="2" t="s">
        <v>19</v>
      </c>
      <c r="N35" s="2" t="s">
        <v>21</v>
      </c>
    </row>
    <row r="36" spans="1:14" ht="12.75" x14ac:dyDescent="0.2">
      <c r="A36" s="2">
        <v>35</v>
      </c>
      <c r="B36" s="2" t="s">
        <v>76</v>
      </c>
      <c r="C36" s="4" t="str">
        <f t="shared" si="0"/>
        <v>SPK0035</v>
      </c>
      <c r="D36" s="3">
        <v>45294</v>
      </c>
      <c r="E36" s="2" t="s">
        <v>12</v>
      </c>
      <c r="F36" s="2" t="s">
        <v>32</v>
      </c>
      <c r="G36" s="2" t="s">
        <v>194</v>
      </c>
      <c r="H36" s="2" t="s">
        <v>27</v>
      </c>
      <c r="I36" s="2" t="s">
        <v>15</v>
      </c>
      <c r="J36" s="2" t="s">
        <v>57</v>
      </c>
      <c r="K36" s="2" t="s">
        <v>34</v>
      </c>
      <c r="L36" s="2" t="s">
        <v>18</v>
      </c>
      <c r="M36" s="2" t="s">
        <v>19</v>
      </c>
      <c r="N36" s="2" t="s">
        <v>30</v>
      </c>
    </row>
    <row r="37" spans="1:14" ht="12.75" x14ac:dyDescent="0.2">
      <c r="A37" s="2">
        <v>36</v>
      </c>
      <c r="B37" s="2" t="s">
        <v>58</v>
      </c>
      <c r="C37" s="4" t="str">
        <f t="shared" si="0"/>
        <v>SPK0036</v>
      </c>
      <c r="D37" s="3">
        <v>45294</v>
      </c>
      <c r="E37" s="2" t="s">
        <v>12</v>
      </c>
      <c r="F37" s="2" t="s">
        <v>13</v>
      </c>
      <c r="G37" s="2" t="s">
        <v>195</v>
      </c>
      <c r="H37" s="2" t="s">
        <v>27</v>
      </c>
      <c r="I37" s="2" t="s">
        <v>15</v>
      </c>
      <c r="J37" s="2" t="s">
        <v>16</v>
      </c>
      <c r="K37" s="2" t="s">
        <v>17</v>
      </c>
      <c r="L37" s="2" t="s">
        <v>18</v>
      </c>
      <c r="M37" s="2" t="s">
        <v>77</v>
      </c>
      <c r="N37" s="2" t="s">
        <v>21</v>
      </c>
    </row>
    <row r="38" spans="1:14" ht="12.75" x14ac:dyDescent="0.2">
      <c r="A38" s="2">
        <v>37</v>
      </c>
      <c r="B38" s="2" t="s">
        <v>104</v>
      </c>
      <c r="C38" s="4" t="str">
        <f t="shared" si="0"/>
        <v>SPK0037</v>
      </c>
      <c r="D38" s="3">
        <v>45295</v>
      </c>
      <c r="E38" s="2" t="s">
        <v>12</v>
      </c>
      <c r="F38" s="2" t="s">
        <v>13</v>
      </c>
      <c r="G38" s="2" t="s">
        <v>196</v>
      </c>
      <c r="H38" s="2" t="s">
        <v>27</v>
      </c>
      <c r="I38" s="2" t="s">
        <v>15</v>
      </c>
      <c r="J38" s="2" t="s">
        <v>24</v>
      </c>
      <c r="K38" s="2" t="s">
        <v>51</v>
      </c>
      <c r="L38" s="2" t="s">
        <v>18</v>
      </c>
      <c r="M38" s="2" t="s">
        <v>69</v>
      </c>
      <c r="N38" s="2" t="s">
        <v>25</v>
      </c>
    </row>
    <row r="39" spans="1:14" ht="12.75" x14ac:dyDescent="0.2">
      <c r="A39" s="2">
        <v>38</v>
      </c>
      <c r="B39" s="2" t="s">
        <v>82</v>
      </c>
      <c r="C39" s="4" t="str">
        <f t="shared" si="0"/>
        <v>SPK0038</v>
      </c>
      <c r="D39" s="3">
        <v>45295</v>
      </c>
      <c r="E39" s="2" t="s">
        <v>12</v>
      </c>
      <c r="F39" s="2" t="s">
        <v>22</v>
      </c>
      <c r="G39" s="2" t="s">
        <v>197</v>
      </c>
      <c r="H39" s="2" t="s">
        <v>23</v>
      </c>
      <c r="I39" s="2" t="s">
        <v>15</v>
      </c>
      <c r="J39" s="2" t="s">
        <v>42</v>
      </c>
      <c r="K39" s="2" t="s">
        <v>34</v>
      </c>
      <c r="L39" s="2" t="s">
        <v>18</v>
      </c>
      <c r="M39" s="2" t="s">
        <v>69</v>
      </c>
      <c r="N39" s="2" t="s">
        <v>25</v>
      </c>
    </row>
    <row r="40" spans="1:14" ht="12.75" x14ac:dyDescent="0.2">
      <c r="A40" s="2">
        <v>39</v>
      </c>
      <c r="B40" s="2" t="s">
        <v>104</v>
      </c>
      <c r="C40" s="4" t="str">
        <f t="shared" si="0"/>
        <v>SPK0039</v>
      </c>
      <c r="D40" s="3">
        <v>45295</v>
      </c>
      <c r="E40" s="2" t="s">
        <v>12</v>
      </c>
      <c r="F40" s="2" t="s">
        <v>13</v>
      </c>
      <c r="G40" s="2" t="s">
        <v>198</v>
      </c>
      <c r="H40" s="2" t="s">
        <v>27</v>
      </c>
      <c r="I40" s="2" t="s">
        <v>15</v>
      </c>
      <c r="J40" s="2" t="s">
        <v>78</v>
      </c>
      <c r="K40" s="2" t="s">
        <v>34</v>
      </c>
      <c r="L40" s="2" t="s">
        <v>38</v>
      </c>
      <c r="M40" s="2"/>
      <c r="N40" s="2" t="s">
        <v>30</v>
      </c>
    </row>
    <row r="41" spans="1:14" ht="12.75" x14ac:dyDescent="0.2">
      <c r="A41" s="2">
        <v>40</v>
      </c>
      <c r="B41" s="2" t="s">
        <v>73</v>
      </c>
      <c r="C41" s="4" t="str">
        <f t="shared" si="0"/>
        <v>SPK0040</v>
      </c>
      <c r="D41" s="3">
        <v>45295</v>
      </c>
      <c r="E41" s="2" t="s">
        <v>12</v>
      </c>
      <c r="F41" s="2" t="s">
        <v>32</v>
      </c>
      <c r="G41" s="2" t="s">
        <v>199</v>
      </c>
      <c r="H41" s="2" t="s">
        <v>27</v>
      </c>
      <c r="I41" s="2" t="s">
        <v>15</v>
      </c>
      <c r="J41" s="2" t="s">
        <v>33</v>
      </c>
      <c r="K41" s="2" t="s">
        <v>34</v>
      </c>
      <c r="L41" s="2" t="s">
        <v>18</v>
      </c>
      <c r="M41" s="2" t="s">
        <v>19</v>
      </c>
      <c r="N41" s="2" t="s">
        <v>36</v>
      </c>
    </row>
    <row r="42" spans="1:14" ht="12.75" x14ac:dyDescent="0.2">
      <c r="A42" s="2">
        <v>41</v>
      </c>
      <c r="B42" s="2" t="s">
        <v>102</v>
      </c>
      <c r="C42" s="4" t="str">
        <f t="shared" si="0"/>
        <v>SPK0041</v>
      </c>
      <c r="D42" s="3">
        <v>45295</v>
      </c>
      <c r="E42" s="2" t="s">
        <v>12</v>
      </c>
      <c r="F42" s="2" t="s">
        <v>22</v>
      </c>
      <c r="G42" s="2" t="s">
        <v>200</v>
      </c>
      <c r="H42" s="2" t="s">
        <v>27</v>
      </c>
      <c r="I42" s="2" t="s">
        <v>15</v>
      </c>
      <c r="J42" s="2" t="s">
        <v>24</v>
      </c>
      <c r="K42" s="2" t="s">
        <v>17</v>
      </c>
      <c r="L42" s="2" t="s">
        <v>38</v>
      </c>
      <c r="M42" s="2"/>
      <c r="N42" s="2" t="s">
        <v>25</v>
      </c>
    </row>
    <row r="43" spans="1:14" ht="12.75" x14ac:dyDescent="0.2">
      <c r="A43" s="2">
        <v>42</v>
      </c>
      <c r="B43" s="2" t="s">
        <v>82</v>
      </c>
      <c r="C43" s="4" t="str">
        <f t="shared" si="0"/>
        <v>SPK0042</v>
      </c>
      <c r="D43" s="3">
        <v>45295</v>
      </c>
      <c r="E43" s="2" t="s">
        <v>12</v>
      </c>
      <c r="F43" s="2" t="s">
        <v>22</v>
      </c>
      <c r="G43" s="2" t="s">
        <v>201</v>
      </c>
      <c r="H43" s="2" t="s">
        <v>27</v>
      </c>
      <c r="I43" s="2" t="s">
        <v>15</v>
      </c>
      <c r="J43" s="2" t="s">
        <v>48</v>
      </c>
      <c r="K43" s="2" t="s">
        <v>17</v>
      </c>
      <c r="L43" s="2" t="s">
        <v>38</v>
      </c>
      <c r="M43" s="2"/>
      <c r="N43" s="2" t="s">
        <v>30</v>
      </c>
    </row>
    <row r="44" spans="1:14" ht="12.75" x14ac:dyDescent="0.2">
      <c r="A44" s="2">
        <v>43</v>
      </c>
      <c r="B44" s="2" t="s">
        <v>49</v>
      </c>
      <c r="C44" s="4" t="str">
        <f t="shared" si="0"/>
        <v>SPK0043</v>
      </c>
      <c r="D44" s="3">
        <v>45295</v>
      </c>
      <c r="E44" s="2" t="s">
        <v>12</v>
      </c>
      <c r="F44" s="2" t="s">
        <v>13</v>
      </c>
      <c r="G44" s="2" t="s">
        <v>202</v>
      </c>
      <c r="H44" s="2" t="s">
        <v>27</v>
      </c>
      <c r="I44" s="2" t="s">
        <v>15</v>
      </c>
      <c r="J44" s="2" t="s">
        <v>46</v>
      </c>
      <c r="K44" s="2" t="s">
        <v>34</v>
      </c>
      <c r="L44" s="2" t="s">
        <v>18</v>
      </c>
      <c r="M44" s="2" t="s">
        <v>79</v>
      </c>
      <c r="N44" s="2" t="s">
        <v>30</v>
      </c>
    </row>
    <row r="45" spans="1:14" ht="12.75" x14ac:dyDescent="0.2">
      <c r="A45" s="2">
        <v>44</v>
      </c>
      <c r="B45" s="2" t="s">
        <v>76</v>
      </c>
      <c r="C45" s="4" t="str">
        <f t="shared" si="0"/>
        <v>SPK0044</v>
      </c>
      <c r="D45" s="3">
        <v>45295</v>
      </c>
      <c r="E45" s="2" t="s">
        <v>12</v>
      </c>
      <c r="F45" s="2" t="s">
        <v>59</v>
      </c>
      <c r="G45" s="2" t="s">
        <v>203</v>
      </c>
      <c r="H45" s="2" t="s">
        <v>27</v>
      </c>
      <c r="I45" s="2" t="s">
        <v>15</v>
      </c>
      <c r="J45" s="2" t="s">
        <v>16</v>
      </c>
      <c r="K45" s="2" t="s">
        <v>17</v>
      </c>
      <c r="L45" s="2" t="s">
        <v>18</v>
      </c>
      <c r="M45" s="2" t="s">
        <v>80</v>
      </c>
      <c r="N45" s="2" t="s">
        <v>21</v>
      </c>
    </row>
    <row r="46" spans="1:14" ht="12.75" x14ac:dyDescent="0.2">
      <c r="A46" s="2">
        <v>45</v>
      </c>
      <c r="B46" s="2" t="s">
        <v>47</v>
      </c>
      <c r="C46" s="4" t="str">
        <f t="shared" si="0"/>
        <v>SPK0045</v>
      </c>
      <c r="D46" s="3">
        <v>45295</v>
      </c>
      <c r="E46" s="2" t="s">
        <v>12</v>
      </c>
      <c r="F46" s="2" t="s">
        <v>13</v>
      </c>
      <c r="G46" s="2" t="s">
        <v>204</v>
      </c>
      <c r="H46" s="2" t="s">
        <v>45</v>
      </c>
      <c r="I46" s="2" t="s">
        <v>15</v>
      </c>
      <c r="J46" s="2" t="s">
        <v>16</v>
      </c>
      <c r="K46" s="2" t="s">
        <v>17</v>
      </c>
      <c r="L46" s="2" t="s">
        <v>18</v>
      </c>
      <c r="M46" s="2" t="s">
        <v>69</v>
      </c>
      <c r="N46" s="2" t="s">
        <v>21</v>
      </c>
    </row>
    <row r="47" spans="1:14" ht="12.75" x14ac:dyDescent="0.2">
      <c r="A47" s="2">
        <v>46</v>
      </c>
      <c r="B47" s="2" t="s">
        <v>70</v>
      </c>
      <c r="C47" s="4" t="str">
        <f t="shared" si="0"/>
        <v>SPK0046</v>
      </c>
      <c r="D47" s="3">
        <v>45295</v>
      </c>
      <c r="E47" s="2" t="s">
        <v>12</v>
      </c>
      <c r="F47" s="2" t="s">
        <v>13</v>
      </c>
      <c r="G47" s="2" t="s">
        <v>205</v>
      </c>
      <c r="H47" s="2" t="s">
        <v>27</v>
      </c>
      <c r="I47" s="2" t="s">
        <v>15</v>
      </c>
      <c r="J47" s="2" t="s">
        <v>56</v>
      </c>
      <c r="K47" s="2" t="s">
        <v>34</v>
      </c>
      <c r="L47" s="2" t="s">
        <v>38</v>
      </c>
      <c r="M47" s="2"/>
      <c r="N47" s="2" t="s">
        <v>25</v>
      </c>
    </row>
    <row r="48" spans="1:14" ht="12.75" x14ac:dyDescent="0.2">
      <c r="A48" s="2">
        <v>47</v>
      </c>
      <c r="B48" s="2" t="s">
        <v>74</v>
      </c>
      <c r="C48" s="4" t="str">
        <f t="shared" si="0"/>
        <v>SPK0047</v>
      </c>
      <c r="D48" s="3">
        <v>45295</v>
      </c>
      <c r="E48" s="2" t="s">
        <v>12</v>
      </c>
      <c r="F48" s="2" t="s">
        <v>13</v>
      </c>
      <c r="G48" s="2" t="s">
        <v>206</v>
      </c>
      <c r="H48" s="2" t="s">
        <v>27</v>
      </c>
      <c r="I48" s="2" t="s">
        <v>15</v>
      </c>
      <c r="J48" s="2" t="s">
        <v>16</v>
      </c>
      <c r="K48" s="2" t="s">
        <v>17</v>
      </c>
      <c r="L48" s="2" t="s">
        <v>18</v>
      </c>
      <c r="M48" s="2" t="s">
        <v>69</v>
      </c>
      <c r="N48" s="2" t="s">
        <v>21</v>
      </c>
    </row>
    <row r="49" spans="1:14" ht="12.75" x14ac:dyDescent="0.2">
      <c r="A49" s="2">
        <v>48</v>
      </c>
      <c r="B49" s="2" t="s">
        <v>60</v>
      </c>
      <c r="C49" s="4" t="str">
        <f t="shared" si="0"/>
        <v>SPK0048</v>
      </c>
      <c r="D49" s="3">
        <v>45295</v>
      </c>
      <c r="E49" s="2" t="s">
        <v>12</v>
      </c>
      <c r="F49" s="2" t="s">
        <v>44</v>
      </c>
      <c r="G49" s="2" t="s">
        <v>207</v>
      </c>
      <c r="H49" s="2" t="s">
        <v>45</v>
      </c>
      <c r="I49" s="2" t="s">
        <v>15</v>
      </c>
      <c r="J49" s="2" t="s">
        <v>83</v>
      </c>
      <c r="K49" s="2" t="s">
        <v>51</v>
      </c>
      <c r="L49" s="2" t="s">
        <v>38</v>
      </c>
      <c r="M49" s="2"/>
      <c r="N49" s="2" t="s">
        <v>36</v>
      </c>
    </row>
    <row r="50" spans="1:14" ht="12.75" x14ac:dyDescent="0.2">
      <c r="A50" s="2">
        <v>49</v>
      </c>
      <c r="B50" s="2" t="s">
        <v>82</v>
      </c>
      <c r="C50" s="4" t="str">
        <f t="shared" si="0"/>
        <v>SPK0049</v>
      </c>
      <c r="D50" s="3">
        <v>45295</v>
      </c>
      <c r="E50" s="2" t="s">
        <v>12</v>
      </c>
      <c r="F50" s="2" t="s">
        <v>13</v>
      </c>
      <c r="G50" s="2" t="s">
        <v>208</v>
      </c>
      <c r="H50" s="2" t="s">
        <v>27</v>
      </c>
      <c r="I50" s="2" t="s">
        <v>15</v>
      </c>
      <c r="J50" s="2" t="s">
        <v>56</v>
      </c>
      <c r="K50" s="2" t="s">
        <v>34</v>
      </c>
      <c r="L50" s="2" t="s">
        <v>18</v>
      </c>
      <c r="M50" s="2" t="s">
        <v>84</v>
      </c>
      <c r="N50" s="2" t="s">
        <v>25</v>
      </c>
    </row>
    <row r="51" spans="1:14" ht="12.75" x14ac:dyDescent="0.2">
      <c r="A51" s="2">
        <v>50</v>
      </c>
      <c r="B51" s="2" t="s">
        <v>31</v>
      </c>
      <c r="C51" s="4" t="str">
        <f t="shared" si="0"/>
        <v>SPK0050</v>
      </c>
      <c r="D51" s="3">
        <v>45295</v>
      </c>
      <c r="E51" s="2" t="s">
        <v>86</v>
      </c>
      <c r="F51" s="2" t="s">
        <v>22</v>
      </c>
      <c r="G51" s="2" t="s">
        <v>209</v>
      </c>
      <c r="H51" s="2" t="s">
        <v>45</v>
      </c>
      <c r="I51" s="2" t="s">
        <v>15</v>
      </c>
      <c r="J51" s="2" t="s">
        <v>28</v>
      </c>
      <c r="K51" s="2" t="s">
        <v>17</v>
      </c>
      <c r="L51" s="2" t="s">
        <v>38</v>
      </c>
      <c r="M51" s="2"/>
      <c r="N51" s="2" t="s">
        <v>30</v>
      </c>
    </row>
    <row r="52" spans="1:14" ht="12.75" x14ac:dyDescent="0.2">
      <c r="A52" s="2">
        <v>51</v>
      </c>
      <c r="B52" s="2" t="s">
        <v>102</v>
      </c>
      <c r="C52" s="4" t="str">
        <f t="shared" si="0"/>
        <v>SPK0051</v>
      </c>
      <c r="D52" s="3">
        <v>45296</v>
      </c>
      <c r="E52" s="2" t="s">
        <v>12</v>
      </c>
      <c r="F52" s="2" t="s">
        <v>22</v>
      </c>
      <c r="G52" s="2" t="s">
        <v>210</v>
      </c>
      <c r="H52" s="2" t="s">
        <v>27</v>
      </c>
      <c r="I52" s="2" t="s">
        <v>15</v>
      </c>
      <c r="J52" s="2" t="s">
        <v>66</v>
      </c>
      <c r="K52" s="2" t="s">
        <v>17</v>
      </c>
      <c r="L52" s="2" t="s">
        <v>38</v>
      </c>
      <c r="M52" s="2"/>
      <c r="N52" s="2" t="s">
        <v>21</v>
      </c>
    </row>
    <row r="53" spans="1:14" ht="12.75" x14ac:dyDescent="0.2">
      <c r="A53" s="2">
        <v>52</v>
      </c>
      <c r="B53" s="2" t="s">
        <v>85</v>
      </c>
      <c r="C53" s="4" t="str">
        <f t="shared" si="0"/>
        <v>SPK0052</v>
      </c>
      <c r="D53" s="3">
        <v>45296</v>
      </c>
      <c r="E53" s="2" t="s">
        <v>12</v>
      </c>
      <c r="F53" s="2" t="s">
        <v>32</v>
      </c>
      <c r="G53" s="2" t="s">
        <v>211</v>
      </c>
      <c r="H53" s="2" t="s">
        <v>27</v>
      </c>
      <c r="I53" s="2" t="s">
        <v>15</v>
      </c>
      <c r="J53" s="2" t="s">
        <v>87</v>
      </c>
      <c r="K53" s="2" t="s">
        <v>34</v>
      </c>
      <c r="L53" s="2" t="s">
        <v>18</v>
      </c>
      <c r="M53" s="2" t="s">
        <v>88</v>
      </c>
      <c r="N53" s="2" t="s">
        <v>21</v>
      </c>
    </row>
    <row r="54" spans="1:14" ht="12.75" x14ac:dyDescent="0.2">
      <c r="A54" s="2">
        <v>53</v>
      </c>
      <c r="B54" s="2" t="s">
        <v>82</v>
      </c>
      <c r="C54" s="4" t="str">
        <f t="shared" si="0"/>
        <v>SPK0053</v>
      </c>
      <c r="D54" s="3">
        <v>45296</v>
      </c>
      <c r="E54" s="2" t="s">
        <v>12</v>
      </c>
      <c r="F54" s="2" t="s">
        <v>13</v>
      </c>
      <c r="G54" s="2" t="s">
        <v>212</v>
      </c>
      <c r="H54" s="2" t="s">
        <v>27</v>
      </c>
      <c r="I54" s="2" t="s">
        <v>52</v>
      </c>
      <c r="J54" s="2" t="s">
        <v>61</v>
      </c>
      <c r="K54" s="2" t="s">
        <v>20</v>
      </c>
      <c r="L54" s="2" t="s">
        <v>38</v>
      </c>
      <c r="M54" s="2"/>
      <c r="N54" s="2" t="s">
        <v>63</v>
      </c>
    </row>
    <row r="55" spans="1:14" ht="12.75" x14ac:dyDescent="0.2">
      <c r="A55" s="2">
        <v>54</v>
      </c>
      <c r="B55" s="2" t="s">
        <v>138</v>
      </c>
      <c r="C55" s="4" t="str">
        <f t="shared" si="0"/>
        <v>SPK0054</v>
      </c>
      <c r="D55" s="3">
        <v>45296</v>
      </c>
      <c r="E55" s="2" t="s">
        <v>12</v>
      </c>
      <c r="F55" s="2" t="s">
        <v>13</v>
      </c>
      <c r="G55" s="2" t="s">
        <v>213</v>
      </c>
      <c r="H55" s="2" t="s">
        <v>27</v>
      </c>
      <c r="I55" s="2" t="s">
        <v>15</v>
      </c>
      <c r="J55" s="2" t="s">
        <v>56</v>
      </c>
      <c r="K55" s="2" t="s">
        <v>34</v>
      </c>
      <c r="L55" s="2" t="s">
        <v>38</v>
      </c>
      <c r="M55" s="2"/>
      <c r="N55" s="2" t="s">
        <v>25</v>
      </c>
    </row>
    <row r="56" spans="1:14" ht="12.75" x14ac:dyDescent="0.2">
      <c r="A56" s="2">
        <v>55</v>
      </c>
      <c r="B56" s="2" t="s">
        <v>11</v>
      </c>
      <c r="C56" s="4" t="str">
        <f t="shared" si="0"/>
        <v>SPK0055</v>
      </c>
      <c r="D56" s="3">
        <v>45296</v>
      </c>
      <c r="E56" s="2" t="s">
        <v>12</v>
      </c>
      <c r="F56" s="2" t="s">
        <v>13</v>
      </c>
      <c r="G56" s="2" t="s">
        <v>214</v>
      </c>
      <c r="H56" s="2" t="s">
        <v>27</v>
      </c>
      <c r="I56" s="2" t="s">
        <v>15</v>
      </c>
      <c r="J56" s="2" t="s">
        <v>89</v>
      </c>
      <c r="K56" s="2" t="s">
        <v>34</v>
      </c>
      <c r="L56" s="2" t="s">
        <v>38</v>
      </c>
      <c r="M56" s="2"/>
      <c r="N56" s="2" t="s">
        <v>21</v>
      </c>
    </row>
    <row r="57" spans="1:14" ht="12.75" x14ac:dyDescent="0.2">
      <c r="A57" s="2">
        <v>56</v>
      </c>
      <c r="B57" s="2" t="s">
        <v>113</v>
      </c>
      <c r="C57" s="4" t="str">
        <f t="shared" si="0"/>
        <v>SPK0056</v>
      </c>
      <c r="D57" s="3">
        <v>45296</v>
      </c>
      <c r="E57" s="2" t="s">
        <v>12</v>
      </c>
      <c r="F57" s="2" t="s">
        <v>13</v>
      </c>
      <c r="G57" s="2" t="s">
        <v>215</v>
      </c>
      <c r="H57" s="2" t="s">
        <v>27</v>
      </c>
      <c r="I57" s="2" t="s">
        <v>15</v>
      </c>
      <c r="J57" s="2" t="s">
        <v>24</v>
      </c>
      <c r="K57" s="2" t="s">
        <v>17</v>
      </c>
      <c r="L57" s="2" t="s">
        <v>18</v>
      </c>
      <c r="M57" s="2" t="s">
        <v>84</v>
      </c>
      <c r="N57" s="2" t="s">
        <v>25</v>
      </c>
    </row>
    <row r="58" spans="1:14" ht="12.75" x14ac:dyDescent="0.2">
      <c r="A58" s="2">
        <v>57</v>
      </c>
      <c r="B58" s="2" t="s">
        <v>138</v>
      </c>
      <c r="C58" s="4" t="str">
        <f t="shared" si="0"/>
        <v>SPK0057</v>
      </c>
      <c r="D58" s="3">
        <v>45297</v>
      </c>
      <c r="E58" s="2" t="s">
        <v>12</v>
      </c>
      <c r="F58" s="2" t="s">
        <v>32</v>
      </c>
      <c r="G58" s="2" t="s">
        <v>216</v>
      </c>
      <c r="H58" s="2" t="s">
        <v>27</v>
      </c>
      <c r="I58" s="2" t="s">
        <v>15</v>
      </c>
      <c r="J58" s="2" t="s">
        <v>24</v>
      </c>
      <c r="K58" s="2" t="s">
        <v>17</v>
      </c>
      <c r="L58" s="2" t="s">
        <v>18</v>
      </c>
      <c r="M58" s="2" t="s">
        <v>35</v>
      </c>
      <c r="N58" s="2" t="s">
        <v>25</v>
      </c>
    </row>
    <row r="59" spans="1:14" ht="12.75" x14ac:dyDescent="0.2">
      <c r="A59" s="2">
        <v>58</v>
      </c>
      <c r="B59" s="2" t="s">
        <v>109</v>
      </c>
      <c r="C59" s="4" t="str">
        <f t="shared" si="0"/>
        <v>SPK0058</v>
      </c>
      <c r="D59" s="3">
        <v>45297</v>
      </c>
      <c r="E59" s="2" t="s">
        <v>90</v>
      </c>
      <c r="F59" s="2" t="s">
        <v>44</v>
      </c>
      <c r="G59" s="2" t="s">
        <v>217</v>
      </c>
      <c r="H59" s="2" t="s">
        <v>91</v>
      </c>
      <c r="I59" s="2" t="s">
        <v>52</v>
      </c>
      <c r="J59" s="2" t="s">
        <v>61</v>
      </c>
      <c r="K59" s="2" t="s">
        <v>20</v>
      </c>
      <c r="L59" s="2" t="s">
        <v>38</v>
      </c>
      <c r="M59" s="2"/>
      <c r="N59" s="2" t="s">
        <v>63</v>
      </c>
    </row>
    <row r="60" spans="1:14" ht="12.75" x14ac:dyDescent="0.2">
      <c r="A60" s="2">
        <v>59</v>
      </c>
      <c r="B60" s="2" t="s">
        <v>138</v>
      </c>
      <c r="C60" s="4" t="str">
        <f t="shared" si="0"/>
        <v>SPK0059</v>
      </c>
      <c r="D60" s="3">
        <v>45297</v>
      </c>
      <c r="E60" s="2" t="s">
        <v>12</v>
      </c>
      <c r="F60" s="2" t="s">
        <v>13</v>
      </c>
      <c r="G60" s="2" t="s">
        <v>218</v>
      </c>
      <c r="H60" s="2" t="s">
        <v>27</v>
      </c>
      <c r="I60" s="2" t="s">
        <v>15</v>
      </c>
      <c r="J60" s="2" t="s">
        <v>92</v>
      </c>
      <c r="K60" s="2" t="s">
        <v>17</v>
      </c>
      <c r="L60" s="2" t="s">
        <v>18</v>
      </c>
      <c r="M60" s="2" t="s">
        <v>19</v>
      </c>
      <c r="N60" s="2" t="s">
        <v>25</v>
      </c>
    </row>
    <row r="61" spans="1:14" ht="12.75" x14ac:dyDescent="0.2">
      <c r="A61" s="2">
        <v>60</v>
      </c>
      <c r="B61" s="2" t="s">
        <v>93</v>
      </c>
      <c r="C61" s="4" t="str">
        <f t="shared" si="0"/>
        <v>SPK0060</v>
      </c>
      <c r="D61" s="3">
        <v>45297</v>
      </c>
      <c r="E61" s="2" t="s">
        <v>12</v>
      </c>
      <c r="F61" s="2" t="s">
        <v>44</v>
      </c>
      <c r="G61" s="2" t="s">
        <v>219</v>
      </c>
      <c r="H61" s="2" t="s">
        <v>27</v>
      </c>
      <c r="I61" s="2" t="s">
        <v>15</v>
      </c>
      <c r="J61" s="2" t="s">
        <v>56</v>
      </c>
      <c r="K61" s="2" t="s">
        <v>34</v>
      </c>
      <c r="L61" s="2" t="s">
        <v>18</v>
      </c>
      <c r="M61" s="2" t="s">
        <v>19</v>
      </c>
      <c r="N61" s="2" t="s">
        <v>25</v>
      </c>
    </row>
    <row r="62" spans="1:14" ht="12.75" x14ac:dyDescent="0.2">
      <c r="A62" s="2">
        <v>61</v>
      </c>
      <c r="B62" s="2" t="s">
        <v>107</v>
      </c>
      <c r="C62" s="4" t="str">
        <f t="shared" si="0"/>
        <v>SPK0061</v>
      </c>
      <c r="D62" s="3">
        <v>45297</v>
      </c>
      <c r="E62" s="2" t="s">
        <v>12</v>
      </c>
      <c r="F62" s="2" t="s">
        <v>22</v>
      </c>
      <c r="G62" s="2" t="s">
        <v>220</v>
      </c>
      <c r="H62" s="2" t="s">
        <v>94</v>
      </c>
      <c r="I62" s="2" t="s">
        <v>52</v>
      </c>
      <c r="J62" s="2" t="s">
        <v>95</v>
      </c>
      <c r="K62" s="2" t="s">
        <v>96</v>
      </c>
      <c r="L62" s="2" t="s">
        <v>38</v>
      </c>
      <c r="M62" s="2"/>
      <c r="N62" s="2" t="s">
        <v>54</v>
      </c>
    </row>
    <row r="63" spans="1:14" ht="12.75" x14ac:dyDescent="0.2">
      <c r="A63" s="2">
        <v>62</v>
      </c>
      <c r="B63" s="2" t="s">
        <v>100</v>
      </c>
      <c r="C63" s="4" t="str">
        <f t="shared" si="0"/>
        <v>SPK0062</v>
      </c>
      <c r="D63" s="3">
        <v>45297</v>
      </c>
      <c r="E63" s="2" t="s">
        <v>90</v>
      </c>
      <c r="F63" s="2" t="s">
        <v>22</v>
      </c>
      <c r="G63" s="2" t="s">
        <v>221</v>
      </c>
      <c r="H63" s="2" t="s">
        <v>97</v>
      </c>
      <c r="I63" s="2" t="s">
        <v>15</v>
      </c>
      <c r="J63" s="2" t="s">
        <v>92</v>
      </c>
      <c r="K63" s="2" t="s">
        <v>98</v>
      </c>
      <c r="L63" s="2" t="s">
        <v>38</v>
      </c>
      <c r="M63" s="2"/>
      <c r="N63" s="2" t="s">
        <v>25</v>
      </c>
    </row>
    <row r="64" spans="1:14" ht="12.75" x14ac:dyDescent="0.2">
      <c r="A64" s="2">
        <v>63</v>
      </c>
      <c r="B64" s="2" t="s">
        <v>82</v>
      </c>
      <c r="C64" s="4" t="str">
        <f t="shared" si="0"/>
        <v>SPK0063</v>
      </c>
      <c r="D64" s="3">
        <v>45299</v>
      </c>
      <c r="E64" s="2" t="s">
        <v>12</v>
      </c>
      <c r="F64" s="2" t="s">
        <v>32</v>
      </c>
      <c r="G64" s="2" t="s">
        <v>222</v>
      </c>
      <c r="H64" s="2" t="s">
        <v>14</v>
      </c>
      <c r="I64" s="2" t="s">
        <v>15</v>
      </c>
      <c r="J64" s="2" t="s">
        <v>28</v>
      </c>
      <c r="K64" s="2" t="s">
        <v>17</v>
      </c>
      <c r="L64" s="2" t="s">
        <v>38</v>
      </c>
      <c r="M64" s="2"/>
      <c r="N64" s="2" t="s">
        <v>30</v>
      </c>
    </row>
    <row r="65" spans="1:14" ht="12.75" x14ac:dyDescent="0.2">
      <c r="A65" s="2">
        <v>64</v>
      </c>
      <c r="B65" s="2" t="s">
        <v>81</v>
      </c>
      <c r="C65" s="4" t="str">
        <f t="shared" si="0"/>
        <v>SPK0064</v>
      </c>
      <c r="D65" s="3">
        <v>45299</v>
      </c>
      <c r="E65" s="2" t="s">
        <v>12</v>
      </c>
      <c r="F65" s="2" t="s">
        <v>22</v>
      </c>
      <c r="G65" s="2" t="s">
        <v>223</v>
      </c>
      <c r="H65" s="2" t="s">
        <v>27</v>
      </c>
      <c r="I65" s="2" t="s">
        <v>15</v>
      </c>
      <c r="J65" s="2" t="s">
        <v>99</v>
      </c>
      <c r="K65" s="2" t="s">
        <v>34</v>
      </c>
      <c r="L65" s="2" t="s">
        <v>18</v>
      </c>
      <c r="M65" s="2" t="s">
        <v>67</v>
      </c>
      <c r="N65" s="2" t="s">
        <v>30</v>
      </c>
    </row>
    <row r="66" spans="1:14" ht="12.75" x14ac:dyDescent="0.2">
      <c r="A66" s="2">
        <v>65</v>
      </c>
      <c r="B66" s="2" t="s">
        <v>11</v>
      </c>
      <c r="C66" s="4" t="str">
        <f t="shared" si="0"/>
        <v>SPK0065</v>
      </c>
      <c r="D66" s="3">
        <v>45299</v>
      </c>
      <c r="E66" s="2" t="s">
        <v>12</v>
      </c>
      <c r="F66" s="2" t="s">
        <v>13</v>
      </c>
      <c r="G66" s="2" t="s">
        <v>224</v>
      </c>
      <c r="H66" s="2" t="s">
        <v>27</v>
      </c>
      <c r="I66" s="2" t="s">
        <v>15</v>
      </c>
      <c r="J66" s="2" t="s">
        <v>92</v>
      </c>
      <c r="K66" s="2" t="s">
        <v>17</v>
      </c>
      <c r="L66" s="2" t="s">
        <v>38</v>
      </c>
      <c r="M66" s="2"/>
      <c r="N66" s="2" t="s">
        <v>25</v>
      </c>
    </row>
    <row r="67" spans="1:14" ht="12.75" x14ac:dyDescent="0.2">
      <c r="A67" s="2">
        <v>66</v>
      </c>
      <c r="B67" s="2" t="s">
        <v>31</v>
      </c>
      <c r="C67" s="4" t="str">
        <f t="shared" ref="C67:C130" si="1">"SPK"&amp;"00"&amp;A67</f>
        <v>SPK0066</v>
      </c>
      <c r="D67" s="3">
        <v>45299</v>
      </c>
      <c r="E67" s="2" t="s">
        <v>12</v>
      </c>
      <c r="F67" s="2" t="s">
        <v>13</v>
      </c>
      <c r="G67" s="2" t="s">
        <v>225</v>
      </c>
      <c r="H67" s="2" t="s">
        <v>27</v>
      </c>
      <c r="I67" s="2" t="s">
        <v>15</v>
      </c>
      <c r="J67" s="2" t="s">
        <v>46</v>
      </c>
      <c r="K67" s="2" t="s">
        <v>34</v>
      </c>
      <c r="L67" s="2" t="s">
        <v>18</v>
      </c>
      <c r="M67" s="2" t="s">
        <v>19</v>
      </c>
      <c r="N67" s="2" t="s">
        <v>30</v>
      </c>
    </row>
    <row r="68" spans="1:14" ht="12.75" x14ac:dyDescent="0.2">
      <c r="A68" s="2">
        <v>67</v>
      </c>
      <c r="B68" s="2" t="s">
        <v>49</v>
      </c>
      <c r="C68" s="4" t="str">
        <f t="shared" si="1"/>
        <v>SPK0067</v>
      </c>
      <c r="D68" s="3">
        <v>45299</v>
      </c>
      <c r="E68" s="2" t="s">
        <v>90</v>
      </c>
      <c r="F68" s="2" t="s">
        <v>13</v>
      </c>
      <c r="G68" s="2" t="s">
        <v>226</v>
      </c>
      <c r="H68" s="2" t="s">
        <v>27</v>
      </c>
      <c r="I68" s="2" t="s">
        <v>15</v>
      </c>
      <c r="J68" s="2" t="s">
        <v>46</v>
      </c>
      <c r="K68" s="2" t="s">
        <v>34</v>
      </c>
      <c r="L68" s="2" t="s">
        <v>18</v>
      </c>
      <c r="M68" s="2" t="s">
        <v>84</v>
      </c>
      <c r="N68" s="2" t="s">
        <v>30</v>
      </c>
    </row>
    <row r="69" spans="1:14" ht="12.75" x14ac:dyDescent="0.2">
      <c r="A69" s="2">
        <v>68</v>
      </c>
      <c r="B69" s="2" t="s">
        <v>107</v>
      </c>
      <c r="C69" s="4" t="str">
        <f t="shared" si="1"/>
        <v>SPK0068</v>
      </c>
      <c r="D69" s="3">
        <v>45299</v>
      </c>
      <c r="E69" s="2" t="s">
        <v>12</v>
      </c>
      <c r="F69" s="2" t="s">
        <v>22</v>
      </c>
      <c r="G69" s="2" t="s">
        <v>227</v>
      </c>
      <c r="H69" s="2" t="s">
        <v>27</v>
      </c>
      <c r="I69" s="2" t="s">
        <v>15</v>
      </c>
      <c r="J69" s="2" t="s">
        <v>92</v>
      </c>
      <c r="K69" s="2" t="s">
        <v>17</v>
      </c>
      <c r="L69" s="2" t="s">
        <v>38</v>
      </c>
      <c r="M69" s="2"/>
      <c r="N69" s="2" t="s">
        <v>25</v>
      </c>
    </row>
    <row r="70" spans="1:14" ht="12.75" x14ac:dyDescent="0.2">
      <c r="A70" s="2">
        <v>69</v>
      </c>
      <c r="B70" s="2" t="s">
        <v>105</v>
      </c>
      <c r="C70" s="4" t="str">
        <f t="shared" si="1"/>
        <v>SPK0069</v>
      </c>
      <c r="D70" s="3">
        <v>45299</v>
      </c>
      <c r="E70" s="2" t="s">
        <v>12</v>
      </c>
      <c r="F70" s="2" t="s">
        <v>13</v>
      </c>
      <c r="G70" s="2" t="s">
        <v>228</v>
      </c>
      <c r="H70" s="2" t="s">
        <v>27</v>
      </c>
      <c r="I70" s="2" t="s">
        <v>15</v>
      </c>
      <c r="J70" s="2" t="s">
        <v>56</v>
      </c>
      <c r="K70" s="2" t="s">
        <v>34</v>
      </c>
      <c r="L70" s="2" t="s">
        <v>38</v>
      </c>
      <c r="M70" s="2"/>
      <c r="N70" s="2" t="s">
        <v>25</v>
      </c>
    </row>
    <row r="71" spans="1:14" ht="12.75" x14ac:dyDescent="0.2">
      <c r="A71" s="2">
        <v>70</v>
      </c>
      <c r="B71" s="2" t="s">
        <v>76</v>
      </c>
      <c r="C71" s="4" t="str">
        <f t="shared" si="1"/>
        <v>SPK0070</v>
      </c>
      <c r="D71" s="3">
        <v>45299</v>
      </c>
      <c r="E71" s="2" t="s">
        <v>12</v>
      </c>
      <c r="F71" s="2" t="s">
        <v>22</v>
      </c>
      <c r="G71" s="2" t="s">
        <v>229</v>
      </c>
      <c r="H71" s="2" t="s">
        <v>27</v>
      </c>
      <c r="I71" s="2" t="s">
        <v>15</v>
      </c>
      <c r="J71" s="2" t="s">
        <v>89</v>
      </c>
      <c r="K71" s="2" t="s">
        <v>34</v>
      </c>
      <c r="L71" s="2" t="s">
        <v>18</v>
      </c>
      <c r="M71" s="2" t="s">
        <v>69</v>
      </c>
      <c r="N71" s="2" t="s">
        <v>21</v>
      </c>
    </row>
    <row r="72" spans="1:14" ht="12.75" x14ac:dyDescent="0.2">
      <c r="A72" s="2">
        <v>71</v>
      </c>
      <c r="B72" s="2" t="s">
        <v>82</v>
      </c>
      <c r="C72" s="4" t="str">
        <f t="shared" si="1"/>
        <v>SPK0071</v>
      </c>
      <c r="D72" s="3">
        <v>45300</v>
      </c>
      <c r="E72" s="2" t="s">
        <v>12</v>
      </c>
      <c r="F72" s="2" t="s">
        <v>32</v>
      </c>
      <c r="G72" s="2" t="s">
        <v>230</v>
      </c>
      <c r="H72" s="2" t="s">
        <v>91</v>
      </c>
      <c r="I72" s="2" t="s">
        <v>52</v>
      </c>
      <c r="J72" s="2" t="s">
        <v>61</v>
      </c>
      <c r="K72" s="2" t="s">
        <v>20</v>
      </c>
      <c r="L72" s="2" t="s">
        <v>18</v>
      </c>
      <c r="M72" s="2" t="s">
        <v>35</v>
      </c>
      <c r="N72" s="2" t="s">
        <v>63</v>
      </c>
    </row>
    <row r="73" spans="1:14" ht="12.75" x14ac:dyDescent="0.2">
      <c r="A73" s="2">
        <v>72</v>
      </c>
      <c r="B73" s="2" t="s">
        <v>55</v>
      </c>
      <c r="C73" s="4" t="str">
        <f t="shared" si="1"/>
        <v>SPK0072</v>
      </c>
      <c r="D73" s="3">
        <v>45300</v>
      </c>
      <c r="E73" s="2" t="s">
        <v>12</v>
      </c>
      <c r="F73" s="2" t="s">
        <v>22</v>
      </c>
      <c r="G73" s="2" t="s">
        <v>231</v>
      </c>
      <c r="H73" s="2" t="s">
        <v>101</v>
      </c>
      <c r="I73" s="2" t="s">
        <v>15</v>
      </c>
      <c r="J73" s="2" t="s">
        <v>57</v>
      </c>
      <c r="K73" s="2" t="s">
        <v>34</v>
      </c>
      <c r="L73" s="2" t="s">
        <v>18</v>
      </c>
      <c r="M73" s="2" t="s">
        <v>19</v>
      </c>
      <c r="N73" s="2" t="s">
        <v>30</v>
      </c>
    </row>
    <row r="74" spans="1:14" ht="12.75" x14ac:dyDescent="0.2">
      <c r="A74" s="2">
        <v>73</v>
      </c>
      <c r="B74" s="2" t="s">
        <v>104</v>
      </c>
      <c r="C74" s="4" t="str">
        <f t="shared" si="1"/>
        <v>SPK0073</v>
      </c>
      <c r="D74" s="3">
        <v>45300</v>
      </c>
      <c r="E74" s="2" t="s">
        <v>12</v>
      </c>
      <c r="F74" s="2" t="s">
        <v>13</v>
      </c>
      <c r="G74" s="2" t="s">
        <v>232</v>
      </c>
      <c r="H74" s="2" t="s">
        <v>27</v>
      </c>
      <c r="I74" s="2" t="s">
        <v>15</v>
      </c>
      <c r="J74" s="2" t="s">
        <v>92</v>
      </c>
      <c r="K74" s="2" t="s">
        <v>17</v>
      </c>
      <c r="L74" s="2" t="s">
        <v>18</v>
      </c>
      <c r="M74" s="2" t="s">
        <v>29</v>
      </c>
      <c r="N74" s="2" t="s">
        <v>25</v>
      </c>
    </row>
    <row r="75" spans="1:14" ht="12.75" x14ac:dyDescent="0.2">
      <c r="A75" s="2">
        <v>74</v>
      </c>
      <c r="B75" s="2" t="s">
        <v>47</v>
      </c>
      <c r="C75" s="4" t="str">
        <f t="shared" si="1"/>
        <v>SPK0074</v>
      </c>
      <c r="D75" s="3">
        <v>45300</v>
      </c>
      <c r="E75" s="2" t="s">
        <v>12</v>
      </c>
      <c r="F75" s="2" t="s">
        <v>22</v>
      </c>
      <c r="G75" s="2" t="s">
        <v>233</v>
      </c>
      <c r="H75" s="2" t="s">
        <v>23</v>
      </c>
      <c r="I75" s="2" t="s">
        <v>15</v>
      </c>
      <c r="J75" s="2" t="s">
        <v>99</v>
      </c>
      <c r="K75" s="2" t="s">
        <v>34</v>
      </c>
      <c r="L75" s="2" t="s">
        <v>38</v>
      </c>
      <c r="M75" s="2"/>
      <c r="N75" s="2" t="s">
        <v>30</v>
      </c>
    </row>
    <row r="76" spans="1:14" ht="12.75" x14ac:dyDescent="0.2">
      <c r="A76" s="2">
        <v>75</v>
      </c>
      <c r="B76" s="2" t="s">
        <v>113</v>
      </c>
      <c r="C76" s="4" t="str">
        <f t="shared" si="1"/>
        <v>SPK0075</v>
      </c>
      <c r="D76" s="3">
        <v>45300</v>
      </c>
      <c r="E76" s="2" t="s">
        <v>12</v>
      </c>
      <c r="F76" s="2" t="s">
        <v>32</v>
      </c>
      <c r="G76" s="2" t="s">
        <v>234</v>
      </c>
      <c r="H76" s="2" t="s">
        <v>27</v>
      </c>
      <c r="I76" s="2" t="s">
        <v>15</v>
      </c>
      <c r="J76" s="2" t="s">
        <v>24</v>
      </c>
      <c r="K76" s="2" t="s">
        <v>17</v>
      </c>
      <c r="L76" s="2" t="s">
        <v>18</v>
      </c>
      <c r="M76" s="2" t="s">
        <v>35</v>
      </c>
      <c r="N76" s="2" t="s">
        <v>25</v>
      </c>
    </row>
    <row r="77" spans="1:14" ht="12.75" x14ac:dyDescent="0.2">
      <c r="A77" s="2">
        <v>76</v>
      </c>
      <c r="B77" s="2" t="s">
        <v>81</v>
      </c>
      <c r="C77" s="4" t="str">
        <f t="shared" si="1"/>
        <v>SPK0076</v>
      </c>
      <c r="D77" s="3">
        <v>45300</v>
      </c>
      <c r="E77" s="2" t="s">
        <v>12</v>
      </c>
      <c r="F77" s="2" t="s">
        <v>44</v>
      </c>
      <c r="G77" s="2" t="s">
        <v>235</v>
      </c>
      <c r="H77" s="2" t="s">
        <v>27</v>
      </c>
      <c r="I77" s="2" t="s">
        <v>15</v>
      </c>
      <c r="J77" s="2" t="s">
        <v>92</v>
      </c>
      <c r="K77" s="2" t="s">
        <v>17</v>
      </c>
      <c r="L77" s="2" t="s">
        <v>18</v>
      </c>
      <c r="M77" s="2" t="s">
        <v>79</v>
      </c>
      <c r="N77" s="2" t="s">
        <v>25</v>
      </c>
    </row>
    <row r="78" spans="1:14" ht="12.75" x14ac:dyDescent="0.2">
      <c r="A78" s="2">
        <v>77</v>
      </c>
      <c r="B78" s="2" t="s">
        <v>76</v>
      </c>
      <c r="C78" s="4" t="str">
        <f t="shared" si="1"/>
        <v>SPK0077</v>
      </c>
      <c r="D78" s="3">
        <v>45300</v>
      </c>
      <c r="E78" s="2" t="s">
        <v>12</v>
      </c>
      <c r="F78" s="2" t="s">
        <v>13</v>
      </c>
      <c r="G78" s="2" t="s">
        <v>236</v>
      </c>
      <c r="H78" s="2" t="s">
        <v>27</v>
      </c>
      <c r="I78" s="2" t="s">
        <v>15</v>
      </c>
      <c r="J78" s="2" t="s">
        <v>28</v>
      </c>
      <c r="K78" s="2" t="s">
        <v>17</v>
      </c>
      <c r="L78" s="2" t="s">
        <v>18</v>
      </c>
      <c r="M78" s="2" t="s">
        <v>84</v>
      </c>
      <c r="N78" s="2" t="s">
        <v>30</v>
      </c>
    </row>
    <row r="79" spans="1:14" ht="12.75" x14ac:dyDescent="0.2">
      <c r="A79" s="2">
        <v>78</v>
      </c>
      <c r="B79" s="2" t="s">
        <v>104</v>
      </c>
      <c r="C79" s="4" t="str">
        <f t="shared" si="1"/>
        <v>SPK0078</v>
      </c>
      <c r="D79" s="3">
        <v>45300</v>
      </c>
      <c r="E79" s="2" t="s">
        <v>12</v>
      </c>
      <c r="F79" s="2" t="s">
        <v>32</v>
      </c>
      <c r="G79" s="2" t="s">
        <v>237</v>
      </c>
      <c r="H79" s="2" t="s">
        <v>27</v>
      </c>
      <c r="I79" s="2" t="s">
        <v>15</v>
      </c>
      <c r="J79" s="2" t="s">
        <v>57</v>
      </c>
      <c r="K79" s="2" t="s">
        <v>34</v>
      </c>
      <c r="L79" s="2" t="s">
        <v>18</v>
      </c>
      <c r="M79" s="2" t="s">
        <v>19</v>
      </c>
      <c r="N79" s="2" t="s">
        <v>30</v>
      </c>
    </row>
    <row r="80" spans="1:14" ht="12.75" x14ac:dyDescent="0.2">
      <c r="A80" s="2">
        <v>79</v>
      </c>
      <c r="B80" s="2" t="s">
        <v>113</v>
      </c>
      <c r="C80" s="4" t="str">
        <f t="shared" si="1"/>
        <v>SPK0079</v>
      </c>
      <c r="D80" s="3">
        <v>45300</v>
      </c>
      <c r="E80" s="2" t="s">
        <v>12</v>
      </c>
      <c r="F80" s="2" t="s">
        <v>44</v>
      </c>
      <c r="G80" s="2" t="s">
        <v>238</v>
      </c>
      <c r="H80" s="2" t="s">
        <v>45</v>
      </c>
      <c r="I80" s="2" t="s">
        <v>15</v>
      </c>
      <c r="J80" s="2" t="s">
        <v>16</v>
      </c>
      <c r="K80" s="2" t="s">
        <v>17</v>
      </c>
      <c r="L80" s="2" t="s">
        <v>18</v>
      </c>
      <c r="M80" s="2" t="s">
        <v>88</v>
      </c>
      <c r="N80" s="2" t="s">
        <v>21</v>
      </c>
    </row>
    <row r="81" spans="1:14" ht="12.75" x14ac:dyDescent="0.2">
      <c r="A81" s="2">
        <v>80</v>
      </c>
      <c r="B81" s="2" t="s">
        <v>93</v>
      </c>
      <c r="C81" s="4" t="str">
        <f t="shared" si="1"/>
        <v>SPK0080</v>
      </c>
      <c r="D81" s="3">
        <v>45301</v>
      </c>
      <c r="E81" s="2" t="s">
        <v>12</v>
      </c>
      <c r="F81" s="2" t="s">
        <v>22</v>
      </c>
      <c r="G81" s="2" t="s">
        <v>239</v>
      </c>
      <c r="H81" s="2" t="s">
        <v>27</v>
      </c>
      <c r="I81" s="2" t="s">
        <v>15</v>
      </c>
      <c r="J81" s="2" t="s">
        <v>46</v>
      </c>
      <c r="K81" s="2" t="s">
        <v>34</v>
      </c>
      <c r="L81" s="2" t="s">
        <v>18</v>
      </c>
      <c r="M81" s="2" t="s">
        <v>19</v>
      </c>
      <c r="N81" s="2" t="s">
        <v>30</v>
      </c>
    </row>
    <row r="82" spans="1:14" ht="12.75" x14ac:dyDescent="0.2">
      <c r="A82" s="2">
        <v>81</v>
      </c>
      <c r="B82" s="2" t="s">
        <v>55</v>
      </c>
      <c r="C82" s="4" t="str">
        <f t="shared" si="1"/>
        <v>SPK0081</v>
      </c>
      <c r="D82" s="3">
        <v>45301</v>
      </c>
      <c r="E82" s="2" t="s">
        <v>12</v>
      </c>
      <c r="F82" s="2" t="s">
        <v>22</v>
      </c>
      <c r="G82" s="2" t="s">
        <v>240</v>
      </c>
      <c r="H82" s="2" t="s">
        <v>27</v>
      </c>
      <c r="I82" s="2" t="s">
        <v>15</v>
      </c>
      <c r="J82" s="2" t="s">
        <v>92</v>
      </c>
      <c r="K82" s="2" t="s">
        <v>17</v>
      </c>
      <c r="L82" s="2" t="s">
        <v>18</v>
      </c>
      <c r="M82" s="2" t="s">
        <v>79</v>
      </c>
      <c r="N82" s="2" t="s">
        <v>25</v>
      </c>
    </row>
    <row r="83" spans="1:14" ht="12.75" x14ac:dyDescent="0.2">
      <c r="A83" s="2">
        <v>82</v>
      </c>
      <c r="B83" s="2" t="s">
        <v>109</v>
      </c>
      <c r="C83" s="4" t="str">
        <f t="shared" si="1"/>
        <v>SPK0082</v>
      </c>
      <c r="D83" s="3">
        <v>45301</v>
      </c>
      <c r="E83" s="2" t="s">
        <v>12</v>
      </c>
      <c r="F83" s="2" t="s">
        <v>22</v>
      </c>
      <c r="G83" s="2" t="s">
        <v>241</v>
      </c>
      <c r="H83" s="2" t="s">
        <v>71</v>
      </c>
      <c r="I83" s="2" t="s">
        <v>52</v>
      </c>
      <c r="J83" s="2" t="s">
        <v>61</v>
      </c>
      <c r="K83" s="2" t="s">
        <v>20</v>
      </c>
      <c r="L83" s="2" t="s">
        <v>18</v>
      </c>
      <c r="M83" s="2" t="s">
        <v>19</v>
      </c>
      <c r="N83" s="2" t="s">
        <v>63</v>
      </c>
    </row>
    <row r="84" spans="1:14" ht="12.75" x14ac:dyDescent="0.2">
      <c r="A84" s="2">
        <v>83</v>
      </c>
      <c r="B84" s="2" t="s">
        <v>81</v>
      </c>
      <c r="C84" s="4" t="str">
        <f t="shared" si="1"/>
        <v>SPK0083</v>
      </c>
      <c r="D84" s="3">
        <v>45301</v>
      </c>
      <c r="E84" s="2" t="s">
        <v>12</v>
      </c>
      <c r="F84" s="2" t="s">
        <v>13</v>
      </c>
      <c r="G84" s="2" t="s">
        <v>242</v>
      </c>
      <c r="H84" s="2" t="s">
        <v>27</v>
      </c>
      <c r="I84" s="2" t="s">
        <v>15</v>
      </c>
      <c r="J84" s="2" t="s">
        <v>99</v>
      </c>
      <c r="K84" s="2" t="s">
        <v>34</v>
      </c>
      <c r="L84" s="2" t="s">
        <v>38</v>
      </c>
      <c r="M84" s="2"/>
      <c r="N84" s="2" t="s">
        <v>30</v>
      </c>
    </row>
    <row r="85" spans="1:14" ht="12.75" x14ac:dyDescent="0.2">
      <c r="A85" s="2">
        <v>84</v>
      </c>
      <c r="B85" s="2" t="s">
        <v>55</v>
      </c>
      <c r="C85" s="4" t="str">
        <f t="shared" si="1"/>
        <v>SPK0084</v>
      </c>
      <c r="D85" s="3">
        <v>45301</v>
      </c>
      <c r="E85" s="2" t="s">
        <v>12</v>
      </c>
      <c r="F85" s="2" t="s">
        <v>13</v>
      </c>
      <c r="G85" s="2" t="s">
        <v>243</v>
      </c>
      <c r="H85" s="2" t="s">
        <v>27</v>
      </c>
      <c r="I85" s="2" t="s">
        <v>15</v>
      </c>
      <c r="J85" s="2" t="s">
        <v>87</v>
      </c>
      <c r="K85" s="2" t="s">
        <v>34</v>
      </c>
      <c r="L85" s="2" t="s">
        <v>18</v>
      </c>
      <c r="M85" s="2" t="s">
        <v>84</v>
      </c>
      <c r="N85" s="2" t="s">
        <v>21</v>
      </c>
    </row>
    <row r="86" spans="1:14" ht="12.75" x14ac:dyDescent="0.2">
      <c r="A86" s="2">
        <v>85</v>
      </c>
      <c r="B86" s="2" t="s">
        <v>112</v>
      </c>
      <c r="C86" s="4" t="str">
        <f t="shared" si="1"/>
        <v>SPK0085</v>
      </c>
      <c r="D86" s="3">
        <v>45301</v>
      </c>
      <c r="E86" s="2" t="s">
        <v>12</v>
      </c>
      <c r="F86" s="2" t="s">
        <v>59</v>
      </c>
      <c r="G86" s="2" t="s">
        <v>244</v>
      </c>
      <c r="H86" s="2" t="s">
        <v>27</v>
      </c>
      <c r="I86" s="2" t="s">
        <v>15</v>
      </c>
      <c r="J86" s="2" t="s">
        <v>24</v>
      </c>
      <c r="K86" s="2" t="s">
        <v>98</v>
      </c>
      <c r="L86" s="2" t="s">
        <v>38</v>
      </c>
      <c r="M86" s="2"/>
      <c r="N86" s="2" t="s">
        <v>25</v>
      </c>
    </row>
    <row r="87" spans="1:14" ht="12.75" x14ac:dyDescent="0.2">
      <c r="A87" s="2">
        <v>86</v>
      </c>
      <c r="B87" s="2" t="s">
        <v>47</v>
      </c>
      <c r="C87" s="4" t="str">
        <f t="shared" si="1"/>
        <v>SPK0086</v>
      </c>
      <c r="D87" s="3">
        <v>45301</v>
      </c>
      <c r="E87" s="2" t="s">
        <v>12</v>
      </c>
      <c r="F87" s="2" t="s">
        <v>13</v>
      </c>
      <c r="G87" s="2" t="s">
        <v>245</v>
      </c>
      <c r="H87" s="2" t="s">
        <v>27</v>
      </c>
      <c r="I87" s="2" t="s">
        <v>15</v>
      </c>
      <c r="J87" s="2" t="s">
        <v>87</v>
      </c>
      <c r="K87" s="2" t="s">
        <v>34</v>
      </c>
      <c r="L87" s="2" t="s">
        <v>18</v>
      </c>
      <c r="M87" s="2" t="s">
        <v>103</v>
      </c>
      <c r="N87" s="2" t="s">
        <v>21</v>
      </c>
    </row>
    <row r="88" spans="1:14" ht="12.75" x14ac:dyDescent="0.2">
      <c r="A88" s="2">
        <v>87</v>
      </c>
      <c r="B88" s="2" t="s">
        <v>60</v>
      </c>
      <c r="C88" s="4" t="str">
        <f t="shared" si="1"/>
        <v>SPK0087</v>
      </c>
      <c r="D88" s="3">
        <v>45301</v>
      </c>
      <c r="E88" s="2" t="s">
        <v>12</v>
      </c>
      <c r="F88" s="2" t="s">
        <v>13</v>
      </c>
      <c r="G88" s="2" t="s">
        <v>246</v>
      </c>
      <c r="H88" s="2" t="s">
        <v>27</v>
      </c>
      <c r="I88" s="2" t="s">
        <v>15</v>
      </c>
      <c r="J88" s="2" t="s">
        <v>56</v>
      </c>
      <c r="K88" s="2" t="s">
        <v>34</v>
      </c>
      <c r="L88" s="2" t="s">
        <v>38</v>
      </c>
      <c r="M88" s="2"/>
      <c r="N88" s="2" t="s">
        <v>25</v>
      </c>
    </row>
    <row r="89" spans="1:14" ht="12.75" x14ac:dyDescent="0.2">
      <c r="A89" s="2">
        <v>88</v>
      </c>
      <c r="B89" s="2" t="s">
        <v>105</v>
      </c>
      <c r="C89" s="4" t="str">
        <f t="shared" si="1"/>
        <v>SPK0088</v>
      </c>
      <c r="D89" s="3">
        <v>45301</v>
      </c>
      <c r="E89" s="2" t="s">
        <v>12</v>
      </c>
      <c r="F89" s="2" t="s">
        <v>13</v>
      </c>
      <c r="G89" s="2" t="s">
        <v>247</v>
      </c>
      <c r="H89" s="2" t="s">
        <v>27</v>
      </c>
      <c r="I89" s="2" t="s">
        <v>15</v>
      </c>
      <c r="J89" s="2" t="s">
        <v>24</v>
      </c>
      <c r="K89" s="2" t="s">
        <v>17</v>
      </c>
      <c r="L89" s="2" t="s">
        <v>18</v>
      </c>
      <c r="M89" s="2" t="s">
        <v>84</v>
      </c>
      <c r="N89" s="2" t="s">
        <v>25</v>
      </c>
    </row>
    <row r="90" spans="1:14" ht="12.75" x14ac:dyDescent="0.2">
      <c r="A90" s="2">
        <v>89</v>
      </c>
      <c r="B90" s="2" t="s">
        <v>112</v>
      </c>
      <c r="C90" s="4" t="str">
        <f t="shared" si="1"/>
        <v>SPK0089</v>
      </c>
      <c r="D90" s="3">
        <v>45301</v>
      </c>
      <c r="E90" s="2" t="s">
        <v>12</v>
      </c>
      <c r="F90" s="2" t="s">
        <v>32</v>
      </c>
      <c r="G90" s="2" t="s">
        <v>248</v>
      </c>
      <c r="H90" s="2" t="s">
        <v>27</v>
      </c>
      <c r="I90" s="2" t="s">
        <v>15</v>
      </c>
      <c r="J90" s="2" t="s">
        <v>57</v>
      </c>
      <c r="K90" s="2" t="s">
        <v>34</v>
      </c>
      <c r="L90" s="2" t="s">
        <v>18</v>
      </c>
      <c r="M90" s="2" t="s">
        <v>19</v>
      </c>
      <c r="N90" s="2" t="s">
        <v>30</v>
      </c>
    </row>
    <row r="91" spans="1:14" ht="12.75" x14ac:dyDescent="0.2">
      <c r="A91" s="2">
        <v>90</v>
      </c>
      <c r="B91" s="2" t="s">
        <v>110</v>
      </c>
      <c r="C91" s="4" t="str">
        <f t="shared" si="1"/>
        <v>SPK0090</v>
      </c>
      <c r="D91" s="3">
        <v>45301</v>
      </c>
      <c r="E91" s="2" t="s">
        <v>12</v>
      </c>
      <c r="F91" s="2" t="s">
        <v>13</v>
      </c>
      <c r="G91" s="2" t="s">
        <v>249</v>
      </c>
      <c r="H91" s="2" t="s">
        <v>27</v>
      </c>
      <c r="I91" s="2" t="s">
        <v>15</v>
      </c>
      <c r="J91" s="2" t="s">
        <v>46</v>
      </c>
      <c r="K91" s="2" t="s">
        <v>34</v>
      </c>
      <c r="L91" s="2" t="s">
        <v>18</v>
      </c>
      <c r="M91" s="2" t="s">
        <v>69</v>
      </c>
      <c r="N91" s="2" t="s">
        <v>30</v>
      </c>
    </row>
    <row r="92" spans="1:14" ht="12.75" x14ac:dyDescent="0.2">
      <c r="A92" s="2">
        <v>91</v>
      </c>
      <c r="B92" s="2" t="s">
        <v>104</v>
      </c>
      <c r="C92" s="4" t="str">
        <f t="shared" si="1"/>
        <v>SPK0091</v>
      </c>
      <c r="D92" s="3">
        <v>45301</v>
      </c>
      <c r="E92" s="2" t="s">
        <v>12</v>
      </c>
      <c r="F92" s="2" t="s">
        <v>32</v>
      </c>
      <c r="G92" s="2" t="s">
        <v>250</v>
      </c>
      <c r="H92" s="2" t="s">
        <v>23</v>
      </c>
      <c r="I92" s="2" t="s">
        <v>15</v>
      </c>
      <c r="J92" s="2" t="s">
        <v>16</v>
      </c>
      <c r="K92" s="2" t="s">
        <v>17</v>
      </c>
      <c r="L92" s="2" t="s">
        <v>18</v>
      </c>
      <c r="M92" s="2" t="s">
        <v>19</v>
      </c>
      <c r="N92" s="2" t="s">
        <v>21</v>
      </c>
    </row>
    <row r="93" spans="1:14" ht="12.75" x14ac:dyDescent="0.2">
      <c r="A93" s="2">
        <v>92</v>
      </c>
      <c r="B93" s="2" t="s">
        <v>55</v>
      </c>
      <c r="C93" s="4" t="str">
        <f t="shared" si="1"/>
        <v>SPK0092</v>
      </c>
      <c r="D93" s="3">
        <v>45301</v>
      </c>
      <c r="E93" s="2" t="s">
        <v>12</v>
      </c>
      <c r="F93" s="2" t="s">
        <v>13</v>
      </c>
      <c r="G93" s="2" t="s">
        <v>251</v>
      </c>
      <c r="H93" s="2" t="s">
        <v>27</v>
      </c>
      <c r="I93" s="2" t="s">
        <v>15</v>
      </c>
      <c r="J93" s="2" t="s">
        <v>87</v>
      </c>
      <c r="K93" s="2" t="s">
        <v>34</v>
      </c>
      <c r="L93" s="2" t="s">
        <v>18</v>
      </c>
      <c r="M93" s="2" t="s">
        <v>84</v>
      </c>
      <c r="N93" s="2" t="s">
        <v>21</v>
      </c>
    </row>
    <row r="94" spans="1:14" ht="12.75" x14ac:dyDescent="0.2">
      <c r="A94" s="2">
        <v>93</v>
      </c>
      <c r="B94" s="2" t="s">
        <v>55</v>
      </c>
      <c r="C94" s="4" t="str">
        <f t="shared" si="1"/>
        <v>SPK0093</v>
      </c>
      <c r="D94" s="3">
        <v>45301</v>
      </c>
      <c r="E94" s="2" t="s">
        <v>12</v>
      </c>
      <c r="F94" s="2" t="s">
        <v>13</v>
      </c>
      <c r="G94" s="2" t="s">
        <v>252</v>
      </c>
      <c r="H94" s="2" t="s">
        <v>23</v>
      </c>
      <c r="I94" s="2" t="s">
        <v>15</v>
      </c>
      <c r="J94" s="2" t="s">
        <v>87</v>
      </c>
      <c r="K94" s="2" t="s">
        <v>34</v>
      </c>
      <c r="L94" s="2" t="s">
        <v>18</v>
      </c>
      <c r="M94" s="2" t="s">
        <v>19</v>
      </c>
      <c r="N94" s="2" t="s">
        <v>21</v>
      </c>
    </row>
    <row r="95" spans="1:14" ht="12.75" x14ac:dyDescent="0.2">
      <c r="A95" s="2">
        <v>94</v>
      </c>
      <c r="B95" s="2" t="s">
        <v>76</v>
      </c>
      <c r="C95" s="4" t="str">
        <f t="shared" si="1"/>
        <v>SPK0094</v>
      </c>
      <c r="D95" s="3">
        <v>45302</v>
      </c>
      <c r="E95" s="2" t="s">
        <v>12</v>
      </c>
      <c r="F95" s="2" t="s">
        <v>32</v>
      </c>
      <c r="G95" s="2" t="s">
        <v>253</v>
      </c>
      <c r="H95" s="2" t="s">
        <v>91</v>
      </c>
      <c r="I95" s="2" t="s">
        <v>52</v>
      </c>
      <c r="J95" s="2" t="s">
        <v>61</v>
      </c>
      <c r="K95" s="2" t="s">
        <v>20</v>
      </c>
      <c r="L95" s="2" t="s">
        <v>38</v>
      </c>
      <c r="M95" s="2"/>
      <c r="N95" s="2" t="s">
        <v>63</v>
      </c>
    </row>
    <row r="96" spans="1:14" ht="12.75" x14ac:dyDescent="0.2">
      <c r="A96" s="2">
        <v>95</v>
      </c>
      <c r="B96" s="2" t="s">
        <v>70</v>
      </c>
      <c r="C96" s="4" t="str">
        <f t="shared" si="1"/>
        <v>SPK0095</v>
      </c>
      <c r="D96" s="3">
        <v>45302</v>
      </c>
      <c r="E96" s="2" t="s">
        <v>12</v>
      </c>
      <c r="F96" s="2" t="s">
        <v>44</v>
      </c>
      <c r="G96" s="2" t="s">
        <v>254</v>
      </c>
      <c r="H96" s="2" t="s">
        <v>27</v>
      </c>
      <c r="I96" s="2" t="s">
        <v>52</v>
      </c>
      <c r="J96" s="2" t="s">
        <v>53</v>
      </c>
      <c r="K96" s="2" t="s">
        <v>20</v>
      </c>
      <c r="L96" s="2" t="s">
        <v>38</v>
      </c>
      <c r="M96" s="2"/>
      <c r="N96" s="2" t="s">
        <v>54</v>
      </c>
    </row>
    <row r="97" spans="1:14" ht="12.75" x14ac:dyDescent="0.2">
      <c r="A97" s="2">
        <v>96</v>
      </c>
      <c r="B97" s="2" t="s">
        <v>107</v>
      </c>
      <c r="C97" s="4" t="str">
        <f t="shared" si="1"/>
        <v>SPK0096</v>
      </c>
      <c r="D97" s="3">
        <v>45302</v>
      </c>
      <c r="E97" s="2" t="s">
        <v>12</v>
      </c>
      <c r="F97" s="2" t="s">
        <v>13</v>
      </c>
      <c r="G97" s="2" t="s">
        <v>255</v>
      </c>
      <c r="H97" s="2" t="s">
        <v>23</v>
      </c>
      <c r="I97" s="2" t="s">
        <v>15</v>
      </c>
      <c r="J97" s="2" t="s">
        <v>92</v>
      </c>
      <c r="K97" s="2" t="s">
        <v>17</v>
      </c>
      <c r="L97" s="2" t="s">
        <v>38</v>
      </c>
      <c r="M97" s="2"/>
      <c r="N97" s="2" t="s">
        <v>25</v>
      </c>
    </row>
    <row r="98" spans="1:14" ht="12.75" x14ac:dyDescent="0.2">
      <c r="A98" s="2">
        <v>97</v>
      </c>
      <c r="B98" s="2" t="s">
        <v>76</v>
      </c>
      <c r="C98" s="4" t="str">
        <f t="shared" si="1"/>
        <v>SPK0097</v>
      </c>
      <c r="D98" s="3">
        <v>45302</v>
      </c>
      <c r="E98" s="2" t="s">
        <v>90</v>
      </c>
      <c r="F98" s="2" t="s">
        <v>13</v>
      </c>
      <c r="G98" s="2" t="s">
        <v>256</v>
      </c>
      <c r="H98" s="2" t="s">
        <v>27</v>
      </c>
      <c r="I98" s="2" t="s">
        <v>52</v>
      </c>
      <c r="J98" s="2" t="s">
        <v>61</v>
      </c>
      <c r="K98" s="2" t="s">
        <v>20</v>
      </c>
      <c r="L98" s="2" t="s">
        <v>38</v>
      </c>
      <c r="M98" s="2"/>
      <c r="N98" s="2" t="s">
        <v>63</v>
      </c>
    </row>
    <row r="99" spans="1:14" ht="12.75" x14ac:dyDescent="0.2">
      <c r="A99" s="2">
        <v>98</v>
      </c>
      <c r="B99" s="2" t="s">
        <v>105</v>
      </c>
      <c r="C99" s="4" t="str">
        <f t="shared" si="1"/>
        <v>SPK0098</v>
      </c>
      <c r="D99" s="3">
        <v>45302</v>
      </c>
      <c r="E99" s="2" t="s">
        <v>12</v>
      </c>
      <c r="F99" s="2" t="s">
        <v>22</v>
      </c>
      <c r="G99" s="2" t="s">
        <v>257</v>
      </c>
      <c r="H99" s="2" t="s">
        <v>27</v>
      </c>
      <c r="I99" s="2" t="s">
        <v>15</v>
      </c>
      <c r="J99" s="2" t="s">
        <v>56</v>
      </c>
      <c r="K99" s="2" t="s">
        <v>34</v>
      </c>
      <c r="L99" s="2" t="s">
        <v>18</v>
      </c>
      <c r="M99" s="2" t="s">
        <v>106</v>
      </c>
      <c r="N99" s="2" t="s">
        <v>25</v>
      </c>
    </row>
    <row r="100" spans="1:14" ht="12.75" x14ac:dyDescent="0.2">
      <c r="A100" s="2">
        <v>99</v>
      </c>
      <c r="B100" s="2" t="s">
        <v>100</v>
      </c>
      <c r="C100" s="4" t="str">
        <f t="shared" si="1"/>
        <v>SPK0099</v>
      </c>
      <c r="D100" s="3">
        <v>45302</v>
      </c>
      <c r="E100" s="2" t="s">
        <v>12</v>
      </c>
      <c r="F100" s="2" t="s">
        <v>32</v>
      </c>
      <c r="G100" s="2" t="s">
        <v>258</v>
      </c>
      <c r="H100" s="2" t="s">
        <v>27</v>
      </c>
      <c r="I100" s="2" t="s">
        <v>52</v>
      </c>
      <c r="J100" s="2" t="s">
        <v>61</v>
      </c>
      <c r="K100" s="2" t="s">
        <v>20</v>
      </c>
      <c r="L100" s="2" t="s">
        <v>18</v>
      </c>
      <c r="M100" s="2" t="s">
        <v>79</v>
      </c>
      <c r="N100" s="2" t="s">
        <v>63</v>
      </c>
    </row>
    <row r="101" spans="1:14" ht="12.75" x14ac:dyDescent="0.2">
      <c r="A101" s="2">
        <v>100</v>
      </c>
      <c r="B101" s="2" t="s">
        <v>112</v>
      </c>
      <c r="C101" s="4" t="str">
        <f t="shared" si="1"/>
        <v>SPK00100</v>
      </c>
      <c r="D101" s="3">
        <v>45302</v>
      </c>
      <c r="E101" s="2" t="s">
        <v>12</v>
      </c>
      <c r="F101" s="2" t="s">
        <v>32</v>
      </c>
      <c r="G101" s="2" t="s">
        <v>259</v>
      </c>
      <c r="H101" s="2" t="s">
        <v>91</v>
      </c>
      <c r="I101" s="2" t="s">
        <v>15</v>
      </c>
      <c r="J101" s="2" t="s">
        <v>42</v>
      </c>
      <c r="K101" s="2" t="s">
        <v>34</v>
      </c>
      <c r="L101" s="2" t="s">
        <v>18</v>
      </c>
      <c r="M101" s="2" t="s">
        <v>35</v>
      </c>
      <c r="N101" s="2" t="s">
        <v>25</v>
      </c>
    </row>
    <row r="102" spans="1:14" ht="12.75" x14ac:dyDescent="0.2">
      <c r="A102" s="2">
        <v>101</v>
      </c>
      <c r="B102" s="2" t="s">
        <v>55</v>
      </c>
      <c r="C102" s="4" t="str">
        <f t="shared" si="1"/>
        <v>SPK00101</v>
      </c>
      <c r="D102" s="3">
        <v>45302</v>
      </c>
      <c r="E102" s="2" t="s">
        <v>12</v>
      </c>
      <c r="F102" s="2" t="s">
        <v>32</v>
      </c>
      <c r="G102" s="2" t="s">
        <v>260</v>
      </c>
      <c r="H102" s="2" t="s">
        <v>91</v>
      </c>
      <c r="I102" s="2" t="s">
        <v>15</v>
      </c>
      <c r="J102" s="2" t="s">
        <v>28</v>
      </c>
      <c r="K102" s="2" t="s">
        <v>17</v>
      </c>
      <c r="L102" s="2" t="s">
        <v>38</v>
      </c>
      <c r="M102" s="2"/>
      <c r="N102" s="2" t="s">
        <v>30</v>
      </c>
    </row>
    <row r="103" spans="1:14" ht="12.75" x14ac:dyDescent="0.2">
      <c r="A103" s="2">
        <v>102</v>
      </c>
      <c r="B103" s="2" t="s">
        <v>112</v>
      </c>
      <c r="C103" s="4" t="str">
        <f t="shared" si="1"/>
        <v>SPK00102</v>
      </c>
      <c r="D103" s="3">
        <v>45302</v>
      </c>
      <c r="E103" s="2" t="s">
        <v>12</v>
      </c>
      <c r="F103" s="2" t="s">
        <v>22</v>
      </c>
      <c r="G103" s="2" t="s">
        <v>261</v>
      </c>
      <c r="H103" s="2" t="s">
        <v>23</v>
      </c>
      <c r="I103" s="2" t="s">
        <v>15</v>
      </c>
      <c r="J103" s="2" t="s">
        <v>89</v>
      </c>
      <c r="K103" s="2" t="s">
        <v>34</v>
      </c>
      <c r="L103" s="2" t="s">
        <v>38</v>
      </c>
      <c r="M103" s="2"/>
      <c r="N103" s="2" t="s">
        <v>21</v>
      </c>
    </row>
    <row r="104" spans="1:14" ht="12.75" x14ac:dyDescent="0.2">
      <c r="A104" s="2">
        <v>103</v>
      </c>
      <c r="B104" s="2" t="s">
        <v>26</v>
      </c>
      <c r="C104" s="4" t="str">
        <f t="shared" si="1"/>
        <v>SPK00103</v>
      </c>
      <c r="D104" s="3">
        <v>45302</v>
      </c>
      <c r="E104" s="2" t="s">
        <v>12</v>
      </c>
      <c r="F104" s="2" t="s">
        <v>44</v>
      </c>
      <c r="G104" s="2" t="s">
        <v>262</v>
      </c>
      <c r="H104" s="2" t="s">
        <v>23</v>
      </c>
      <c r="I104" s="2" t="s">
        <v>15</v>
      </c>
      <c r="J104" s="2" t="s">
        <v>42</v>
      </c>
      <c r="K104" s="2" t="s">
        <v>34</v>
      </c>
      <c r="L104" s="2" t="s">
        <v>38</v>
      </c>
      <c r="M104" s="2"/>
      <c r="N104" s="2" t="s">
        <v>25</v>
      </c>
    </row>
    <row r="105" spans="1:14" ht="12.75" x14ac:dyDescent="0.2">
      <c r="A105" s="2">
        <v>104</v>
      </c>
      <c r="B105" s="2" t="s">
        <v>104</v>
      </c>
      <c r="C105" s="4" t="str">
        <f t="shared" si="1"/>
        <v>SPK00104</v>
      </c>
      <c r="D105" s="3">
        <v>45302</v>
      </c>
      <c r="E105" s="2" t="s">
        <v>12</v>
      </c>
      <c r="F105" s="2" t="s">
        <v>22</v>
      </c>
      <c r="G105" s="2" t="s">
        <v>263</v>
      </c>
      <c r="H105" s="2" t="s">
        <v>27</v>
      </c>
      <c r="I105" s="2" t="s">
        <v>15</v>
      </c>
      <c r="J105" s="2" t="s">
        <v>24</v>
      </c>
      <c r="K105" s="2" t="s">
        <v>17</v>
      </c>
      <c r="L105" s="2" t="s">
        <v>38</v>
      </c>
      <c r="M105" s="2"/>
      <c r="N105" s="2" t="s">
        <v>25</v>
      </c>
    </row>
    <row r="106" spans="1:14" ht="12.75" x14ac:dyDescent="0.2">
      <c r="A106" s="2">
        <v>105</v>
      </c>
      <c r="B106" s="2" t="s">
        <v>113</v>
      </c>
      <c r="C106" s="4" t="str">
        <f t="shared" si="1"/>
        <v>SPK00105</v>
      </c>
      <c r="D106" s="3">
        <v>45302</v>
      </c>
      <c r="E106" s="2" t="s">
        <v>12</v>
      </c>
      <c r="F106" s="2" t="s">
        <v>22</v>
      </c>
      <c r="G106" s="2" t="s">
        <v>264</v>
      </c>
      <c r="H106" s="2" t="s">
        <v>91</v>
      </c>
      <c r="I106" s="2" t="s">
        <v>15</v>
      </c>
      <c r="J106" s="2" t="s">
        <v>56</v>
      </c>
      <c r="K106" s="2" t="s">
        <v>34</v>
      </c>
      <c r="L106" s="2" t="s">
        <v>18</v>
      </c>
      <c r="M106" s="2" t="s">
        <v>79</v>
      </c>
      <c r="N106" s="2" t="s">
        <v>25</v>
      </c>
    </row>
    <row r="107" spans="1:14" ht="12.75" x14ac:dyDescent="0.2">
      <c r="A107" s="2">
        <v>106</v>
      </c>
      <c r="B107" s="2" t="s">
        <v>43</v>
      </c>
      <c r="C107" s="4" t="str">
        <f t="shared" si="1"/>
        <v>SPK00106</v>
      </c>
      <c r="D107" s="3">
        <v>45302</v>
      </c>
      <c r="E107" s="2" t="s">
        <v>12</v>
      </c>
      <c r="F107" s="2" t="s">
        <v>13</v>
      </c>
      <c r="G107" s="2" t="s">
        <v>265</v>
      </c>
      <c r="H107" s="2" t="s">
        <v>27</v>
      </c>
      <c r="I107" s="2" t="s">
        <v>52</v>
      </c>
      <c r="J107" s="2" t="s">
        <v>61</v>
      </c>
      <c r="K107" s="2" t="s">
        <v>20</v>
      </c>
      <c r="L107" s="2" t="s">
        <v>18</v>
      </c>
      <c r="M107" s="2" t="s">
        <v>62</v>
      </c>
      <c r="N107" s="2" t="s">
        <v>63</v>
      </c>
    </row>
    <row r="108" spans="1:14" ht="12.75" x14ac:dyDescent="0.2">
      <c r="A108" s="2">
        <v>107</v>
      </c>
      <c r="B108" s="2" t="s">
        <v>138</v>
      </c>
      <c r="C108" s="4" t="str">
        <f t="shared" si="1"/>
        <v>SPK00107</v>
      </c>
      <c r="D108" s="3">
        <v>45303</v>
      </c>
      <c r="E108" s="2" t="s">
        <v>12</v>
      </c>
      <c r="F108" s="2" t="s">
        <v>13</v>
      </c>
      <c r="G108" s="2" t="s">
        <v>266</v>
      </c>
      <c r="H108" s="2" t="s">
        <v>27</v>
      </c>
      <c r="I108" s="2" t="s">
        <v>15</v>
      </c>
      <c r="J108" s="2" t="s">
        <v>24</v>
      </c>
      <c r="K108" s="2" t="s">
        <v>17</v>
      </c>
      <c r="L108" s="2" t="s">
        <v>38</v>
      </c>
      <c r="M108" s="2"/>
      <c r="N108" s="2" t="s">
        <v>25</v>
      </c>
    </row>
    <row r="109" spans="1:14" ht="12.75" x14ac:dyDescent="0.2">
      <c r="A109" s="2">
        <v>108</v>
      </c>
      <c r="B109" s="2" t="s">
        <v>81</v>
      </c>
      <c r="C109" s="4" t="str">
        <f t="shared" si="1"/>
        <v>SPK00108</v>
      </c>
      <c r="D109" s="3">
        <v>45303</v>
      </c>
      <c r="E109" s="2" t="s">
        <v>12</v>
      </c>
      <c r="F109" s="2" t="s">
        <v>22</v>
      </c>
      <c r="G109" s="2" t="s">
        <v>267</v>
      </c>
      <c r="H109" s="2" t="s">
        <v>27</v>
      </c>
      <c r="I109" s="2" t="s">
        <v>15</v>
      </c>
      <c r="J109" s="2" t="s">
        <v>75</v>
      </c>
      <c r="K109" s="2" t="s">
        <v>17</v>
      </c>
      <c r="L109" s="2" t="s">
        <v>18</v>
      </c>
      <c r="M109" s="2" t="s">
        <v>19</v>
      </c>
      <c r="N109" s="2" t="s">
        <v>21</v>
      </c>
    </row>
    <row r="110" spans="1:14" ht="12.75" x14ac:dyDescent="0.2">
      <c r="A110" s="2">
        <v>109</v>
      </c>
      <c r="B110" s="2" t="s">
        <v>41</v>
      </c>
      <c r="C110" s="4" t="str">
        <f t="shared" si="1"/>
        <v>SPK00109</v>
      </c>
      <c r="D110" s="3">
        <v>45303</v>
      </c>
      <c r="E110" s="2" t="s">
        <v>12</v>
      </c>
      <c r="F110" s="2" t="s">
        <v>22</v>
      </c>
      <c r="G110" s="2" t="s">
        <v>268</v>
      </c>
      <c r="H110" s="2" t="s">
        <v>23</v>
      </c>
      <c r="I110" s="2" t="s">
        <v>15</v>
      </c>
      <c r="J110" s="2" t="s">
        <v>92</v>
      </c>
      <c r="K110" s="2" t="s">
        <v>17</v>
      </c>
      <c r="L110" s="2" t="s">
        <v>18</v>
      </c>
      <c r="M110" s="2" t="s">
        <v>69</v>
      </c>
      <c r="N110" s="2" t="s">
        <v>25</v>
      </c>
    </row>
    <row r="111" spans="1:14" ht="12.75" x14ac:dyDescent="0.2">
      <c r="A111" s="2">
        <v>110</v>
      </c>
      <c r="B111" s="2" t="s">
        <v>81</v>
      </c>
      <c r="C111" s="4" t="str">
        <f t="shared" si="1"/>
        <v>SPK00110</v>
      </c>
      <c r="D111" s="3">
        <v>45303</v>
      </c>
      <c r="E111" s="2" t="s">
        <v>12</v>
      </c>
      <c r="F111" s="2" t="s">
        <v>13</v>
      </c>
      <c r="G111" s="2" t="s">
        <v>269</v>
      </c>
      <c r="H111" s="2" t="s">
        <v>27</v>
      </c>
      <c r="I111" s="2" t="s">
        <v>15</v>
      </c>
      <c r="J111" s="2" t="s">
        <v>28</v>
      </c>
      <c r="K111" s="2" t="s">
        <v>17</v>
      </c>
      <c r="L111" s="2" t="s">
        <v>18</v>
      </c>
      <c r="M111" s="2" t="s">
        <v>103</v>
      </c>
      <c r="N111" s="2" t="s">
        <v>30</v>
      </c>
    </row>
    <row r="112" spans="1:14" ht="12.75" x14ac:dyDescent="0.2">
      <c r="A112" s="2">
        <v>111</v>
      </c>
      <c r="B112" s="2" t="s">
        <v>73</v>
      </c>
      <c r="C112" s="4" t="str">
        <f t="shared" si="1"/>
        <v>SPK00111</v>
      </c>
      <c r="D112" s="3">
        <v>45303</v>
      </c>
      <c r="E112" s="2" t="s">
        <v>12</v>
      </c>
      <c r="F112" s="2" t="s">
        <v>32</v>
      </c>
      <c r="G112" s="2" t="s">
        <v>270</v>
      </c>
      <c r="H112" s="2" t="s">
        <v>27</v>
      </c>
      <c r="I112" s="2" t="s">
        <v>52</v>
      </c>
      <c r="J112" s="2" t="s">
        <v>61</v>
      </c>
      <c r="K112" s="2" t="s">
        <v>20</v>
      </c>
      <c r="L112" s="2" t="s">
        <v>18</v>
      </c>
      <c r="M112" s="2" t="s">
        <v>79</v>
      </c>
      <c r="N112" s="2" t="s">
        <v>63</v>
      </c>
    </row>
    <row r="113" spans="1:14" ht="12.75" x14ac:dyDescent="0.2">
      <c r="A113" s="2">
        <v>112</v>
      </c>
      <c r="B113" s="2" t="s">
        <v>74</v>
      </c>
      <c r="C113" s="4" t="str">
        <f t="shared" si="1"/>
        <v>SPK00112</v>
      </c>
      <c r="D113" s="3">
        <v>45303</v>
      </c>
      <c r="E113" s="2" t="s">
        <v>12</v>
      </c>
      <c r="F113" s="2" t="s">
        <v>32</v>
      </c>
      <c r="G113" s="2" t="s">
        <v>271</v>
      </c>
      <c r="H113" s="2" t="s">
        <v>27</v>
      </c>
      <c r="I113" s="2" t="s">
        <v>15</v>
      </c>
      <c r="J113" s="2" t="s">
        <v>24</v>
      </c>
      <c r="K113" s="2" t="s">
        <v>108</v>
      </c>
      <c r="L113" s="2" t="s">
        <v>38</v>
      </c>
      <c r="M113" s="2"/>
      <c r="N113" s="2" t="s">
        <v>25</v>
      </c>
    </row>
    <row r="114" spans="1:14" ht="12.75" x14ac:dyDescent="0.2">
      <c r="A114" s="2">
        <v>113</v>
      </c>
      <c r="B114" s="2" t="s">
        <v>73</v>
      </c>
      <c r="C114" s="4" t="str">
        <f t="shared" si="1"/>
        <v>SPK00113</v>
      </c>
      <c r="D114" s="3">
        <v>45303</v>
      </c>
      <c r="E114" s="2" t="s">
        <v>12</v>
      </c>
      <c r="F114" s="2" t="s">
        <v>44</v>
      </c>
      <c r="G114" s="2" t="s">
        <v>272</v>
      </c>
      <c r="H114" s="2" t="s">
        <v>23</v>
      </c>
      <c r="I114" s="2" t="s">
        <v>15</v>
      </c>
      <c r="J114" s="2" t="s">
        <v>87</v>
      </c>
      <c r="K114" s="2" t="s">
        <v>34</v>
      </c>
      <c r="L114" s="2" t="s">
        <v>18</v>
      </c>
      <c r="M114" s="2" t="s">
        <v>19</v>
      </c>
      <c r="N114" s="2" t="s">
        <v>21</v>
      </c>
    </row>
    <row r="115" spans="1:14" ht="12.75" x14ac:dyDescent="0.2">
      <c r="A115" s="2">
        <v>114</v>
      </c>
      <c r="B115" s="2" t="s">
        <v>113</v>
      </c>
      <c r="C115" s="4" t="str">
        <f t="shared" si="1"/>
        <v>SPK00114</v>
      </c>
      <c r="D115" s="3">
        <v>45303</v>
      </c>
      <c r="E115" s="2" t="s">
        <v>12</v>
      </c>
      <c r="F115" s="2" t="s">
        <v>13</v>
      </c>
      <c r="G115" s="2" t="s">
        <v>273</v>
      </c>
      <c r="H115" s="2" t="s">
        <v>111</v>
      </c>
      <c r="I115" s="2" t="s">
        <v>15</v>
      </c>
      <c r="J115" s="2" t="s">
        <v>92</v>
      </c>
      <c r="K115" s="2" t="s">
        <v>17</v>
      </c>
      <c r="L115" s="2" t="s">
        <v>18</v>
      </c>
      <c r="M115" s="2" t="s">
        <v>69</v>
      </c>
      <c r="N115" s="2" t="s">
        <v>25</v>
      </c>
    </row>
    <row r="116" spans="1:14" ht="12.75" x14ac:dyDescent="0.2">
      <c r="A116" s="2">
        <v>115</v>
      </c>
      <c r="B116" s="2" t="s">
        <v>110</v>
      </c>
      <c r="C116" s="4" t="str">
        <f t="shared" si="1"/>
        <v>SPK00115</v>
      </c>
      <c r="D116" s="3">
        <v>45304</v>
      </c>
      <c r="E116" s="2" t="s">
        <v>12</v>
      </c>
      <c r="F116" s="2" t="s">
        <v>22</v>
      </c>
      <c r="G116" s="2" t="s">
        <v>274</v>
      </c>
      <c r="H116" s="2" t="s">
        <v>27</v>
      </c>
      <c r="I116" s="2" t="s">
        <v>52</v>
      </c>
      <c r="J116" s="2" t="s">
        <v>61</v>
      </c>
      <c r="K116" s="2" t="s">
        <v>20</v>
      </c>
      <c r="L116" s="2" t="s">
        <v>18</v>
      </c>
      <c r="M116" s="2" t="s">
        <v>35</v>
      </c>
      <c r="N116" s="2" t="s">
        <v>63</v>
      </c>
    </row>
    <row r="117" spans="1:14" ht="12.75" x14ac:dyDescent="0.2">
      <c r="A117" s="2">
        <v>116</v>
      </c>
      <c r="B117" s="2" t="s">
        <v>55</v>
      </c>
      <c r="C117" s="4" t="str">
        <f t="shared" si="1"/>
        <v>SPK00116</v>
      </c>
      <c r="D117" s="3">
        <v>45304</v>
      </c>
      <c r="E117" s="2" t="s">
        <v>12</v>
      </c>
      <c r="F117" s="2" t="s">
        <v>22</v>
      </c>
      <c r="G117" s="2" t="s">
        <v>275</v>
      </c>
      <c r="H117" s="2" t="s">
        <v>27</v>
      </c>
      <c r="I117" s="2" t="s">
        <v>15</v>
      </c>
      <c r="J117" s="2" t="s">
        <v>87</v>
      </c>
      <c r="K117" s="2" t="s">
        <v>34</v>
      </c>
      <c r="L117" s="2" t="s">
        <v>18</v>
      </c>
      <c r="M117" s="2" t="s">
        <v>29</v>
      </c>
      <c r="N117" s="2" t="s">
        <v>21</v>
      </c>
    </row>
    <row r="118" spans="1:14" ht="12.75" x14ac:dyDescent="0.2">
      <c r="A118" s="2">
        <v>117</v>
      </c>
      <c r="B118" s="2" t="s">
        <v>93</v>
      </c>
      <c r="C118" s="4" t="str">
        <f t="shared" si="1"/>
        <v>SPK00117</v>
      </c>
      <c r="D118" s="3">
        <v>45304</v>
      </c>
      <c r="E118" s="2" t="s">
        <v>12</v>
      </c>
      <c r="F118" s="2" t="s">
        <v>32</v>
      </c>
      <c r="G118" s="2" t="s">
        <v>276</v>
      </c>
      <c r="H118" s="2" t="s">
        <v>27</v>
      </c>
      <c r="I118" s="2" t="s">
        <v>15</v>
      </c>
      <c r="J118" s="2" t="s">
        <v>92</v>
      </c>
      <c r="K118" s="2" t="s">
        <v>17</v>
      </c>
      <c r="L118" s="2" t="s">
        <v>38</v>
      </c>
      <c r="M118" s="2"/>
      <c r="N118" s="2" t="s">
        <v>25</v>
      </c>
    </row>
    <row r="119" spans="1:14" ht="12.75" x14ac:dyDescent="0.2">
      <c r="A119" s="2">
        <v>118</v>
      </c>
      <c r="B119" s="2" t="s">
        <v>26</v>
      </c>
      <c r="C119" s="4" t="str">
        <f t="shared" si="1"/>
        <v>SPK00118</v>
      </c>
      <c r="D119" s="3">
        <v>45306</v>
      </c>
      <c r="E119" s="2" t="s">
        <v>90</v>
      </c>
      <c r="F119" s="2" t="s">
        <v>32</v>
      </c>
      <c r="G119" s="2" t="s">
        <v>277</v>
      </c>
      <c r="H119" s="2" t="s">
        <v>27</v>
      </c>
      <c r="I119" s="2" t="s">
        <v>15</v>
      </c>
      <c r="J119" s="2" t="s">
        <v>28</v>
      </c>
      <c r="K119" s="2" t="s">
        <v>17</v>
      </c>
      <c r="L119" s="2" t="s">
        <v>38</v>
      </c>
      <c r="M119" s="2"/>
      <c r="N119" s="2" t="s">
        <v>30</v>
      </c>
    </row>
    <row r="120" spans="1:14" ht="12.75" x14ac:dyDescent="0.2">
      <c r="A120" s="2">
        <v>119</v>
      </c>
      <c r="B120" s="2" t="s">
        <v>110</v>
      </c>
      <c r="C120" s="4" t="str">
        <f t="shared" si="1"/>
        <v>SPK00119</v>
      </c>
      <c r="D120" s="3">
        <v>45306</v>
      </c>
      <c r="E120" s="2" t="s">
        <v>90</v>
      </c>
      <c r="F120" s="2" t="s">
        <v>32</v>
      </c>
      <c r="G120" s="2" t="s">
        <v>278</v>
      </c>
      <c r="H120" s="2" t="s">
        <v>27</v>
      </c>
      <c r="I120" s="2" t="s">
        <v>15</v>
      </c>
      <c r="J120" s="2" t="s">
        <v>28</v>
      </c>
      <c r="K120" s="2" t="s">
        <v>17</v>
      </c>
      <c r="L120" s="2" t="s">
        <v>38</v>
      </c>
      <c r="M120" s="2"/>
      <c r="N120" s="2" t="s">
        <v>30</v>
      </c>
    </row>
    <row r="121" spans="1:14" ht="12.75" x14ac:dyDescent="0.2">
      <c r="A121" s="2">
        <v>120</v>
      </c>
      <c r="B121" s="2" t="s">
        <v>31</v>
      </c>
      <c r="C121" s="4" t="str">
        <f t="shared" si="1"/>
        <v>SPK00120</v>
      </c>
      <c r="D121" s="3">
        <v>45306</v>
      </c>
      <c r="E121" s="2" t="s">
        <v>12</v>
      </c>
      <c r="F121" s="2" t="s">
        <v>44</v>
      </c>
      <c r="G121" s="2" t="s">
        <v>279</v>
      </c>
      <c r="H121" s="2" t="s">
        <v>27</v>
      </c>
      <c r="I121" s="2" t="s">
        <v>15</v>
      </c>
      <c r="J121" s="2" t="s">
        <v>48</v>
      </c>
      <c r="K121" s="2" t="s">
        <v>17</v>
      </c>
      <c r="L121" s="2" t="s">
        <v>38</v>
      </c>
      <c r="M121" s="2"/>
      <c r="N121" s="2" t="s">
        <v>30</v>
      </c>
    </row>
    <row r="122" spans="1:14" ht="12.75" x14ac:dyDescent="0.2">
      <c r="A122" s="2">
        <v>121</v>
      </c>
      <c r="B122" s="2" t="s">
        <v>60</v>
      </c>
      <c r="C122" s="4" t="str">
        <f t="shared" si="1"/>
        <v>SPK00121</v>
      </c>
      <c r="D122" s="3">
        <v>45306</v>
      </c>
      <c r="E122" s="2" t="s">
        <v>12</v>
      </c>
      <c r="F122" s="2" t="s">
        <v>22</v>
      </c>
      <c r="G122" s="2" t="s">
        <v>280</v>
      </c>
      <c r="H122" s="2" t="s">
        <v>27</v>
      </c>
      <c r="I122" s="2" t="s">
        <v>15</v>
      </c>
      <c r="J122" s="2" t="s">
        <v>42</v>
      </c>
      <c r="K122" s="2" t="s">
        <v>34</v>
      </c>
      <c r="L122" s="2" t="s">
        <v>18</v>
      </c>
      <c r="M122" s="2" t="s">
        <v>19</v>
      </c>
      <c r="N122" s="2" t="s">
        <v>25</v>
      </c>
    </row>
    <row r="123" spans="1:14" ht="12.75" x14ac:dyDescent="0.2">
      <c r="A123" s="2">
        <v>122</v>
      </c>
      <c r="B123" s="2" t="s">
        <v>58</v>
      </c>
      <c r="C123" s="4" t="str">
        <f t="shared" si="1"/>
        <v>SPK00122</v>
      </c>
      <c r="D123" s="3">
        <v>45306</v>
      </c>
      <c r="E123" s="2" t="s">
        <v>12</v>
      </c>
      <c r="F123" s="2" t="s">
        <v>22</v>
      </c>
      <c r="G123" s="2" t="s">
        <v>281</v>
      </c>
      <c r="H123" s="2" t="s">
        <v>23</v>
      </c>
      <c r="I123" s="2" t="s">
        <v>15</v>
      </c>
      <c r="J123" s="2" t="s">
        <v>87</v>
      </c>
      <c r="K123" s="2" t="s">
        <v>34</v>
      </c>
      <c r="L123" s="2" t="s">
        <v>18</v>
      </c>
      <c r="M123" s="2" t="s">
        <v>69</v>
      </c>
      <c r="N123" s="2" t="s">
        <v>21</v>
      </c>
    </row>
    <row r="124" spans="1:14" ht="12.75" x14ac:dyDescent="0.2">
      <c r="A124" s="2">
        <v>123</v>
      </c>
      <c r="B124" s="2" t="s">
        <v>126</v>
      </c>
      <c r="C124" s="4" t="str">
        <f t="shared" si="1"/>
        <v>SPK00123</v>
      </c>
      <c r="D124" s="3">
        <v>45306</v>
      </c>
      <c r="E124" s="2" t="s">
        <v>12</v>
      </c>
      <c r="F124" s="2" t="s">
        <v>22</v>
      </c>
      <c r="G124" s="2" t="s">
        <v>282</v>
      </c>
      <c r="H124" s="2" t="s">
        <v>27</v>
      </c>
      <c r="I124" s="2" t="s">
        <v>15</v>
      </c>
      <c r="J124" s="2" t="s">
        <v>28</v>
      </c>
      <c r="K124" s="2" t="s">
        <v>51</v>
      </c>
      <c r="L124" s="2" t="s">
        <v>18</v>
      </c>
      <c r="M124" s="2" t="s">
        <v>19</v>
      </c>
      <c r="N124" s="2" t="s">
        <v>30</v>
      </c>
    </row>
    <row r="125" spans="1:14" ht="12.75" x14ac:dyDescent="0.2">
      <c r="A125" s="2">
        <v>124</v>
      </c>
      <c r="B125" s="2" t="s">
        <v>43</v>
      </c>
      <c r="C125" s="4" t="str">
        <f t="shared" si="1"/>
        <v>SPK00124</v>
      </c>
      <c r="D125" s="3">
        <v>45306</v>
      </c>
      <c r="E125" s="2" t="s">
        <v>12</v>
      </c>
      <c r="F125" s="2" t="s">
        <v>68</v>
      </c>
      <c r="G125" s="2" t="s">
        <v>283</v>
      </c>
      <c r="H125" s="2" t="s">
        <v>27</v>
      </c>
      <c r="I125" s="2" t="s">
        <v>15</v>
      </c>
      <c r="J125" s="2" t="s">
        <v>33</v>
      </c>
      <c r="K125" s="2" t="s">
        <v>34</v>
      </c>
      <c r="L125" s="2" t="s">
        <v>38</v>
      </c>
      <c r="M125" s="2"/>
      <c r="N125" s="2" t="s">
        <v>36</v>
      </c>
    </row>
    <row r="126" spans="1:14" ht="12.75" x14ac:dyDescent="0.2">
      <c r="A126" s="2">
        <v>125</v>
      </c>
      <c r="B126" s="2" t="s">
        <v>76</v>
      </c>
      <c r="C126" s="4" t="str">
        <f t="shared" si="1"/>
        <v>SPK00125</v>
      </c>
      <c r="D126" s="3">
        <v>45306</v>
      </c>
      <c r="E126" s="2" t="s">
        <v>12</v>
      </c>
      <c r="F126" s="2" t="s">
        <v>22</v>
      </c>
      <c r="G126" s="2" t="s">
        <v>284</v>
      </c>
      <c r="H126" s="2" t="s">
        <v>111</v>
      </c>
      <c r="I126" s="2" t="s">
        <v>15</v>
      </c>
      <c r="J126" s="2" t="s">
        <v>24</v>
      </c>
      <c r="K126" s="2" t="s">
        <v>17</v>
      </c>
      <c r="L126" s="2" t="s">
        <v>18</v>
      </c>
      <c r="M126" s="2" t="s">
        <v>19</v>
      </c>
      <c r="N126" s="2" t="s">
        <v>25</v>
      </c>
    </row>
    <row r="127" spans="1:14" ht="12.75" x14ac:dyDescent="0.2">
      <c r="A127" s="2">
        <v>126</v>
      </c>
      <c r="B127" s="2" t="s">
        <v>60</v>
      </c>
      <c r="C127" s="4" t="str">
        <f t="shared" si="1"/>
        <v>SPK00126</v>
      </c>
      <c r="D127" s="3">
        <v>45306</v>
      </c>
      <c r="E127" s="2" t="s">
        <v>12</v>
      </c>
      <c r="F127" s="2" t="s">
        <v>13</v>
      </c>
      <c r="G127" s="2" t="s">
        <v>285</v>
      </c>
      <c r="H127" s="2" t="s">
        <v>27</v>
      </c>
      <c r="I127" s="2" t="s">
        <v>15</v>
      </c>
      <c r="J127" s="2" t="s">
        <v>40</v>
      </c>
      <c r="K127" s="2" t="s">
        <v>51</v>
      </c>
      <c r="L127" s="2" t="s">
        <v>38</v>
      </c>
      <c r="M127" s="2"/>
      <c r="N127" s="2" t="s">
        <v>30</v>
      </c>
    </row>
    <row r="128" spans="1:14" ht="12.75" x14ac:dyDescent="0.2">
      <c r="A128" s="2">
        <v>127</v>
      </c>
      <c r="B128" s="2" t="s">
        <v>74</v>
      </c>
      <c r="C128" s="4" t="str">
        <f t="shared" si="1"/>
        <v>SPK00127</v>
      </c>
      <c r="D128" s="3">
        <v>45306</v>
      </c>
      <c r="E128" s="2" t="s">
        <v>12</v>
      </c>
      <c r="F128" s="2" t="s">
        <v>22</v>
      </c>
      <c r="G128" s="2" t="s">
        <v>286</v>
      </c>
      <c r="H128" s="2" t="s">
        <v>27</v>
      </c>
      <c r="I128" s="2" t="s">
        <v>15</v>
      </c>
      <c r="J128" s="2" t="s">
        <v>56</v>
      </c>
      <c r="K128" s="2" t="s">
        <v>34</v>
      </c>
      <c r="L128" s="2" t="s">
        <v>38</v>
      </c>
      <c r="M128" s="2"/>
      <c r="N128" s="2" t="s">
        <v>25</v>
      </c>
    </row>
    <row r="129" spans="1:14" ht="12.75" x14ac:dyDescent="0.2">
      <c r="A129" s="2">
        <v>128</v>
      </c>
      <c r="B129" s="2" t="s">
        <v>112</v>
      </c>
      <c r="C129" s="4" t="str">
        <f t="shared" si="1"/>
        <v>SPK00128</v>
      </c>
      <c r="D129" s="3">
        <v>45306</v>
      </c>
      <c r="E129" s="2" t="s">
        <v>12</v>
      </c>
      <c r="F129" s="2" t="s">
        <v>22</v>
      </c>
      <c r="G129" s="2" t="s">
        <v>287</v>
      </c>
      <c r="H129" s="2" t="s">
        <v>27</v>
      </c>
      <c r="I129" s="2" t="s">
        <v>15</v>
      </c>
      <c r="J129" s="2" t="s">
        <v>56</v>
      </c>
      <c r="K129" s="2" t="s">
        <v>34</v>
      </c>
      <c r="L129" s="2" t="s">
        <v>18</v>
      </c>
      <c r="M129" s="2" t="s">
        <v>84</v>
      </c>
      <c r="N129" s="2" t="s">
        <v>25</v>
      </c>
    </row>
    <row r="130" spans="1:14" ht="12.75" x14ac:dyDescent="0.2">
      <c r="A130" s="2">
        <v>129</v>
      </c>
      <c r="B130" s="2" t="s">
        <v>47</v>
      </c>
      <c r="C130" s="4" t="str">
        <f t="shared" si="1"/>
        <v>SPK00129</v>
      </c>
      <c r="D130" s="3">
        <v>45306</v>
      </c>
      <c r="E130" s="2" t="s">
        <v>12</v>
      </c>
      <c r="F130" s="2" t="s">
        <v>22</v>
      </c>
      <c r="G130" s="2" t="s">
        <v>288</v>
      </c>
      <c r="H130" s="2" t="s">
        <v>27</v>
      </c>
      <c r="I130" s="2" t="s">
        <v>15</v>
      </c>
      <c r="J130" s="2" t="s">
        <v>87</v>
      </c>
      <c r="K130" s="2" t="s">
        <v>34</v>
      </c>
      <c r="L130" s="2" t="s">
        <v>18</v>
      </c>
      <c r="M130" s="2" t="s">
        <v>19</v>
      </c>
      <c r="N130" s="2" t="s">
        <v>21</v>
      </c>
    </row>
    <row r="131" spans="1:14" ht="12.75" x14ac:dyDescent="0.2">
      <c r="A131" s="2">
        <v>130</v>
      </c>
      <c r="B131" s="2" t="s">
        <v>76</v>
      </c>
      <c r="C131" s="4" t="str">
        <f t="shared" ref="C131:C194" si="2">"SPK"&amp;"00"&amp;A131</f>
        <v>SPK00130</v>
      </c>
      <c r="D131" s="3">
        <v>45306</v>
      </c>
      <c r="E131" s="2" t="s">
        <v>12</v>
      </c>
      <c r="F131" s="2" t="s">
        <v>44</v>
      </c>
      <c r="G131" s="2" t="s">
        <v>289</v>
      </c>
      <c r="H131" s="2" t="s">
        <v>27</v>
      </c>
      <c r="I131" s="2" t="s">
        <v>15</v>
      </c>
      <c r="J131" s="2" t="s">
        <v>56</v>
      </c>
      <c r="K131" s="2" t="s">
        <v>34</v>
      </c>
      <c r="L131" s="2" t="s">
        <v>18</v>
      </c>
      <c r="M131" s="2" t="s">
        <v>79</v>
      </c>
      <c r="N131" s="2" t="s">
        <v>25</v>
      </c>
    </row>
    <row r="132" spans="1:14" ht="12.75" x14ac:dyDescent="0.2">
      <c r="A132" s="2">
        <v>131</v>
      </c>
      <c r="B132" s="2" t="s">
        <v>76</v>
      </c>
      <c r="C132" s="4" t="str">
        <f t="shared" si="2"/>
        <v>SPK00131</v>
      </c>
      <c r="D132" s="3">
        <v>45306</v>
      </c>
      <c r="E132" s="2" t="s">
        <v>12</v>
      </c>
      <c r="F132" s="2" t="s">
        <v>32</v>
      </c>
      <c r="G132" s="2" t="s">
        <v>290</v>
      </c>
      <c r="H132" s="2" t="s">
        <v>27</v>
      </c>
      <c r="I132" s="2" t="s">
        <v>15</v>
      </c>
      <c r="J132" s="2" t="s">
        <v>24</v>
      </c>
      <c r="K132" s="2" t="s">
        <v>17</v>
      </c>
      <c r="L132" s="2" t="s">
        <v>18</v>
      </c>
      <c r="M132" s="2" t="s">
        <v>19</v>
      </c>
      <c r="N132" s="2" t="s">
        <v>25</v>
      </c>
    </row>
    <row r="133" spans="1:14" ht="12.75" x14ac:dyDescent="0.2">
      <c r="A133" s="2">
        <v>132</v>
      </c>
      <c r="B133" s="2" t="s">
        <v>74</v>
      </c>
      <c r="C133" s="4" t="str">
        <f t="shared" si="2"/>
        <v>SPK00132</v>
      </c>
      <c r="D133" s="3">
        <v>45306</v>
      </c>
      <c r="E133" s="2" t="s">
        <v>12</v>
      </c>
      <c r="F133" s="2" t="s">
        <v>44</v>
      </c>
      <c r="G133" s="2" t="s">
        <v>291</v>
      </c>
      <c r="H133" s="2" t="s">
        <v>27</v>
      </c>
      <c r="I133" s="2" t="s">
        <v>15</v>
      </c>
      <c r="J133" s="2" t="s">
        <v>16</v>
      </c>
      <c r="K133" s="2" t="s">
        <v>17</v>
      </c>
      <c r="L133" s="2" t="s">
        <v>18</v>
      </c>
      <c r="M133" s="2" t="s">
        <v>79</v>
      </c>
      <c r="N133" s="2" t="s">
        <v>21</v>
      </c>
    </row>
    <row r="134" spans="1:14" ht="12.75" x14ac:dyDescent="0.2">
      <c r="A134" s="2">
        <v>133</v>
      </c>
      <c r="B134" s="2" t="s">
        <v>109</v>
      </c>
      <c r="C134" s="4" t="str">
        <f t="shared" si="2"/>
        <v>SPK00133</v>
      </c>
      <c r="D134" s="3">
        <v>45306</v>
      </c>
      <c r="E134" s="2" t="s">
        <v>12</v>
      </c>
      <c r="F134" s="2" t="s">
        <v>22</v>
      </c>
      <c r="G134" s="2" t="s">
        <v>292</v>
      </c>
      <c r="H134" s="2" t="s">
        <v>27</v>
      </c>
      <c r="I134" s="2" t="s">
        <v>15</v>
      </c>
      <c r="J134" s="2" t="s">
        <v>92</v>
      </c>
      <c r="K134" s="2" t="s">
        <v>17</v>
      </c>
      <c r="L134" s="2" t="s">
        <v>18</v>
      </c>
      <c r="M134" s="2" t="s">
        <v>106</v>
      </c>
      <c r="N134" s="2" t="s">
        <v>25</v>
      </c>
    </row>
    <row r="135" spans="1:14" ht="12.75" x14ac:dyDescent="0.2">
      <c r="A135" s="2">
        <v>134</v>
      </c>
      <c r="B135" s="2" t="s">
        <v>26</v>
      </c>
      <c r="C135" s="4" t="str">
        <f t="shared" si="2"/>
        <v>SPK00134</v>
      </c>
      <c r="D135" s="3">
        <v>45306</v>
      </c>
      <c r="E135" s="2" t="s">
        <v>12</v>
      </c>
      <c r="F135" s="2" t="s">
        <v>44</v>
      </c>
      <c r="G135" s="2" t="s">
        <v>293</v>
      </c>
      <c r="H135" s="2" t="s">
        <v>71</v>
      </c>
      <c r="I135" s="2" t="s">
        <v>15</v>
      </c>
      <c r="J135" s="2" t="s">
        <v>42</v>
      </c>
      <c r="K135" s="2" t="s">
        <v>34</v>
      </c>
      <c r="L135" s="2" t="s">
        <v>38</v>
      </c>
      <c r="M135" s="2"/>
      <c r="N135" s="2" t="s">
        <v>25</v>
      </c>
    </row>
    <row r="136" spans="1:14" ht="12.75" x14ac:dyDescent="0.2">
      <c r="A136" s="2">
        <v>135</v>
      </c>
      <c r="B136" s="2" t="s">
        <v>11</v>
      </c>
      <c r="C136" s="4" t="str">
        <f t="shared" si="2"/>
        <v>SPK00135</v>
      </c>
      <c r="D136" s="3">
        <v>45306</v>
      </c>
      <c r="E136" s="2" t="s">
        <v>12</v>
      </c>
      <c r="F136" s="2" t="s">
        <v>13</v>
      </c>
      <c r="G136" s="2" t="s">
        <v>294</v>
      </c>
      <c r="H136" s="2" t="s">
        <v>27</v>
      </c>
      <c r="I136" s="2" t="s">
        <v>15</v>
      </c>
      <c r="J136" s="2" t="s">
        <v>87</v>
      </c>
      <c r="K136" s="2" t="s">
        <v>34</v>
      </c>
      <c r="L136" s="2" t="s">
        <v>18</v>
      </c>
      <c r="M136" s="2" t="s">
        <v>84</v>
      </c>
      <c r="N136" s="2" t="s">
        <v>21</v>
      </c>
    </row>
    <row r="137" spans="1:14" ht="12.75" x14ac:dyDescent="0.2">
      <c r="A137" s="2">
        <v>136</v>
      </c>
      <c r="B137" s="2" t="s">
        <v>126</v>
      </c>
      <c r="C137" s="4" t="str">
        <f t="shared" si="2"/>
        <v>SPK00136</v>
      </c>
      <c r="D137" s="3">
        <v>45306</v>
      </c>
      <c r="E137" s="2" t="s">
        <v>12</v>
      </c>
      <c r="F137" s="2" t="s">
        <v>32</v>
      </c>
      <c r="G137" s="2" t="s">
        <v>295</v>
      </c>
      <c r="H137" s="2" t="s">
        <v>23</v>
      </c>
      <c r="I137" s="2" t="s">
        <v>15</v>
      </c>
      <c r="J137" s="2" t="s">
        <v>83</v>
      </c>
      <c r="K137" s="2" t="s">
        <v>114</v>
      </c>
      <c r="L137" s="2" t="s">
        <v>18</v>
      </c>
      <c r="M137" s="2" t="s">
        <v>69</v>
      </c>
      <c r="N137" s="2" t="s">
        <v>36</v>
      </c>
    </row>
    <row r="138" spans="1:14" ht="12.75" x14ac:dyDescent="0.2">
      <c r="A138" s="2">
        <v>137</v>
      </c>
      <c r="B138" s="2" t="s">
        <v>70</v>
      </c>
      <c r="C138" s="4" t="str">
        <f t="shared" si="2"/>
        <v>SPK00137</v>
      </c>
      <c r="D138" s="3">
        <v>45307</v>
      </c>
      <c r="E138" s="2" t="s">
        <v>12</v>
      </c>
      <c r="F138" s="2" t="s">
        <v>44</v>
      </c>
      <c r="G138" s="2" t="s">
        <v>296</v>
      </c>
      <c r="H138" s="2" t="s">
        <v>27</v>
      </c>
      <c r="I138" s="2" t="s">
        <v>15</v>
      </c>
      <c r="J138" s="2" t="s">
        <v>46</v>
      </c>
      <c r="K138" s="2" t="s">
        <v>34</v>
      </c>
      <c r="L138" s="2" t="s">
        <v>18</v>
      </c>
      <c r="M138" s="2" t="s">
        <v>79</v>
      </c>
      <c r="N138" s="2" t="s">
        <v>30</v>
      </c>
    </row>
    <row r="139" spans="1:14" ht="12.75" x14ac:dyDescent="0.2">
      <c r="A139" s="2">
        <v>138</v>
      </c>
      <c r="B139" s="2" t="s">
        <v>82</v>
      </c>
      <c r="C139" s="4" t="str">
        <f t="shared" si="2"/>
        <v>SPK00138</v>
      </c>
      <c r="D139" s="3">
        <v>45307</v>
      </c>
      <c r="E139" s="2" t="s">
        <v>12</v>
      </c>
      <c r="F139" s="2" t="s">
        <v>13</v>
      </c>
      <c r="G139" s="2" t="s">
        <v>297</v>
      </c>
      <c r="H139" s="2" t="s">
        <v>23</v>
      </c>
      <c r="I139" s="2" t="s">
        <v>52</v>
      </c>
      <c r="J139" s="2" t="s">
        <v>61</v>
      </c>
      <c r="K139" s="2" t="s">
        <v>20</v>
      </c>
      <c r="L139" s="2" t="s">
        <v>18</v>
      </c>
      <c r="M139" s="2" t="s">
        <v>106</v>
      </c>
      <c r="N139" s="2" t="s">
        <v>63</v>
      </c>
    </row>
    <row r="140" spans="1:14" ht="12.75" x14ac:dyDescent="0.2">
      <c r="A140" s="2">
        <v>139</v>
      </c>
      <c r="B140" s="2" t="s">
        <v>81</v>
      </c>
      <c r="C140" s="4" t="str">
        <f t="shared" si="2"/>
        <v>SPK00139</v>
      </c>
      <c r="D140" s="3">
        <v>45307</v>
      </c>
      <c r="E140" s="2" t="s">
        <v>12</v>
      </c>
      <c r="F140" s="2" t="s">
        <v>13</v>
      </c>
      <c r="G140" s="2" t="s">
        <v>298</v>
      </c>
      <c r="H140" s="2" t="s">
        <v>115</v>
      </c>
      <c r="I140" s="2" t="s">
        <v>15</v>
      </c>
      <c r="J140" s="2" t="s">
        <v>56</v>
      </c>
      <c r="K140" s="2" t="s">
        <v>34</v>
      </c>
      <c r="L140" s="2" t="s">
        <v>18</v>
      </c>
      <c r="M140" s="2" t="s">
        <v>69</v>
      </c>
      <c r="N140" s="2" t="s">
        <v>25</v>
      </c>
    </row>
    <row r="141" spans="1:14" ht="12.75" x14ac:dyDescent="0.2">
      <c r="A141" s="2">
        <v>140</v>
      </c>
      <c r="B141" s="2" t="s">
        <v>55</v>
      </c>
      <c r="C141" s="4" t="str">
        <f t="shared" si="2"/>
        <v>SPK00140</v>
      </c>
      <c r="D141" s="3">
        <v>45307</v>
      </c>
      <c r="E141" s="2" t="s">
        <v>12</v>
      </c>
      <c r="F141" s="2" t="s">
        <v>13</v>
      </c>
      <c r="G141" s="2" t="s">
        <v>299</v>
      </c>
      <c r="H141" s="2" t="s">
        <v>97</v>
      </c>
      <c r="I141" s="2" t="s">
        <v>15</v>
      </c>
      <c r="J141" s="2" t="s">
        <v>42</v>
      </c>
      <c r="K141" s="2" t="s">
        <v>34</v>
      </c>
      <c r="L141" s="2" t="s">
        <v>18</v>
      </c>
      <c r="M141" s="2" t="s">
        <v>35</v>
      </c>
      <c r="N141" s="2" t="s">
        <v>25</v>
      </c>
    </row>
    <row r="142" spans="1:14" ht="12.75" x14ac:dyDescent="0.2">
      <c r="A142" s="2">
        <v>141</v>
      </c>
      <c r="B142" s="2" t="s">
        <v>31</v>
      </c>
      <c r="C142" s="4" t="str">
        <f t="shared" si="2"/>
        <v>SPK00141</v>
      </c>
      <c r="D142" s="3">
        <v>45307</v>
      </c>
      <c r="E142" s="2" t="s">
        <v>12</v>
      </c>
      <c r="F142" s="2" t="s">
        <v>13</v>
      </c>
      <c r="G142" s="2" t="s">
        <v>300</v>
      </c>
      <c r="H142" s="2" t="s">
        <v>23</v>
      </c>
      <c r="I142" s="2" t="s">
        <v>15</v>
      </c>
      <c r="J142" s="2" t="s">
        <v>16</v>
      </c>
      <c r="K142" s="2" t="s">
        <v>17</v>
      </c>
      <c r="L142" s="2" t="s">
        <v>18</v>
      </c>
      <c r="M142" s="2" t="s">
        <v>79</v>
      </c>
      <c r="N142" s="2" t="s">
        <v>21</v>
      </c>
    </row>
    <row r="143" spans="1:14" ht="12.75" x14ac:dyDescent="0.2">
      <c r="A143" s="2">
        <v>142</v>
      </c>
      <c r="B143" s="2" t="s">
        <v>60</v>
      </c>
      <c r="C143" s="4" t="str">
        <f t="shared" si="2"/>
        <v>SPK00142</v>
      </c>
      <c r="D143" s="3">
        <v>45307</v>
      </c>
      <c r="E143" s="2" t="s">
        <v>12</v>
      </c>
      <c r="F143" s="2" t="s">
        <v>13</v>
      </c>
      <c r="G143" s="2" t="s">
        <v>301</v>
      </c>
      <c r="H143" s="2" t="s">
        <v>27</v>
      </c>
      <c r="I143" s="2" t="s">
        <v>15</v>
      </c>
      <c r="J143" s="2" t="s">
        <v>57</v>
      </c>
      <c r="K143" s="2" t="s">
        <v>34</v>
      </c>
      <c r="L143" s="2" t="s">
        <v>38</v>
      </c>
      <c r="M143" s="2"/>
      <c r="N143" s="2" t="s">
        <v>30</v>
      </c>
    </row>
    <row r="144" spans="1:14" ht="12.75" x14ac:dyDescent="0.2">
      <c r="A144" s="2">
        <v>143</v>
      </c>
      <c r="B144" s="2" t="s">
        <v>49</v>
      </c>
      <c r="C144" s="4" t="str">
        <f t="shared" si="2"/>
        <v>SPK00143</v>
      </c>
      <c r="D144" s="3">
        <v>45307</v>
      </c>
      <c r="E144" s="2" t="s">
        <v>12</v>
      </c>
      <c r="F144" s="2" t="s">
        <v>13</v>
      </c>
      <c r="G144" s="2" t="s">
        <v>302</v>
      </c>
      <c r="H144" s="2" t="s">
        <v>27</v>
      </c>
      <c r="I144" s="2" t="s">
        <v>15</v>
      </c>
      <c r="J144" s="2" t="s">
        <v>92</v>
      </c>
      <c r="K144" s="2" t="s">
        <v>17</v>
      </c>
      <c r="L144" s="2" t="s">
        <v>18</v>
      </c>
      <c r="M144" s="2" t="s">
        <v>67</v>
      </c>
      <c r="N144" s="2" t="s">
        <v>25</v>
      </c>
    </row>
    <row r="145" spans="1:14" ht="12.75" x14ac:dyDescent="0.2">
      <c r="A145" s="2">
        <v>144</v>
      </c>
      <c r="B145" s="2" t="s">
        <v>60</v>
      </c>
      <c r="C145" s="4" t="str">
        <f t="shared" si="2"/>
        <v>SPK00144</v>
      </c>
      <c r="D145" s="3">
        <v>45308</v>
      </c>
      <c r="E145" s="2" t="s">
        <v>12</v>
      </c>
      <c r="F145" s="2" t="s">
        <v>22</v>
      </c>
      <c r="G145" s="2" t="s">
        <v>303</v>
      </c>
      <c r="H145" s="2" t="s">
        <v>116</v>
      </c>
      <c r="I145" s="2" t="s">
        <v>15</v>
      </c>
      <c r="J145" s="2" t="s">
        <v>16</v>
      </c>
      <c r="K145" s="2" t="s">
        <v>17</v>
      </c>
      <c r="L145" s="2" t="s">
        <v>18</v>
      </c>
      <c r="M145" s="2" t="s">
        <v>19</v>
      </c>
      <c r="N145" s="2" t="s">
        <v>21</v>
      </c>
    </row>
    <row r="146" spans="1:14" ht="12.75" x14ac:dyDescent="0.2">
      <c r="A146" s="2">
        <v>145</v>
      </c>
      <c r="B146" s="2" t="s">
        <v>104</v>
      </c>
      <c r="C146" s="4" t="str">
        <f t="shared" si="2"/>
        <v>SPK00145</v>
      </c>
      <c r="D146" s="3">
        <v>45308</v>
      </c>
      <c r="E146" s="2" t="s">
        <v>12</v>
      </c>
      <c r="F146" s="2" t="s">
        <v>13</v>
      </c>
      <c r="G146" s="2" t="s">
        <v>304</v>
      </c>
      <c r="H146" s="2" t="s">
        <v>117</v>
      </c>
      <c r="I146" s="2" t="s">
        <v>15</v>
      </c>
      <c r="J146" s="2" t="s">
        <v>75</v>
      </c>
      <c r="K146" s="2" t="s">
        <v>17</v>
      </c>
      <c r="L146" s="2" t="s">
        <v>18</v>
      </c>
      <c r="M146" s="2" t="s">
        <v>79</v>
      </c>
      <c r="N146" s="2" t="s">
        <v>21</v>
      </c>
    </row>
    <row r="147" spans="1:14" ht="12.75" x14ac:dyDescent="0.2">
      <c r="A147" s="2">
        <v>146</v>
      </c>
      <c r="B147" s="2" t="s">
        <v>49</v>
      </c>
      <c r="C147" s="4" t="str">
        <f t="shared" si="2"/>
        <v>SPK00146</v>
      </c>
      <c r="D147" s="3">
        <v>45308</v>
      </c>
      <c r="E147" s="2" t="s">
        <v>90</v>
      </c>
      <c r="F147" s="2" t="s">
        <v>44</v>
      </c>
      <c r="G147" s="2" t="s">
        <v>305</v>
      </c>
      <c r="H147" s="2" t="s">
        <v>27</v>
      </c>
      <c r="I147" s="2" t="s">
        <v>15</v>
      </c>
      <c r="J147" s="2" t="s">
        <v>28</v>
      </c>
      <c r="K147" s="2" t="s">
        <v>17</v>
      </c>
      <c r="L147" s="2" t="s">
        <v>18</v>
      </c>
      <c r="M147" s="2" t="s">
        <v>19</v>
      </c>
      <c r="N147" s="2" t="s">
        <v>30</v>
      </c>
    </row>
    <row r="148" spans="1:14" ht="12.75" x14ac:dyDescent="0.2">
      <c r="A148" s="2">
        <v>147</v>
      </c>
      <c r="B148" s="2" t="s">
        <v>85</v>
      </c>
      <c r="C148" s="4" t="str">
        <f t="shared" si="2"/>
        <v>SPK00147</v>
      </c>
      <c r="D148" s="3">
        <v>45308</v>
      </c>
      <c r="E148" s="2" t="s">
        <v>12</v>
      </c>
      <c r="F148" s="2" t="s">
        <v>32</v>
      </c>
      <c r="G148" s="2" t="s">
        <v>306</v>
      </c>
      <c r="H148" s="2" t="s">
        <v>23</v>
      </c>
      <c r="I148" s="2" t="s">
        <v>52</v>
      </c>
      <c r="J148" s="2" t="s">
        <v>61</v>
      </c>
      <c r="K148" s="2" t="s">
        <v>20</v>
      </c>
      <c r="L148" s="2" t="s">
        <v>38</v>
      </c>
      <c r="M148" s="2"/>
      <c r="N148" s="2" t="s">
        <v>63</v>
      </c>
    </row>
    <row r="149" spans="1:14" ht="12.75" x14ac:dyDescent="0.2">
      <c r="A149" s="2">
        <v>148</v>
      </c>
      <c r="B149" s="2" t="s">
        <v>82</v>
      </c>
      <c r="C149" s="4" t="str">
        <f t="shared" si="2"/>
        <v>SPK00148</v>
      </c>
      <c r="D149" s="3">
        <v>45308</v>
      </c>
      <c r="E149" s="2" t="s">
        <v>12</v>
      </c>
      <c r="F149" s="2" t="s">
        <v>59</v>
      </c>
      <c r="G149" s="2" t="s">
        <v>307</v>
      </c>
      <c r="H149" s="2" t="s">
        <v>27</v>
      </c>
      <c r="I149" s="2" t="s">
        <v>15</v>
      </c>
      <c r="J149" s="2" t="s">
        <v>99</v>
      </c>
      <c r="K149" s="2" t="s">
        <v>34</v>
      </c>
      <c r="L149" s="2" t="s">
        <v>18</v>
      </c>
      <c r="M149" s="2" t="s">
        <v>69</v>
      </c>
      <c r="N149" s="2" t="s">
        <v>30</v>
      </c>
    </row>
    <row r="150" spans="1:14" ht="12.75" x14ac:dyDescent="0.2">
      <c r="A150" s="2">
        <v>149</v>
      </c>
      <c r="B150" s="2" t="s">
        <v>41</v>
      </c>
      <c r="C150" s="4" t="str">
        <f t="shared" si="2"/>
        <v>SPK00149</v>
      </c>
      <c r="D150" s="3">
        <v>45308</v>
      </c>
      <c r="E150" s="2" t="s">
        <v>90</v>
      </c>
      <c r="F150" s="2" t="s">
        <v>13</v>
      </c>
      <c r="G150" s="2" t="s">
        <v>308</v>
      </c>
      <c r="H150" s="2" t="s">
        <v>27</v>
      </c>
      <c r="I150" s="2" t="s">
        <v>15</v>
      </c>
      <c r="J150" s="2" t="s">
        <v>56</v>
      </c>
      <c r="K150" s="2" t="s">
        <v>34</v>
      </c>
      <c r="L150" s="2" t="s">
        <v>18</v>
      </c>
      <c r="M150" s="2" t="s">
        <v>29</v>
      </c>
      <c r="N150" s="2" t="s">
        <v>25</v>
      </c>
    </row>
    <row r="151" spans="1:14" ht="12.75" x14ac:dyDescent="0.2">
      <c r="A151" s="2">
        <v>150</v>
      </c>
      <c r="B151" s="2" t="s">
        <v>47</v>
      </c>
      <c r="C151" s="4" t="str">
        <f t="shared" si="2"/>
        <v>SPK00150</v>
      </c>
      <c r="D151" s="3">
        <v>45308</v>
      </c>
      <c r="E151" s="2" t="s">
        <v>90</v>
      </c>
      <c r="F151" s="2" t="s">
        <v>13</v>
      </c>
      <c r="G151" s="2" t="s">
        <v>309</v>
      </c>
      <c r="H151" s="2" t="s">
        <v>27</v>
      </c>
      <c r="I151" s="2" t="s">
        <v>15</v>
      </c>
      <c r="J151" s="2" t="s">
        <v>40</v>
      </c>
      <c r="K151" s="2" t="s">
        <v>17</v>
      </c>
      <c r="L151" s="2" t="s">
        <v>38</v>
      </c>
      <c r="M151" s="2"/>
      <c r="N151" s="2" t="s">
        <v>30</v>
      </c>
    </row>
    <row r="152" spans="1:14" ht="12.75" x14ac:dyDescent="0.2">
      <c r="A152" s="2">
        <v>151</v>
      </c>
      <c r="B152" s="2" t="s">
        <v>11</v>
      </c>
      <c r="C152" s="4" t="str">
        <f t="shared" si="2"/>
        <v>SPK00151</v>
      </c>
      <c r="D152" s="3">
        <v>45308</v>
      </c>
      <c r="E152" s="2" t="s">
        <v>12</v>
      </c>
      <c r="F152" s="2" t="s">
        <v>13</v>
      </c>
      <c r="G152" s="2" t="s">
        <v>310</v>
      </c>
      <c r="H152" s="2" t="s">
        <v>27</v>
      </c>
      <c r="I152" s="2" t="s">
        <v>15</v>
      </c>
      <c r="J152" s="2" t="s">
        <v>56</v>
      </c>
      <c r="K152" s="2" t="s">
        <v>34</v>
      </c>
      <c r="L152" s="2" t="s">
        <v>18</v>
      </c>
      <c r="M152" s="2" t="s">
        <v>69</v>
      </c>
      <c r="N152" s="2" t="s">
        <v>25</v>
      </c>
    </row>
    <row r="153" spans="1:14" ht="12.75" x14ac:dyDescent="0.2">
      <c r="A153" s="2">
        <v>152</v>
      </c>
      <c r="B153" s="2" t="s">
        <v>105</v>
      </c>
      <c r="C153" s="4" t="str">
        <f t="shared" si="2"/>
        <v>SPK00152</v>
      </c>
      <c r="D153" s="3">
        <v>45308</v>
      </c>
      <c r="E153" s="2" t="s">
        <v>12</v>
      </c>
      <c r="F153" s="2" t="s">
        <v>44</v>
      </c>
      <c r="G153" s="2" t="s">
        <v>311</v>
      </c>
      <c r="H153" s="2" t="s">
        <v>23</v>
      </c>
      <c r="I153" s="2" t="s">
        <v>15</v>
      </c>
      <c r="J153" s="2" t="s">
        <v>24</v>
      </c>
      <c r="K153" s="2" t="s">
        <v>98</v>
      </c>
      <c r="L153" s="2" t="s">
        <v>18</v>
      </c>
      <c r="M153" s="2" t="s">
        <v>103</v>
      </c>
      <c r="N153" s="2" t="s">
        <v>25</v>
      </c>
    </row>
    <row r="154" spans="1:14" ht="12.75" x14ac:dyDescent="0.2">
      <c r="A154" s="2">
        <v>153</v>
      </c>
      <c r="B154" s="2" t="s">
        <v>55</v>
      </c>
      <c r="C154" s="4" t="str">
        <f t="shared" si="2"/>
        <v>SPK00153</v>
      </c>
      <c r="D154" s="3">
        <v>45308</v>
      </c>
      <c r="E154" s="2" t="s">
        <v>12</v>
      </c>
      <c r="F154" s="2" t="s">
        <v>22</v>
      </c>
      <c r="G154" s="2" t="s">
        <v>312</v>
      </c>
      <c r="H154" s="2" t="s">
        <v>27</v>
      </c>
      <c r="I154" s="2" t="s">
        <v>15</v>
      </c>
      <c r="J154" s="2" t="s">
        <v>46</v>
      </c>
      <c r="K154" s="2" t="s">
        <v>34</v>
      </c>
      <c r="L154" s="2" t="s">
        <v>38</v>
      </c>
      <c r="M154" s="2"/>
      <c r="N154" s="2" t="s">
        <v>30</v>
      </c>
    </row>
    <row r="155" spans="1:14" ht="12.75" x14ac:dyDescent="0.2">
      <c r="A155" s="2">
        <v>154</v>
      </c>
      <c r="B155" s="2" t="s">
        <v>11</v>
      </c>
      <c r="C155" s="4" t="str">
        <f t="shared" si="2"/>
        <v>SPK00154</v>
      </c>
      <c r="D155" s="3">
        <v>45308</v>
      </c>
      <c r="E155" s="2" t="s">
        <v>12</v>
      </c>
      <c r="F155" s="2" t="s">
        <v>13</v>
      </c>
      <c r="G155" s="2" t="s">
        <v>313</v>
      </c>
      <c r="H155" s="2" t="s">
        <v>27</v>
      </c>
      <c r="I155" s="2" t="s">
        <v>15</v>
      </c>
      <c r="J155" s="2" t="s">
        <v>56</v>
      </c>
      <c r="K155" s="2" t="s">
        <v>34</v>
      </c>
      <c r="L155" s="2" t="s">
        <v>18</v>
      </c>
      <c r="M155" s="2" t="s">
        <v>19</v>
      </c>
      <c r="N155" s="2" t="s">
        <v>25</v>
      </c>
    </row>
    <row r="156" spans="1:14" ht="12.75" x14ac:dyDescent="0.2">
      <c r="A156" s="2">
        <v>155</v>
      </c>
      <c r="B156" s="2" t="s">
        <v>110</v>
      </c>
      <c r="C156" s="4" t="str">
        <f t="shared" si="2"/>
        <v>SPK00155</v>
      </c>
      <c r="D156" s="3">
        <v>45308</v>
      </c>
      <c r="E156" s="2" t="s">
        <v>12</v>
      </c>
      <c r="F156" s="2" t="s">
        <v>13</v>
      </c>
      <c r="G156" s="2" t="s">
        <v>314</v>
      </c>
      <c r="H156" s="2" t="s">
        <v>27</v>
      </c>
      <c r="I156" s="2" t="s">
        <v>15</v>
      </c>
      <c r="J156" s="2" t="s">
        <v>56</v>
      </c>
      <c r="K156" s="2" t="s">
        <v>34</v>
      </c>
      <c r="L156" s="2" t="s">
        <v>38</v>
      </c>
      <c r="M156" s="2"/>
      <c r="N156" s="2" t="s">
        <v>25</v>
      </c>
    </row>
    <row r="157" spans="1:14" ht="12.75" x14ac:dyDescent="0.2">
      <c r="A157" s="2">
        <v>156</v>
      </c>
      <c r="B157" s="2" t="s">
        <v>81</v>
      </c>
      <c r="C157" s="4" t="str">
        <f t="shared" si="2"/>
        <v>SPK00156</v>
      </c>
      <c r="D157" s="3">
        <v>45308</v>
      </c>
      <c r="E157" s="2" t="s">
        <v>12</v>
      </c>
      <c r="F157" s="2" t="s">
        <v>22</v>
      </c>
      <c r="G157" s="2" t="s">
        <v>315</v>
      </c>
      <c r="H157" s="2" t="s">
        <v>23</v>
      </c>
      <c r="I157" s="2" t="s">
        <v>15</v>
      </c>
      <c r="J157" s="2" t="s">
        <v>28</v>
      </c>
      <c r="K157" s="2" t="s">
        <v>17</v>
      </c>
      <c r="L157" s="2" t="s">
        <v>18</v>
      </c>
      <c r="M157" s="2" t="s">
        <v>88</v>
      </c>
      <c r="N157" s="2" t="s">
        <v>30</v>
      </c>
    </row>
    <row r="158" spans="1:14" ht="12.75" x14ac:dyDescent="0.2">
      <c r="A158" s="2">
        <v>157</v>
      </c>
      <c r="B158" s="2" t="s">
        <v>82</v>
      </c>
      <c r="C158" s="4" t="str">
        <f t="shared" si="2"/>
        <v>SPK00157</v>
      </c>
      <c r="D158" s="3">
        <v>45308</v>
      </c>
      <c r="E158" s="2" t="s">
        <v>12</v>
      </c>
      <c r="F158" s="2" t="s">
        <v>13</v>
      </c>
      <c r="G158" s="2" t="s">
        <v>316</v>
      </c>
      <c r="H158" s="2" t="s">
        <v>27</v>
      </c>
      <c r="I158" s="2" t="s">
        <v>15</v>
      </c>
      <c r="J158" s="2" t="s">
        <v>42</v>
      </c>
      <c r="K158" s="2" t="s">
        <v>34</v>
      </c>
      <c r="L158" s="2" t="s">
        <v>18</v>
      </c>
      <c r="M158" s="2" t="s">
        <v>84</v>
      </c>
      <c r="N158" s="2" t="s">
        <v>25</v>
      </c>
    </row>
    <row r="159" spans="1:14" ht="12.75" x14ac:dyDescent="0.2">
      <c r="A159" s="2">
        <v>158</v>
      </c>
      <c r="B159" s="2" t="s">
        <v>85</v>
      </c>
      <c r="C159" s="4" t="str">
        <f t="shared" si="2"/>
        <v>SPK00158</v>
      </c>
      <c r="D159" s="3">
        <v>45308</v>
      </c>
      <c r="E159" s="2" t="s">
        <v>12</v>
      </c>
      <c r="F159" s="2" t="s">
        <v>13</v>
      </c>
      <c r="G159" s="2" t="s">
        <v>317</v>
      </c>
      <c r="H159" s="2" t="s">
        <v>27</v>
      </c>
      <c r="I159" s="2" t="s">
        <v>15</v>
      </c>
      <c r="J159" s="2" t="s">
        <v>40</v>
      </c>
      <c r="K159" s="2" t="s">
        <v>17</v>
      </c>
      <c r="L159" s="2" t="s">
        <v>18</v>
      </c>
      <c r="M159" s="2" t="s">
        <v>19</v>
      </c>
      <c r="N159" s="2" t="s">
        <v>30</v>
      </c>
    </row>
    <row r="160" spans="1:14" ht="12.75" x14ac:dyDescent="0.2">
      <c r="A160" s="2">
        <v>159</v>
      </c>
      <c r="B160" s="2" t="s">
        <v>76</v>
      </c>
      <c r="C160" s="4" t="str">
        <f t="shared" si="2"/>
        <v>SPK00159</v>
      </c>
      <c r="D160" s="3">
        <v>45308</v>
      </c>
      <c r="E160" s="2" t="s">
        <v>12</v>
      </c>
      <c r="F160" s="2" t="s">
        <v>44</v>
      </c>
      <c r="G160" s="2" t="s">
        <v>318</v>
      </c>
      <c r="H160" s="2" t="s">
        <v>118</v>
      </c>
      <c r="I160" s="2" t="s">
        <v>15</v>
      </c>
      <c r="J160" s="2" t="s">
        <v>24</v>
      </c>
      <c r="K160" s="2" t="s">
        <v>108</v>
      </c>
      <c r="L160" s="2" t="s">
        <v>38</v>
      </c>
      <c r="M160" s="2"/>
      <c r="N160" s="2" t="s">
        <v>25</v>
      </c>
    </row>
    <row r="161" spans="1:14" ht="12.75" x14ac:dyDescent="0.2">
      <c r="A161" s="2">
        <v>160</v>
      </c>
      <c r="B161" s="2" t="s">
        <v>113</v>
      </c>
      <c r="C161" s="4" t="str">
        <f t="shared" si="2"/>
        <v>SPK00160</v>
      </c>
      <c r="D161" s="3">
        <v>45308</v>
      </c>
      <c r="E161" s="2" t="s">
        <v>12</v>
      </c>
      <c r="F161" s="2" t="s">
        <v>13</v>
      </c>
      <c r="G161" s="2" t="s">
        <v>319</v>
      </c>
      <c r="H161" s="2" t="s">
        <v>27</v>
      </c>
      <c r="I161" s="2" t="s">
        <v>15</v>
      </c>
      <c r="J161" s="2" t="s">
        <v>28</v>
      </c>
      <c r="K161" s="2" t="s">
        <v>17</v>
      </c>
      <c r="L161" s="2" t="s">
        <v>18</v>
      </c>
      <c r="M161" s="2" t="s">
        <v>84</v>
      </c>
      <c r="N161" s="2" t="s">
        <v>30</v>
      </c>
    </row>
    <row r="162" spans="1:14" ht="12.75" x14ac:dyDescent="0.2">
      <c r="A162" s="2">
        <v>161</v>
      </c>
      <c r="B162" s="2" t="s">
        <v>104</v>
      </c>
      <c r="C162" s="4" t="str">
        <f t="shared" si="2"/>
        <v>SPK00161</v>
      </c>
      <c r="D162" s="3">
        <v>45308</v>
      </c>
      <c r="E162" s="2" t="s">
        <v>12</v>
      </c>
      <c r="F162" s="2" t="s">
        <v>13</v>
      </c>
      <c r="G162" s="2" t="s">
        <v>320</v>
      </c>
      <c r="H162" s="2" t="s">
        <v>23</v>
      </c>
      <c r="I162" s="2" t="s">
        <v>15</v>
      </c>
      <c r="J162" s="2" t="s">
        <v>24</v>
      </c>
      <c r="K162" s="2" t="s">
        <v>98</v>
      </c>
      <c r="L162" s="2" t="s">
        <v>18</v>
      </c>
      <c r="M162" s="2" t="s">
        <v>19</v>
      </c>
      <c r="N162" s="2" t="s">
        <v>25</v>
      </c>
    </row>
    <row r="163" spans="1:14" ht="12.75" x14ac:dyDescent="0.2">
      <c r="A163" s="2">
        <v>162</v>
      </c>
      <c r="B163" s="2" t="s">
        <v>105</v>
      </c>
      <c r="C163" s="4" t="str">
        <f t="shared" si="2"/>
        <v>SPK00162</v>
      </c>
      <c r="D163" s="3">
        <v>45308</v>
      </c>
      <c r="E163" s="2" t="s">
        <v>12</v>
      </c>
      <c r="F163" s="2" t="s">
        <v>13</v>
      </c>
      <c r="G163" s="2" t="s">
        <v>321</v>
      </c>
      <c r="H163" s="2" t="s">
        <v>27</v>
      </c>
      <c r="I163" s="2" t="s">
        <v>15</v>
      </c>
      <c r="J163" s="2" t="s">
        <v>87</v>
      </c>
      <c r="K163" s="2" t="s">
        <v>34</v>
      </c>
      <c r="L163" s="2" t="s">
        <v>18</v>
      </c>
      <c r="M163" s="2" t="s">
        <v>29</v>
      </c>
      <c r="N163" s="2" t="s">
        <v>21</v>
      </c>
    </row>
    <row r="164" spans="1:14" ht="12.75" x14ac:dyDescent="0.2">
      <c r="A164" s="2">
        <v>163</v>
      </c>
      <c r="B164" s="2" t="s">
        <v>112</v>
      </c>
      <c r="C164" s="4" t="str">
        <f t="shared" si="2"/>
        <v>SPK00163</v>
      </c>
      <c r="D164" s="3">
        <v>45308</v>
      </c>
      <c r="E164" s="2" t="s">
        <v>12</v>
      </c>
      <c r="F164" s="2" t="s">
        <v>32</v>
      </c>
      <c r="G164" s="2" t="s">
        <v>322</v>
      </c>
      <c r="H164" s="2" t="s">
        <v>27</v>
      </c>
      <c r="I164" s="2" t="s">
        <v>52</v>
      </c>
      <c r="J164" s="2" t="s">
        <v>61</v>
      </c>
      <c r="K164" s="2" t="s">
        <v>20</v>
      </c>
      <c r="L164" s="2" t="s">
        <v>18</v>
      </c>
      <c r="M164" s="2" t="s">
        <v>19</v>
      </c>
      <c r="N164" s="2" t="s">
        <v>63</v>
      </c>
    </row>
    <row r="165" spans="1:14" ht="12.75" x14ac:dyDescent="0.2">
      <c r="A165" s="2">
        <v>164</v>
      </c>
      <c r="B165" s="2" t="s">
        <v>49</v>
      </c>
      <c r="C165" s="4" t="str">
        <f t="shared" si="2"/>
        <v>SPK00164</v>
      </c>
      <c r="D165" s="3">
        <v>45308</v>
      </c>
      <c r="E165" s="2" t="s">
        <v>12</v>
      </c>
      <c r="F165" s="2" t="s">
        <v>13</v>
      </c>
      <c r="G165" s="2" t="s">
        <v>323</v>
      </c>
      <c r="H165" s="2" t="s">
        <v>27</v>
      </c>
      <c r="I165" s="2" t="s">
        <v>15</v>
      </c>
      <c r="J165" s="2" t="s">
        <v>33</v>
      </c>
      <c r="K165" s="2" t="s">
        <v>34</v>
      </c>
      <c r="L165" s="2" t="s">
        <v>18</v>
      </c>
      <c r="M165" s="2" t="s">
        <v>84</v>
      </c>
      <c r="N165" s="2" t="s">
        <v>36</v>
      </c>
    </row>
    <row r="166" spans="1:14" ht="12.75" x14ac:dyDescent="0.2">
      <c r="A166" s="2">
        <v>165</v>
      </c>
      <c r="B166" s="2" t="s">
        <v>100</v>
      </c>
      <c r="C166" s="4" t="str">
        <f t="shared" si="2"/>
        <v>SPK00165</v>
      </c>
      <c r="D166" s="3">
        <v>45309</v>
      </c>
      <c r="E166" s="2" t="s">
        <v>12</v>
      </c>
      <c r="F166" s="2" t="s">
        <v>32</v>
      </c>
      <c r="G166" s="2" t="s">
        <v>324</v>
      </c>
      <c r="H166" s="2" t="s">
        <v>91</v>
      </c>
      <c r="I166" s="2" t="s">
        <v>15</v>
      </c>
      <c r="J166" s="2" t="s">
        <v>92</v>
      </c>
      <c r="K166" s="2" t="s">
        <v>17</v>
      </c>
      <c r="L166" s="2" t="s">
        <v>18</v>
      </c>
      <c r="M166" s="2" t="s">
        <v>35</v>
      </c>
      <c r="N166" s="2" t="s">
        <v>25</v>
      </c>
    </row>
    <row r="167" spans="1:14" ht="12.75" x14ac:dyDescent="0.2">
      <c r="A167" s="2">
        <v>166</v>
      </c>
      <c r="B167" s="2" t="s">
        <v>49</v>
      </c>
      <c r="C167" s="4" t="str">
        <f t="shared" si="2"/>
        <v>SPK00166</v>
      </c>
      <c r="D167" s="3">
        <v>45309</v>
      </c>
      <c r="E167" s="2" t="s">
        <v>12</v>
      </c>
      <c r="F167" s="2" t="s">
        <v>32</v>
      </c>
      <c r="G167" s="2" t="s">
        <v>325</v>
      </c>
      <c r="H167" s="2" t="s">
        <v>27</v>
      </c>
      <c r="I167" s="2" t="s">
        <v>15</v>
      </c>
      <c r="J167" s="2" t="s">
        <v>75</v>
      </c>
      <c r="K167" s="2" t="s">
        <v>17</v>
      </c>
      <c r="L167" s="2" t="s">
        <v>18</v>
      </c>
      <c r="M167" s="2" t="s">
        <v>19</v>
      </c>
      <c r="N167" s="2" t="s">
        <v>21</v>
      </c>
    </row>
    <row r="168" spans="1:14" ht="12.75" x14ac:dyDescent="0.2">
      <c r="A168" s="2">
        <v>167</v>
      </c>
      <c r="B168" s="2" t="s">
        <v>93</v>
      </c>
      <c r="C168" s="4" t="str">
        <f t="shared" si="2"/>
        <v>SPK00167</v>
      </c>
      <c r="D168" s="3">
        <v>45309</v>
      </c>
      <c r="E168" s="2" t="s">
        <v>12</v>
      </c>
      <c r="F168" s="2" t="s">
        <v>32</v>
      </c>
      <c r="G168" s="2" t="s">
        <v>326</v>
      </c>
      <c r="H168" s="2" t="s">
        <v>119</v>
      </c>
      <c r="I168" s="2" t="s">
        <v>52</v>
      </c>
      <c r="J168" s="2" t="s">
        <v>120</v>
      </c>
      <c r="K168" s="2" t="s">
        <v>20</v>
      </c>
      <c r="L168" s="2" t="s">
        <v>18</v>
      </c>
      <c r="M168" s="2" t="s">
        <v>19</v>
      </c>
      <c r="N168" s="2" t="s">
        <v>63</v>
      </c>
    </row>
    <row r="169" spans="1:14" ht="12.75" x14ac:dyDescent="0.2">
      <c r="A169" s="2">
        <v>168</v>
      </c>
      <c r="B169" s="2" t="s">
        <v>100</v>
      </c>
      <c r="C169" s="4" t="str">
        <f t="shared" si="2"/>
        <v>SPK00168</v>
      </c>
      <c r="D169" s="3">
        <v>45309</v>
      </c>
      <c r="E169" s="2" t="s">
        <v>12</v>
      </c>
      <c r="F169" s="2" t="s">
        <v>22</v>
      </c>
      <c r="G169" s="2" t="s">
        <v>327</v>
      </c>
      <c r="H169" s="2" t="s">
        <v>94</v>
      </c>
      <c r="I169" s="2" t="s">
        <v>15</v>
      </c>
      <c r="J169" s="2" t="s">
        <v>16</v>
      </c>
      <c r="K169" s="2" t="s">
        <v>17</v>
      </c>
      <c r="L169" s="2" t="s">
        <v>18</v>
      </c>
      <c r="M169" s="2" t="s">
        <v>79</v>
      </c>
      <c r="N169" s="2" t="s">
        <v>21</v>
      </c>
    </row>
    <row r="170" spans="1:14" ht="12.75" x14ac:dyDescent="0.2">
      <c r="A170" s="2">
        <v>169</v>
      </c>
      <c r="B170" s="2" t="s">
        <v>81</v>
      </c>
      <c r="C170" s="4" t="str">
        <f t="shared" si="2"/>
        <v>SPK00169</v>
      </c>
      <c r="D170" s="3">
        <v>45309</v>
      </c>
      <c r="E170" s="2" t="s">
        <v>12</v>
      </c>
      <c r="F170" s="2" t="s">
        <v>13</v>
      </c>
      <c r="G170" s="2" t="s">
        <v>328</v>
      </c>
      <c r="H170" s="2" t="s">
        <v>117</v>
      </c>
      <c r="I170" s="2" t="s">
        <v>15</v>
      </c>
      <c r="J170" s="2" t="s">
        <v>56</v>
      </c>
      <c r="K170" s="2" t="s">
        <v>34</v>
      </c>
      <c r="L170" s="2" t="s">
        <v>38</v>
      </c>
      <c r="M170" s="2"/>
      <c r="N170" s="2" t="s">
        <v>25</v>
      </c>
    </row>
    <row r="171" spans="1:14" ht="12.75" x14ac:dyDescent="0.2">
      <c r="A171" s="2">
        <v>170</v>
      </c>
      <c r="B171" s="2" t="s">
        <v>47</v>
      </c>
      <c r="C171" s="4" t="str">
        <f t="shared" si="2"/>
        <v>SPK00170</v>
      </c>
      <c r="D171" s="3">
        <v>45309</v>
      </c>
      <c r="E171" s="2" t="s">
        <v>90</v>
      </c>
      <c r="F171" s="2" t="s">
        <v>32</v>
      </c>
      <c r="G171" s="2" t="s">
        <v>329</v>
      </c>
      <c r="H171" s="2" t="s">
        <v>27</v>
      </c>
      <c r="I171" s="2" t="s">
        <v>52</v>
      </c>
      <c r="J171" s="2" t="s">
        <v>95</v>
      </c>
      <c r="K171" s="2" t="s">
        <v>20</v>
      </c>
      <c r="L171" s="2" t="s">
        <v>18</v>
      </c>
      <c r="M171" s="2" t="s">
        <v>35</v>
      </c>
      <c r="N171" s="2" t="s">
        <v>54</v>
      </c>
    </row>
    <row r="172" spans="1:14" ht="12.75" x14ac:dyDescent="0.2">
      <c r="A172" s="2">
        <v>171</v>
      </c>
      <c r="B172" s="2" t="s">
        <v>43</v>
      </c>
      <c r="C172" s="4" t="str">
        <f t="shared" si="2"/>
        <v>SPK00171</v>
      </c>
      <c r="D172" s="3">
        <v>45309</v>
      </c>
      <c r="E172" s="2" t="s">
        <v>90</v>
      </c>
      <c r="F172" s="2" t="s">
        <v>22</v>
      </c>
      <c r="G172" s="2" t="s">
        <v>330</v>
      </c>
      <c r="H172" s="2" t="s">
        <v>118</v>
      </c>
      <c r="I172" s="2" t="s">
        <v>52</v>
      </c>
      <c r="J172" s="2" t="s">
        <v>61</v>
      </c>
      <c r="K172" s="2" t="s">
        <v>20</v>
      </c>
      <c r="L172" s="2" t="s">
        <v>18</v>
      </c>
      <c r="M172" s="2" t="s">
        <v>106</v>
      </c>
      <c r="N172" s="2" t="s">
        <v>63</v>
      </c>
    </row>
    <row r="173" spans="1:14" ht="12.75" x14ac:dyDescent="0.2">
      <c r="A173" s="2">
        <v>172</v>
      </c>
      <c r="B173" s="2" t="s">
        <v>138</v>
      </c>
      <c r="C173" s="4" t="str">
        <f t="shared" si="2"/>
        <v>SPK00172</v>
      </c>
      <c r="D173" s="3">
        <v>45309</v>
      </c>
      <c r="E173" s="2" t="s">
        <v>12</v>
      </c>
      <c r="F173" s="2" t="s">
        <v>22</v>
      </c>
      <c r="G173" s="2" t="s">
        <v>331</v>
      </c>
      <c r="H173" s="2" t="s">
        <v>27</v>
      </c>
      <c r="I173" s="2" t="s">
        <v>15</v>
      </c>
      <c r="J173" s="2" t="s">
        <v>92</v>
      </c>
      <c r="K173" s="2" t="s">
        <v>17</v>
      </c>
      <c r="L173" s="2" t="s">
        <v>18</v>
      </c>
      <c r="M173" s="2" t="s">
        <v>69</v>
      </c>
      <c r="N173" s="2" t="s">
        <v>25</v>
      </c>
    </row>
    <row r="174" spans="1:14" ht="12.75" x14ac:dyDescent="0.2">
      <c r="A174" s="2">
        <v>173</v>
      </c>
      <c r="B174" s="2" t="s">
        <v>105</v>
      </c>
      <c r="C174" s="4" t="str">
        <f t="shared" si="2"/>
        <v>SPK00173</v>
      </c>
      <c r="D174" s="3">
        <v>45309</v>
      </c>
      <c r="E174" s="2" t="s">
        <v>90</v>
      </c>
      <c r="F174" s="2" t="s">
        <v>13</v>
      </c>
      <c r="G174" s="2" t="s">
        <v>332</v>
      </c>
      <c r="H174" s="2" t="s">
        <v>27</v>
      </c>
      <c r="I174" s="2" t="s">
        <v>15</v>
      </c>
      <c r="J174" s="2" t="s">
        <v>83</v>
      </c>
      <c r="K174" s="2" t="s">
        <v>121</v>
      </c>
      <c r="L174" s="2" t="s">
        <v>38</v>
      </c>
      <c r="M174" s="2"/>
      <c r="N174" s="2" t="s">
        <v>36</v>
      </c>
    </row>
    <row r="175" spans="1:14" ht="12.75" x14ac:dyDescent="0.2">
      <c r="A175" s="2">
        <v>174</v>
      </c>
      <c r="B175" s="2" t="s">
        <v>85</v>
      </c>
      <c r="C175" s="4" t="str">
        <f t="shared" si="2"/>
        <v>SPK00174</v>
      </c>
      <c r="D175" s="3">
        <v>45309</v>
      </c>
      <c r="E175" s="2" t="s">
        <v>12</v>
      </c>
      <c r="F175" s="2" t="s">
        <v>32</v>
      </c>
      <c r="G175" s="2" t="s">
        <v>333</v>
      </c>
      <c r="H175" s="2" t="s">
        <v>27</v>
      </c>
      <c r="I175" s="2" t="s">
        <v>15</v>
      </c>
      <c r="J175" s="2" t="s">
        <v>83</v>
      </c>
      <c r="K175" s="2" t="s">
        <v>121</v>
      </c>
      <c r="L175" s="2" t="s">
        <v>38</v>
      </c>
      <c r="M175" s="2"/>
      <c r="N175" s="2" t="s">
        <v>36</v>
      </c>
    </row>
    <row r="176" spans="1:14" ht="12.75" x14ac:dyDescent="0.2">
      <c r="A176" s="2">
        <v>175</v>
      </c>
      <c r="B176" s="2" t="s">
        <v>109</v>
      </c>
      <c r="C176" s="4" t="str">
        <f t="shared" si="2"/>
        <v>SPK00175</v>
      </c>
      <c r="D176" s="3">
        <v>45309</v>
      </c>
      <c r="E176" s="2" t="s">
        <v>12</v>
      </c>
      <c r="F176" s="2" t="s">
        <v>44</v>
      </c>
      <c r="G176" s="2" t="s">
        <v>334</v>
      </c>
      <c r="H176" s="2" t="s">
        <v>122</v>
      </c>
      <c r="I176" s="2" t="s">
        <v>15</v>
      </c>
      <c r="J176" s="2" t="s">
        <v>56</v>
      </c>
      <c r="K176" s="2" t="s">
        <v>34</v>
      </c>
      <c r="L176" s="2" t="s">
        <v>18</v>
      </c>
      <c r="M176" s="2" t="s">
        <v>84</v>
      </c>
      <c r="N176" s="2" t="s">
        <v>25</v>
      </c>
    </row>
    <row r="177" spans="1:14" ht="12.75" x14ac:dyDescent="0.2">
      <c r="A177" s="2">
        <v>176</v>
      </c>
      <c r="B177" s="2" t="s">
        <v>82</v>
      </c>
      <c r="C177" s="4" t="str">
        <f t="shared" si="2"/>
        <v>SPK00176</v>
      </c>
      <c r="D177" s="3">
        <v>45309</v>
      </c>
      <c r="E177" s="2" t="s">
        <v>12</v>
      </c>
      <c r="F177" s="2" t="s">
        <v>44</v>
      </c>
      <c r="G177" s="2" t="s">
        <v>335</v>
      </c>
      <c r="H177" s="2" t="s">
        <v>23</v>
      </c>
      <c r="I177" s="2" t="s">
        <v>15</v>
      </c>
      <c r="J177" s="2" t="s">
        <v>56</v>
      </c>
      <c r="K177" s="2" t="s">
        <v>34</v>
      </c>
      <c r="L177" s="2" t="s">
        <v>18</v>
      </c>
      <c r="M177" s="2" t="s">
        <v>19</v>
      </c>
      <c r="N177" s="2" t="s">
        <v>25</v>
      </c>
    </row>
    <row r="178" spans="1:14" ht="12.75" x14ac:dyDescent="0.2">
      <c r="A178" s="2">
        <v>177</v>
      </c>
      <c r="B178" s="2" t="s">
        <v>112</v>
      </c>
      <c r="C178" s="4" t="str">
        <f t="shared" si="2"/>
        <v>SPK00177</v>
      </c>
      <c r="D178" s="3">
        <v>45309</v>
      </c>
      <c r="E178" s="2" t="s">
        <v>12</v>
      </c>
      <c r="F178" s="2" t="s">
        <v>13</v>
      </c>
      <c r="G178" s="2" t="s">
        <v>336</v>
      </c>
      <c r="H178" s="2" t="s">
        <v>23</v>
      </c>
      <c r="I178" s="2" t="s">
        <v>15</v>
      </c>
      <c r="J178" s="2" t="s">
        <v>33</v>
      </c>
      <c r="K178" s="2" t="s">
        <v>34</v>
      </c>
      <c r="L178" s="2" t="s">
        <v>38</v>
      </c>
      <c r="M178" s="2"/>
      <c r="N178" s="2" t="s">
        <v>36</v>
      </c>
    </row>
    <row r="179" spans="1:14" ht="12.75" x14ac:dyDescent="0.2">
      <c r="A179" s="2">
        <v>178</v>
      </c>
      <c r="B179" s="2" t="s">
        <v>109</v>
      </c>
      <c r="C179" s="4" t="str">
        <f t="shared" si="2"/>
        <v>SPK00178</v>
      </c>
      <c r="D179" s="3">
        <v>45309</v>
      </c>
      <c r="E179" s="2" t="s">
        <v>12</v>
      </c>
      <c r="F179" s="2" t="s">
        <v>13</v>
      </c>
      <c r="G179" s="2" t="s">
        <v>337</v>
      </c>
      <c r="H179" s="2" t="s">
        <v>27</v>
      </c>
      <c r="I179" s="2" t="s">
        <v>15</v>
      </c>
      <c r="J179" s="2" t="s">
        <v>56</v>
      </c>
      <c r="K179" s="2" t="s">
        <v>34</v>
      </c>
      <c r="L179" s="2" t="s">
        <v>18</v>
      </c>
      <c r="M179" s="2" t="s">
        <v>103</v>
      </c>
      <c r="N179" s="2" t="s">
        <v>25</v>
      </c>
    </row>
    <row r="180" spans="1:14" ht="12.75" x14ac:dyDescent="0.2">
      <c r="A180" s="2">
        <v>179</v>
      </c>
      <c r="B180" s="2" t="s">
        <v>47</v>
      </c>
      <c r="C180" s="4" t="str">
        <f t="shared" si="2"/>
        <v>SPK00179</v>
      </c>
      <c r="D180" s="3">
        <v>45310</v>
      </c>
      <c r="E180" s="2" t="s">
        <v>12</v>
      </c>
      <c r="F180" s="2" t="s">
        <v>32</v>
      </c>
      <c r="G180" s="2" t="s">
        <v>338</v>
      </c>
      <c r="H180" s="2" t="s">
        <v>27</v>
      </c>
      <c r="I180" s="2" t="s">
        <v>52</v>
      </c>
      <c r="J180" s="2" t="s">
        <v>53</v>
      </c>
      <c r="K180" s="2" t="s">
        <v>20</v>
      </c>
      <c r="L180" s="2" t="s">
        <v>18</v>
      </c>
      <c r="M180" s="2" t="s">
        <v>80</v>
      </c>
      <c r="N180" s="2" t="s">
        <v>54</v>
      </c>
    </row>
    <row r="181" spans="1:14" ht="12.75" x14ac:dyDescent="0.2">
      <c r="A181" s="2">
        <v>180</v>
      </c>
      <c r="B181" s="2" t="s">
        <v>110</v>
      </c>
      <c r="C181" s="4" t="str">
        <f t="shared" si="2"/>
        <v>SPK00180</v>
      </c>
      <c r="D181" s="3">
        <v>45310</v>
      </c>
      <c r="E181" s="2" t="s">
        <v>12</v>
      </c>
      <c r="F181" s="2" t="s">
        <v>13</v>
      </c>
      <c r="G181" s="2" t="s">
        <v>339</v>
      </c>
      <c r="H181" s="2" t="s">
        <v>27</v>
      </c>
      <c r="I181" s="2" t="s">
        <v>15</v>
      </c>
      <c r="J181" s="2" t="s">
        <v>24</v>
      </c>
      <c r="K181" s="2" t="s">
        <v>51</v>
      </c>
      <c r="L181" s="2" t="s">
        <v>38</v>
      </c>
      <c r="M181" s="2"/>
      <c r="N181" s="2" t="s">
        <v>25</v>
      </c>
    </row>
    <row r="182" spans="1:14" ht="12.75" x14ac:dyDescent="0.2">
      <c r="A182" s="2">
        <v>181</v>
      </c>
      <c r="B182" s="2" t="s">
        <v>104</v>
      </c>
      <c r="C182" s="4" t="str">
        <f t="shared" si="2"/>
        <v>SPK00181</v>
      </c>
      <c r="D182" s="3">
        <v>45310</v>
      </c>
      <c r="E182" s="2" t="s">
        <v>12</v>
      </c>
      <c r="F182" s="2" t="s">
        <v>13</v>
      </c>
      <c r="G182" s="2" t="s">
        <v>340</v>
      </c>
      <c r="H182" s="2" t="s">
        <v>27</v>
      </c>
      <c r="I182" s="2" t="s">
        <v>15</v>
      </c>
      <c r="J182" s="2" t="s">
        <v>57</v>
      </c>
      <c r="K182" s="2" t="s">
        <v>34</v>
      </c>
      <c r="L182" s="2" t="s">
        <v>38</v>
      </c>
      <c r="M182" s="2"/>
      <c r="N182" s="2" t="s">
        <v>30</v>
      </c>
    </row>
    <row r="183" spans="1:14" ht="12.75" x14ac:dyDescent="0.2">
      <c r="A183" s="2">
        <v>182</v>
      </c>
      <c r="B183" s="2" t="s">
        <v>107</v>
      </c>
      <c r="C183" s="4" t="str">
        <f t="shared" si="2"/>
        <v>SPK00182</v>
      </c>
      <c r="D183" s="3">
        <v>45310</v>
      </c>
      <c r="E183" s="2" t="s">
        <v>12</v>
      </c>
      <c r="F183" s="2" t="s">
        <v>13</v>
      </c>
      <c r="G183" s="2" t="s">
        <v>341</v>
      </c>
      <c r="H183" s="2" t="s">
        <v>23</v>
      </c>
      <c r="I183" s="2" t="s">
        <v>15</v>
      </c>
      <c r="J183" s="2" t="s">
        <v>57</v>
      </c>
      <c r="K183" s="2" t="s">
        <v>34</v>
      </c>
      <c r="L183" s="2" t="s">
        <v>18</v>
      </c>
      <c r="M183" s="2" t="s">
        <v>19</v>
      </c>
      <c r="N183" s="2" t="s">
        <v>30</v>
      </c>
    </row>
    <row r="184" spans="1:14" ht="12.75" x14ac:dyDescent="0.2">
      <c r="A184" s="2">
        <v>183</v>
      </c>
      <c r="B184" s="2" t="s">
        <v>60</v>
      </c>
      <c r="C184" s="4" t="str">
        <f t="shared" si="2"/>
        <v>SPK00183</v>
      </c>
      <c r="D184" s="3">
        <v>45310</v>
      </c>
      <c r="E184" s="2" t="s">
        <v>12</v>
      </c>
      <c r="F184" s="2" t="s">
        <v>68</v>
      </c>
      <c r="G184" s="2" t="s">
        <v>342</v>
      </c>
      <c r="H184" s="2" t="s">
        <v>27</v>
      </c>
      <c r="I184" s="2" t="s">
        <v>52</v>
      </c>
      <c r="J184" s="2" t="s">
        <v>123</v>
      </c>
      <c r="K184" s="2" t="s">
        <v>20</v>
      </c>
      <c r="L184" s="2" t="s">
        <v>38</v>
      </c>
      <c r="M184" s="2"/>
      <c r="N184" s="2" t="s">
        <v>63</v>
      </c>
    </row>
    <row r="185" spans="1:14" ht="12.75" x14ac:dyDescent="0.2">
      <c r="A185" s="2">
        <v>184</v>
      </c>
      <c r="B185" s="2" t="s">
        <v>100</v>
      </c>
      <c r="C185" s="4" t="str">
        <f t="shared" si="2"/>
        <v>SPK00184</v>
      </c>
      <c r="D185" s="3">
        <v>45310</v>
      </c>
      <c r="E185" s="2" t="s">
        <v>12</v>
      </c>
      <c r="F185" s="2" t="s">
        <v>13</v>
      </c>
      <c r="G185" s="2" t="s">
        <v>343</v>
      </c>
      <c r="H185" s="2" t="s">
        <v>27</v>
      </c>
      <c r="I185" s="2" t="s">
        <v>15</v>
      </c>
      <c r="J185" s="2" t="s">
        <v>28</v>
      </c>
      <c r="K185" s="2" t="s">
        <v>17</v>
      </c>
      <c r="L185" s="2" t="s">
        <v>18</v>
      </c>
      <c r="M185" s="2" t="s">
        <v>69</v>
      </c>
      <c r="N185" s="2" t="s">
        <v>30</v>
      </c>
    </row>
    <row r="186" spans="1:14" ht="12.75" x14ac:dyDescent="0.2">
      <c r="A186" s="2">
        <v>185</v>
      </c>
      <c r="B186" s="2" t="s">
        <v>26</v>
      </c>
      <c r="C186" s="4" t="str">
        <f t="shared" si="2"/>
        <v>SPK00185</v>
      </c>
      <c r="D186" s="3">
        <v>45311</v>
      </c>
      <c r="E186" s="2" t="s">
        <v>12</v>
      </c>
      <c r="F186" s="2" t="s">
        <v>32</v>
      </c>
      <c r="G186" s="2" t="s">
        <v>344</v>
      </c>
      <c r="H186" s="2" t="s">
        <v>91</v>
      </c>
      <c r="I186" s="2" t="s">
        <v>15</v>
      </c>
      <c r="J186" s="2" t="s">
        <v>24</v>
      </c>
      <c r="K186" s="2" t="s">
        <v>17</v>
      </c>
      <c r="L186" s="2" t="s">
        <v>18</v>
      </c>
      <c r="M186" s="2" t="s">
        <v>79</v>
      </c>
      <c r="N186" s="2" t="s">
        <v>25</v>
      </c>
    </row>
    <row r="187" spans="1:14" ht="12.75" x14ac:dyDescent="0.2">
      <c r="A187" s="2">
        <v>186</v>
      </c>
      <c r="B187" s="2" t="s">
        <v>41</v>
      </c>
      <c r="C187" s="4" t="str">
        <f t="shared" si="2"/>
        <v>SPK00186</v>
      </c>
      <c r="D187" s="3">
        <v>45311</v>
      </c>
      <c r="E187" s="2" t="s">
        <v>12</v>
      </c>
      <c r="F187" s="2" t="s">
        <v>32</v>
      </c>
      <c r="G187" s="2" t="s">
        <v>345</v>
      </c>
      <c r="H187" s="2" t="s">
        <v>124</v>
      </c>
      <c r="I187" s="2" t="s">
        <v>15</v>
      </c>
      <c r="J187" s="2" t="s">
        <v>89</v>
      </c>
      <c r="K187" s="2" t="s">
        <v>34</v>
      </c>
      <c r="L187" s="2" t="s">
        <v>18</v>
      </c>
      <c r="M187" s="2" t="s">
        <v>19</v>
      </c>
      <c r="N187" s="2" t="s">
        <v>21</v>
      </c>
    </row>
    <row r="188" spans="1:14" ht="12.75" x14ac:dyDescent="0.2">
      <c r="A188" s="2">
        <v>187</v>
      </c>
      <c r="B188" s="2" t="s">
        <v>82</v>
      </c>
      <c r="C188" s="4" t="str">
        <f t="shared" si="2"/>
        <v>SPK00187</v>
      </c>
      <c r="D188" s="3">
        <v>45311</v>
      </c>
      <c r="E188" s="2" t="s">
        <v>12</v>
      </c>
      <c r="F188" s="2" t="s">
        <v>13</v>
      </c>
      <c r="G188" s="2" t="s">
        <v>346</v>
      </c>
      <c r="H188" s="2" t="s">
        <v>27</v>
      </c>
      <c r="I188" s="2" t="s">
        <v>15</v>
      </c>
      <c r="J188" s="2" t="s">
        <v>28</v>
      </c>
      <c r="K188" s="2" t="s">
        <v>17</v>
      </c>
      <c r="L188" s="2" t="s">
        <v>18</v>
      </c>
      <c r="M188" s="2" t="s">
        <v>80</v>
      </c>
      <c r="N188" s="2" t="s">
        <v>30</v>
      </c>
    </row>
    <row r="189" spans="1:14" ht="12.75" x14ac:dyDescent="0.2">
      <c r="A189" s="2">
        <v>188</v>
      </c>
      <c r="B189" s="2" t="s">
        <v>107</v>
      </c>
      <c r="C189" s="4" t="str">
        <f t="shared" si="2"/>
        <v>SPK00188</v>
      </c>
      <c r="D189" s="3">
        <v>45311</v>
      </c>
      <c r="E189" s="2" t="s">
        <v>12</v>
      </c>
      <c r="F189" s="2" t="s">
        <v>13</v>
      </c>
      <c r="G189" s="2" t="s">
        <v>347</v>
      </c>
      <c r="H189" s="2" t="s">
        <v>27</v>
      </c>
      <c r="I189" s="2" t="s">
        <v>52</v>
      </c>
      <c r="J189" s="2" t="s">
        <v>61</v>
      </c>
      <c r="K189" s="2" t="s">
        <v>20</v>
      </c>
      <c r="L189" s="2" t="s">
        <v>18</v>
      </c>
      <c r="M189" s="2" t="s">
        <v>19</v>
      </c>
      <c r="N189" s="2" t="s">
        <v>63</v>
      </c>
    </row>
    <row r="190" spans="1:14" ht="12.75" x14ac:dyDescent="0.2">
      <c r="A190" s="2">
        <v>189</v>
      </c>
      <c r="B190" s="2" t="s">
        <v>81</v>
      </c>
      <c r="C190" s="4" t="str">
        <f t="shared" si="2"/>
        <v>SPK00189</v>
      </c>
      <c r="D190" s="3">
        <v>45311</v>
      </c>
      <c r="E190" s="2" t="s">
        <v>12</v>
      </c>
      <c r="F190" s="2" t="s">
        <v>13</v>
      </c>
      <c r="G190" s="2" t="s">
        <v>348</v>
      </c>
      <c r="H190" s="2" t="s">
        <v>27</v>
      </c>
      <c r="I190" s="2" t="s">
        <v>15</v>
      </c>
      <c r="J190" s="2" t="s">
        <v>40</v>
      </c>
      <c r="K190" s="2" t="s">
        <v>17</v>
      </c>
      <c r="L190" s="2" t="s">
        <v>18</v>
      </c>
      <c r="M190" s="2" t="s">
        <v>125</v>
      </c>
      <c r="N190" s="2" t="s">
        <v>30</v>
      </c>
    </row>
    <row r="191" spans="1:14" ht="12.75" x14ac:dyDescent="0.2">
      <c r="A191" s="2">
        <v>190</v>
      </c>
      <c r="B191" s="2" t="s">
        <v>105</v>
      </c>
      <c r="C191" s="4" t="str">
        <f t="shared" si="2"/>
        <v>SPK00190</v>
      </c>
      <c r="D191" s="3">
        <v>45311</v>
      </c>
      <c r="E191" s="2" t="s">
        <v>12</v>
      </c>
      <c r="F191" s="2" t="s">
        <v>13</v>
      </c>
      <c r="G191" s="2" t="s">
        <v>349</v>
      </c>
      <c r="H191" s="2" t="s">
        <v>27</v>
      </c>
      <c r="I191" s="2" t="s">
        <v>15</v>
      </c>
      <c r="J191" s="2" t="s">
        <v>92</v>
      </c>
      <c r="K191" s="2" t="s">
        <v>98</v>
      </c>
      <c r="L191" s="2" t="s">
        <v>38</v>
      </c>
      <c r="M191" s="2"/>
      <c r="N191" s="2" t="s">
        <v>25</v>
      </c>
    </row>
    <row r="192" spans="1:14" ht="12.75" x14ac:dyDescent="0.2">
      <c r="A192" s="2">
        <v>191</v>
      </c>
      <c r="B192" s="2" t="s">
        <v>74</v>
      </c>
      <c r="C192" s="4" t="str">
        <f t="shared" si="2"/>
        <v>SPK00191</v>
      </c>
      <c r="D192" s="3">
        <v>45311</v>
      </c>
      <c r="E192" s="2" t="s">
        <v>12</v>
      </c>
      <c r="F192" s="2" t="s">
        <v>32</v>
      </c>
      <c r="G192" s="2" t="s">
        <v>350</v>
      </c>
      <c r="H192" s="2" t="s">
        <v>23</v>
      </c>
      <c r="I192" s="2" t="s">
        <v>15</v>
      </c>
      <c r="J192" s="2" t="s">
        <v>24</v>
      </c>
      <c r="K192" s="2" t="s">
        <v>17</v>
      </c>
      <c r="L192" s="2" t="s">
        <v>38</v>
      </c>
      <c r="M192" s="2"/>
      <c r="N192" s="2" t="s">
        <v>25</v>
      </c>
    </row>
    <row r="193" spans="1:14" ht="12.75" x14ac:dyDescent="0.2">
      <c r="A193" s="2">
        <v>192</v>
      </c>
      <c r="B193" s="2" t="s">
        <v>105</v>
      </c>
      <c r="C193" s="4" t="str">
        <f t="shared" si="2"/>
        <v>SPK00192</v>
      </c>
      <c r="D193" s="3">
        <v>45313</v>
      </c>
      <c r="E193" s="2" t="s">
        <v>12</v>
      </c>
      <c r="F193" s="2" t="s">
        <v>32</v>
      </c>
      <c r="G193" s="2" t="s">
        <v>351</v>
      </c>
      <c r="H193" s="2" t="s">
        <v>23</v>
      </c>
      <c r="I193" s="2" t="s">
        <v>52</v>
      </c>
      <c r="J193" s="2" t="s">
        <v>61</v>
      </c>
      <c r="K193" s="2" t="s">
        <v>20</v>
      </c>
      <c r="L193" s="2" t="s">
        <v>18</v>
      </c>
      <c r="M193" s="2" t="s">
        <v>19</v>
      </c>
      <c r="N193" s="2" t="s">
        <v>63</v>
      </c>
    </row>
    <row r="194" spans="1:14" ht="12.75" x14ac:dyDescent="0.2">
      <c r="A194" s="2">
        <v>193</v>
      </c>
      <c r="B194" s="2" t="s">
        <v>113</v>
      </c>
      <c r="C194" s="4" t="str">
        <f t="shared" si="2"/>
        <v>SPK00193</v>
      </c>
      <c r="D194" s="3">
        <v>45313</v>
      </c>
      <c r="E194" s="2" t="s">
        <v>12</v>
      </c>
      <c r="F194" s="2" t="s">
        <v>44</v>
      </c>
      <c r="G194" s="2" t="s">
        <v>352</v>
      </c>
      <c r="H194" s="2" t="s">
        <v>23</v>
      </c>
      <c r="I194" s="2" t="s">
        <v>15</v>
      </c>
      <c r="J194" s="2" t="s">
        <v>46</v>
      </c>
      <c r="K194" s="2" t="s">
        <v>34</v>
      </c>
      <c r="L194" s="2" t="s">
        <v>18</v>
      </c>
      <c r="M194" s="2" t="s">
        <v>19</v>
      </c>
      <c r="N194" s="2" t="s">
        <v>30</v>
      </c>
    </row>
    <row r="195" spans="1:14" ht="12.75" x14ac:dyDescent="0.2">
      <c r="A195" s="2">
        <v>194</v>
      </c>
      <c r="B195" s="2" t="s">
        <v>107</v>
      </c>
      <c r="C195" s="4" t="str">
        <f t="shared" ref="C195:C258" si="3">"SPK"&amp;"00"&amp;A195</f>
        <v>SPK00194</v>
      </c>
      <c r="D195" s="3">
        <v>45313</v>
      </c>
      <c r="E195" s="2" t="s">
        <v>12</v>
      </c>
      <c r="F195" s="2" t="s">
        <v>32</v>
      </c>
      <c r="G195" s="2" t="s">
        <v>353</v>
      </c>
      <c r="H195" s="2" t="s">
        <v>27</v>
      </c>
      <c r="I195" s="2" t="s">
        <v>15</v>
      </c>
      <c r="J195" s="2" t="s">
        <v>92</v>
      </c>
      <c r="K195" s="2" t="s">
        <v>17</v>
      </c>
      <c r="L195" s="2" t="s">
        <v>18</v>
      </c>
      <c r="M195" s="2" t="s">
        <v>84</v>
      </c>
      <c r="N195" s="2" t="s">
        <v>25</v>
      </c>
    </row>
    <row r="196" spans="1:14" ht="12.75" x14ac:dyDescent="0.2">
      <c r="A196" s="2">
        <v>195</v>
      </c>
      <c r="B196" s="2" t="s">
        <v>126</v>
      </c>
      <c r="C196" s="4" t="str">
        <f t="shared" si="3"/>
        <v>SPK00195</v>
      </c>
      <c r="D196" s="3">
        <v>45313</v>
      </c>
      <c r="E196" s="2" t="s">
        <v>86</v>
      </c>
      <c r="F196" s="2" t="s">
        <v>32</v>
      </c>
      <c r="G196" s="2" t="s">
        <v>354</v>
      </c>
      <c r="H196" s="2" t="s">
        <v>27</v>
      </c>
      <c r="I196" s="2" t="s">
        <v>52</v>
      </c>
      <c r="J196" s="2" t="s">
        <v>127</v>
      </c>
      <c r="K196" s="2" t="s">
        <v>96</v>
      </c>
      <c r="L196" s="2" t="s">
        <v>38</v>
      </c>
      <c r="M196" s="2"/>
      <c r="N196" s="2" t="s">
        <v>54</v>
      </c>
    </row>
    <row r="197" spans="1:14" ht="12.75" x14ac:dyDescent="0.2">
      <c r="A197" s="2">
        <v>196</v>
      </c>
      <c r="B197" s="2" t="s">
        <v>74</v>
      </c>
      <c r="C197" s="4" t="str">
        <f t="shared" si="3"/>
        <v>SPK00196</v>
      </c>
      <c r="D197" s="3">
        <v>45313</v>
      </c>
      <c r="E197" s="2" t="s">
        <v>12</v>
      </c>
      <c r="F197" s="2" t="s">
        <v>13</v>
      </c>
      <c r="G197" s="2" t="s">
        <v>355</v>
      </c>
      <c r="H197" s="2" t="s">
        <v>27</v>
      </c>
      <c r="I197" s="2" t="s">
        <v>15</v>
      </c>
      <c r="J197" s="2" t="s">
        <v>83</v>
      </c>
      <c r="K197" s="2" t="s">
        <v>17</v>
      </c>
      <c r="L197" s="2" t="s">
        <v>18</v>
      </c>
      <c r="M197" s="2" t="s">
        <v>79</v>
      </c>
      <c r="N197" s="2" t="s">
        <v>36</v>
      </c>
    </row>
    <row r="198" spans="1:14" ht="12.75" x14ac:dyDescent="0.2">
      <c r="A198" s="2">
        <v>197</v>
      </c>
      <c r="B198" s="2" t="s">
        <v>74</v>
      </c>
      <c r="C198" s="4" t="str">
        <f t="shared" si="3"/>
        <v>SPK00197</v>
      </c>
      <c r="D198" s="3">
        <v>45313</v>
      </c>
      <c r="E198" s="2" t="s">
        <v>12</v>
      </c>
      <c r="F198" s="2" t="s">
        <v>22</v>
      </c>
      <c r="G198" s="2" t="s">
        <v>356</v>
      </c>
      <c r="H198" s="2" t="s">
        <v>23</v>
      </c>
      <c r="I198" s="2" t="s">
        <v>15</v>
      </c>
      <c r="J198" s="2" t="s">
        <v>48</v>
      </c>
      <c r="K198" s="2" t="s">
        <v>17</v>
      </c>
      <c r="L198" s="2" t="s">
        <v>38</v>
      </c>
      <c r="M198" s="2"/>
      <c r="N198" s="2" t="s">
        <v>30</v>
      </c>
    </row>
    <row r="199" spans="1:14" ht="12.75" x14ac:dyDescent="0.2">
      <c r="A199" s="2">
        <v>198</v>
      </c>
      <c r="B199" s="2" t="s">
        <v>112</v>
      </c>
      <c r="C199" s="4" t="str">
        <f t="shared" si="3"/>
        <v>SPK00198</v>
      </c>
      <c r="D199" s="3">
        <v>45313</v>
      </c>
      <c r="E199" s="2" t="s">
        <v>128</v>
      </c>
      <c r="F199" s="2" t="s">
        <v>13</v>
      </c>
      <c r="G199" s="2" t="s">
        <v>357</v>
      </c>
      <c r="H199" s="2" t="s">
        <v>27</v>
      </c>
      <c r="I199" s="2" t="s">
        <v>15</v>
      </c>
      <c r="J199" s="2" t="s">
        <v>16</v>
      </c>
      <c r="K199" s="2" t="s">
        <v>17</v>
      </c>
      <c r="L199" s="2" t="s">
        <v>18</v>
      </c>
      <c r="M199" s="2" t="s">
        <v>35</v>
      </c>
      <c r="N199" s="2" t="s">
        <v>21</v>
      </c>
    </row>
    <row r="200" spans="1:14" ht="12.75" x14ac:dyDescent="0.2">
      <c r="A200" s="2">
        <v>199</v>
      </c>
      <c r="B200" s="2" t="s">
        <v>138</v>
      </c>
      <c r="C200" s="4" t="str">
        <f t="shared" si="3"/>
        <v>SPK00199</v>
      </c>
      <c r="D200" s="3">
        <v>45313</v>
      </c>
      <c r="E200" s="2" t="s">
        <v>12</v>
      </c>
      <c r="F200" s="2" t="s">
        <v>22</v>
      </c>
      <c r="G200" s="2" t="s">
        <v>358</v>
      </c>
      <c r="H200" s="2" t="s">
        <v>23</v>
      </c>
      <c r="I200" s="2" t="s">
        <v>15</v>
      </c>
      <c r="J200" s="2" t="s">
        <v>87</v>
      </c>
      <c r="K200" s="2" t="s">
        <v>34</v>
      </c>
      <c r="L200" s="2" t="s">
        <v>38</v>
      </c>
      <c r="M200" s="2"/>
      <c r="N200" s="2" t="s">
        <v>21</v>
      </c>
    </row>
    <row r="201" spans="1:14" ht="12.75" x14ac:dyDescent="0.2">
      <c r="A201" s="2">
        <v>200</v>
      </c>
      <c r="B201" s="2" t="s">
        <v>60</v>
      </c>
      <c r="C201" s="4" t="str">
        <f t="shared" si="3"/>
        <v>SPK00200</v>
      </c>
      <c r="D201" s="3">
        <v>45313</v>
      </c>
      <c r="E201" s="2" t="s">
        <v>12</v>
      </c>
      <c r="F201" s="2" t="s">
        <v>13</v>
      </c>
      <c r="G201" s="2" t="s">
        <v>359</v>
      </c>
      <c r="H201" s="2" t="s">
        <v>27</v>
      </c>
      <c r="I201" s="2" t="s">
        <v>15</v>
      </c>
      <c r="J201" s="2" t="s">
        <v>48</v>
      </c>
      <c r="K201" s="2" t="s">
        <v>17</v>
      </c>
      <c r="L201" s="2" t="s">
        <v>18</v>
      </c>
      <c r="M201" s="2" t="s">
        <v>80</v>
      </c>
      <c r="N201" s="2" t="s">
        <v>30</v>
      </c>
    </row>
    <row r="202" spans="1:14" ht="12.75" x14ac:dyDescent="0.2">
      <c r="A202" s="2">
        <v>201</v>
      </c>
      <c r="B202" s="2" t="s">
        <v>138</v>
      </c>
      <c r="C202" s="4" t="str">
        <f t="shared" si="3"/>
        <v>SPK00201</v>
      </c>
      <c r="D202" s="3">
        <v>45313</v>
      </c>
      <c r="E202" s="2" t="s">
        <v>12</v>
      </c>
      <c r="F202" s="2" t="s">
        <v>13</v>
      </c>
      <c r="G202" s="2" t="s">
        <v>360</v>
      </c>
      <c r="H202" s="2" t="s">
        <v>27</v>
      </c>
      <c r="I202" s="2" t="s">
        <v>15</v>
      </c>
      <c r="J202" s="2" t="s">
        <v>33</v>
      </c>
      <c r="K202" s="2" t="s">
        <v>34</v>
      </c>
      <c r="L202" s="2" t="s">
        <v>18</v>
      </c>
      <c r="M202" s="2" t="s">
        <v>69</v>
      </c>
      <c r="N202" s="2" t="s">
        <v>36</v>
      </c>
    </row>
    <row r="203" spans="1:14" ht="12.75" x14ac:dyDescent="0.2">
      <c r="A203" s="2">
        <v>202</v>
      </c>
      <c r="B203" s="2" t="s">
        <v>81</v>
      </c>
      <c r="C203" s="4" t="str">
        <f t="shared" si="3"/>
        <v>SPK00202</v>
      </c>
      <c r="D203" s="3">
        <v>45313</v>
      </c>
      <c r="E203" s="2" t="s">
        <v>12</v>
      </c>
      <c r="F203" s="2" t="s">
        <v>13</v>
      </c>
      <c r="G203" s="2" t="s">
        <v>361</v>
      </c>
      <c r="H203" s="2" t="s">
        <v>27</v>
      </c>
      <c r="I203" s="2" t="s">
        <v>15</v>
      </c>
      <c r="J203" s="2" t="s">
        <v>56</v>
      </c>
      <c r="K203" s="2" t="s">
        <v>34</v>
      </c>
      <c r="L203" s="2" t="s">
        <v>38</v>
      </c>
      <c r="M203" s="2"/>
      <c r="N203" s="2" t="s">
        <v>25</v>
      </c>
    </row>
    <row r="204" spans="1:14" ht="12.75" x14ac:dyDescent="0.2">
      <c r="A204" s="2">
        <v>203</v>
      </c>
      <c r="B204" s="2" t="s">
        <v>102</v>
      </c>
      <c r="C204" s="4" t="str">
        <f t="shared" si="3"/>
        <v>SPK00203</v>
      </c>
      <c r="D204" s="3">
        <v>45313</v>
      </c>
      <c r="E204" s="2" t="s">
        <v>12</v>
      </c>
      <c r="F204" s="2" t="s">
        <v>13</v>
      </c>
      <c r="G204" s="2" t="s">
        <v>362</v>
      </c>
      <c r="H204" s="2" t="s">
        <v>124</v>
      </c>
      <c r="I204" s="2" t="s">
        <v>15</v>
      </c>
      <c r="J204" s="2" t="s">
        <v>33</v>
      </c>
      <c r="K204" s="2" t="s">
        <v>34</v>
      </c>
      <c r="L204" s="2" t="s">
        <v>18</v>
      </c>
      <c r="M204" s="2" t="s">
        <v>79</v>
      </c>
      <c r="N204" s="2" t="s">
        <v>36</v>
      </c>
    </row>
    <row r="205" spans="1:14" ht="12.75" x14ac:dyDescent="0.2">
      <c r="A205" s="2">
        <v>204</v>
      </c>
      <c r="B205" s="2" t="s">
        <v>55</v>
      </c>
      <c r="C205" s="4" t="str">
        <f t="shared" si="3"/>
        <v>SPK00204</v>
      </c>
      <c r="D205" s="3">
        <v>45313</v>
      </c>
      <c r="E205" s="2" t="s">
        <v>90</v>
      </c>
      <c r="F205" s="2" t="s">
        <v>22</v>
      </c>
      <c r="G205" s="2" t="s">
        <v>363</v>
      </c>
      <c r="H205" s="2" t="s">
        <v>23</v>
      </c>
      <c r="I205" s="2" t="s">
        <v>15</v>
      </c>
      <c r="J205" s="2" t="s">
        <v>40</v>
      </c>
      <c r="K205" s="2" t="s">
        <v>17</v>
      </c>
      <c r="L205" s="2" t="s">
        <v>38</v>
      </c>
      <c r="M205" s="2"/>
      <c r="N205" s="2" t="s">
        <v>30</v>
      </c>
    </row>
    <row r="206" spans="1:14" ht="12.75" x14ac:dyDescent="0.2">
      <c r="A206" s="2">
        <v>205</v>
      </c>
      <c r="B206" s="2" t="s">
        <v>60</v>
      </c>
      <c r="C206" s="4" t="str">
        <f t="shared" si="3"/>
        <v>SPK00205</v>
      </c>
      <c r="D206" s="3">
        <v>45313</v>
      </c>
      <c r="E206" s="2" t="s">
        <v>90</v>
      </c>
      <c r="F206" s="2" t="s">
        <v>13</v>
      </c>
      <c r="G206" s="2" t="s">
        <v>364</v>
      </c>
      <c r="H206" s="2" t="s">
        <v>27</v>
      </c>
      <c r="I206" s="2" t="s">
        <v>52</v>
      </c>
      <c r="J206" s="2" t="s">
        <v>61</v>
      </c>
      <c r="K206" s="2" t="s">
        <v>20</v>
      </c>
      <c r="L206" s="2" t="s">
        <v>38</v>
      </c>
      <c r="M206" s="2"/>
      <c r="N206" s="2" t="s">
        <v>63</v>
      </c>
    </row>
    <row r="207" spans="1:14" ht="12.75" x14ac:dyDescent="0.2">
      <c r="A207" s="2">
        <v>206</v>
      </c>
      <c r="B207" s="2" t="s">
        <v>70</v>
      </c>
      <c r="C207" s="4" t="str">
        <f t="shared" si="3"/>
        <v>SPK00206</v>
      </c>
      <c r="D207" s="3">
        <v>45313</v>
      </c>
      <c r="E207" s="2" t="s">
        <v>12</v>
      </c>
      <c r="F207" s="2" t="s">
        <v>13</v>
      </c>
      <c r="G207" s="2" t="s">
        <v>365</v>
      </c>
      <c r="H207" s="2" t="s">
        <v>27</v>
      </c>
      <c r="I207" s="2" t="s">
        <v>15</v>
      </c>
      <c r="J207" s="2" t="s">
        <v>99</v>
      </c>
      <c r="K207" s="2" t="s">
        <v>34</v>
      </c>
      <c r="L207" s="2" t="s">
        <v>18</v>
      </c>
      <c r="M207" s="2" t="s">
        <v>29</v>
      </c>
      <c r="N207" s="2" t="s">
        <v>30</v>
      </c>
    </row>
    <row r="208" spans="1:14" ht="12.75" x14ac:dyDescent="0.2">
      <c r="A208" s="2">
        <v>207</v>
      </c>
      <c r="B208" s="2" t="s">
        <v>76</v>
      </c>
      <c r="C208" s="4" t="str">
        <f t="shared" si="3"/>
        <v>SPK00207</v>
      </c>
      <c r="D208" s="3">
        <v>45313</v>
      </c>
      <c r="E208" s="2" t="s">
        <v>12</v>
      </c>
      <c r="F208" s="2" t="s">
        <v>13</v>
      </c>
      <c r="G208" s="2" t="s">
        <v>366</v>
      </c>
      <c r="H208" s="2" t="s">
        <v>27</v>
      </c>
      <c r="I208" s="2" t="s">
        <v>15</v>
      </c>
      <c r="J208" s="2" t="s">
        <v>46</v>
      </c>
      <c r="K208" s="2" t="s">
        <v>34</v>
      </c>
      <c r="L208" s="2" t="s">
        <v>18</v>
      </c>
      <c r="M208" s="2" t="s">
        <v>19</v>
      </c>
      <c r="N208" s="2" t="s">
        <v>30</v>
      </c>
    </row>
    <row r="209" spans="1:14" ht="12.75" x14ac:dyDescent="0.2">
      <c r="A209" s="2">
        <v>208</v>
      </c>
      <c r="B209" s="2" t="s">
        <v>81</v>
      </c>
      <c r="C209" s="4" t="str">
        <f t="shared" si="3"/>
        <v>SPK00208</v>
      </c>
      <c r="D209" s="3">
        <v>45313</v>
      </c>
      <c r="E209" s="2" t="s">
        <v>12</v>
      </c>
      <c r="F209" s="2" t="s">
        <v>13</v>
      </c>
      <c r="G209" s="2" t="s">
        <v>367</v>
      </c>
      <c r="H209" s="2" t="s">
        <v>91</v>
      </c>
      <c r="I209" s="2" t="s">
        <v>15</v>
      </c>
      <c r="J209" s="2" t="s">
        <v>48</v>
      </c>
      <c r="K209" s="2" t="s">
        <v>17</v>
      </c>
      <c r="L209" s="2" t="s">
        <v>18</v>
      </c>
      <c r="M209" s="2" t="s">
        <v>29</v>
      </c>
      <c r="N209" s="2" t="s">
        <v>30</v>
      </c>
    </row>
    <row r="210" spans="1:14" ht="12.75" x14ac:dyDescent="0.2">
      <c r="A210" s="2">
        <v>209</v>
      </c>
      <c r="B210" s="2" t="s">
        <v>100</v>
      </c>
      <c r="C210" s="4" t="str">
        <f t="shared" si="3"/>
        <v>SPK00209</v>
      </c>
      <c r="D210" s="3">
        <v>45313</v>
      </c>
      <c r="E210" s="2" t="s">
        <v>12</v>
      </c>
      <c r="F210" s="2" t="s">
        <v>32</v>
      </c>
      <c r="G210" s="2" t="s">
        <v>368</v>
      </c>
      <c r="H210" s="2" t="s">
        <v>27</v>
      </c>
      <c r="I210" s="2" t="s">
        <v>15</v>
      </c>
      <c r="J210" s="2" t="s">
        <v>46</v>
      </c>
      <c r="K210" s="2" t="s">
        <v>34</v>
      </c>
      <c r="L210" s="2" t="s">
        <v>38</v>
      </c>
      <c r="M210" s="2"/>
      <c r="N210" s="2" t="s">
        <v>30</v>
      </c>
    </row>
    <row r="211" spans="1:14" ht="12.75" x14ac:dyDescent="0.2">
      <c r="A211" s="2">
        <v>210</v>
      </c>
      <c r="B211" s="2" t="s">
        <v>112</v>
      </c>
      <c r="C211" s="4" t="str">
        <f t="shared" si="3"/>
        <v>SPK00210</v>
      </c>
      <c r="D211" s="3">
        <v>45314</v>
      </c>
      <c r="E211" s="2" t="s">
        <v>12</v>
      </c>
      <c r="F211" s="2" t="s">
        <v>44</v>
      </c>
      <c r="G211" s="2" t="s">
        <v>369</v>
      </c>
      <c r="H211" s="2" t="s">
        <v>45</v>
      </c>
      <c r="I211" s="2" t="s">
        <v>15</v>
      </c>
      <c r="J211" s="2" t="s">
        <v>42</v>
      </c>
      <c r="K211" s="2" t="s">
        <v>34</v>
      </c>
      <c r="L211" s="2" t="s">
        <v>18</v>
      </c>
      <c r="M211" s="2" t="s">
        <v>19</v>
      </c>
      <c r="N211" s="2" t="s">
        <v>25</v>
      </c>
    </row>
    <row r="212" spans="1:14" ht="12.75" x14ac:dyDescent="0.2">
      <c r="A212" s="2">
        <v>211</v>
      </c>
      <c r="B212" s="2" t="s">
        <v>110</v>
      </c>
      <c r="C212" s="4" t="str">
        <f t="shared" si="3"/>
        <v>SPK00211</v>
      </c>
      <c r="D212" s="3">
        <v>45314</v>
      </c>
      <c r="E212" s="2" t="s">
        <v>12</v>
      </c>
      <c r="F212" s="2" t="s">
        <v>13</v>
      </c>
      <c r="G212" s="2" t="s">
        <v>370</v>
      </c>
      <c r="H212" s="2" t="s">
        <v>27</v>
      </c>
      <c r="I212" s="2" t="s">
        <v>15</v>
      </c>
      <c r="J212" s="2" t="s">
        <v>83</v>
      </c>
      <c r="K212" s="2" t="s">
        <v>51</v>
      </c>
      <c r="L212" s="2" t="s">
        <v>18</v>
      </c>
      <c r="M212" s="2" t="s">
        <v>80</v>
      </c>
      <c r="N212" s="2" t="s">
        <v>36</v>
      </c>
    </row>
    <row r="213" spans="1:14" ht="12.75" x14ac:dyDescent="0.2">
      <c r="A213" s="2">
        <v>212</v>
      </c>
      <c r="B213" s="2" t="s">
        <v>113</v>
      </c>
      <c r="C213" s="4" t="str">
        <f t="shared" si="3"/>
        <v>SPK00212</v>
      </c>
      <c r="D213" s="3">
        <v>45314</v>
      </c>
      <c r="E213" s="2" t="s">
        <v>12</v>
      </c>
      <c r="F213" s="2" t="s">
        <v>13</v>
      </c>
      <c r="G213" s="2" t="s">
        <v>371</v>
      </c>
      <c r="H213" s="2" t="s">
        <v>27</v>
      </c>
      <c r="I213" s="2" t="s">
        <v>15</v>
      </c>
      <c r="J213" s="2" t="s">
        <v>24</v>
      </c>
      <c r="K213" s="2" t="s">
        <v>17</v>
      </c>
      <c r="L213" s="2" t="s">
        <v>18</v>
      </c>
      <c r="M213" s="2" t="s">
        <v>67</v>
      </c>
      <c r="N213" s="2" t="s">
        <v>25</v>
      </c>
    </row>
    <row r="214" spans="1:14" ht="12.75" x14ac:dyDescent="0.2">
      <c r="A214" s="2">
        <v>213</v>
      </c>
      <c r="B214" s="2" t="s">
        <v>31</v>
      </c>
      <c r="C214" s="4" t="str">
        <f t="shared" si="3"/>
        <v>SPK00213</v>
      </c>
      <c r="D214" s="3">
        <v>45314</v>
      </c>
      <c r="E214" s="2" t="s">
        <v>12</v>
      </c>
      <c r="F214" s="2" t="s">
        <v>13</v>
      </c>
      <c r="G214" s="2" t="s">
        <v>372</v>
      </c>
      <c r="H214" s="2" t="s">
        <v>27</v>
      </c>
      <c r="I214" s="2" t="s">
        <v>15</v>
      </c>
      <c r="J214" s="2" t="s">
        <v>56</v>
      </c>
      <c r="K214" s="2" t="s">
        <v>34</v>
      </c>
      <c r="L214" s="2" t="s">
        <v>18</v>
      </c>
      <c r="M214" s="2" t="s">
        <v>19</v>
      </c>
      <c r="N214" s="2" t="s">
        <v>25</v>
      </c>
    </row>
    <row r="215" spans="1:14" ht="12.75" x14ac:dyDescent="0.2">
      <c r="A215" s="2">
        <v>214</v>
      </c>
      <c r="B215" s="2" t="s">
        <v>41</v>
      </c>
      <c r="C215" s="4" t="str">
        <f t="shared" si="3"/>
        <v>SPK00214</v>
      </c>
      <c r="D215" s="3">
        <v>45314</v>
      </c>
      <c r="E215" s="2" t="s">
        <v>12</v>
      </c>
      <c r="F215" s="2" t="s">
        <v>13</v>
      </c>
      <c r="G215" s="2" t="s">
        <v>373</v>
      </c>
      <c r="H215" s="2" t="s">
        <v>27</v>
      </c>
      <c r="I215" s="2" t="s">
        <v>15</v>
      </c>
      <c r="J215" s="2" t="s">
        <v>33</v>
      </c>
      <c r="K215" s="2" t="s">
        <v>34</v>
      </c>
      <c r="L215" s="2" t="s">
        <v>18</v>
      </c>
      <c r="M215" s="2" t="s">
        <v>69</v>
      </c>
      <c r="N215" s="2" t="s">
        <v>36</v>
      </c>
    </row>
    <row r="216" spans="1:14" ht="12.75" x14ac:dyDescent="0.2">
      <c r="A216" s="2">
        <v>215</v>
      </c>
      <c r="B216" s="2" t="s">
        <v>43</v>
      </c>
      <c r="C216" s="4" t="str">
        <f t="shared" si="3"/>
        <v>SPK00215</v>
      </c>
      <c r="D216" s="3">
        <v>45314</v>
      </c>
      <c r="E216" s="2" t="s">
        <v>12</v>
      </c>
      <c r="F216" s="2" t="s">
        <v>32</v>
      </c>
      <c r="G216" s="2" t="s">
        <v>374</v>
      </c>
      <c r="H216" s="2" t="s">
        <v>27</v>
      </c>
      <c r="I216" s="2" t="s">
        <v>52</v>
      </c>
      <c r="J216" s="2" t="s">
        <v>130</v>
      </c>
      <c r="K216" s="2" t="s">
        <v>20</v>
      </c>
      <c r="L216" s="2" t="s">
        <v>18</v>
      </c>
      <c r="M216" s="2" t="s">
        <v>19</v>
      </c>
      <c r="N216" s="2" t="s">
        <v>54</v>
      </c>
    </row>
    <row r="217" spans="1:14" ht="12.75" x14ac:dyDescent="0.2">
      <c r="A217" s="2">
        <v>216</v>
      </c>
      <c r="B217" s="2" t="s">
        <v>105</v>
      </c>
      <c r="C217" s="4" t="str">
        <f t="shared" si="3"/>
        <v>SPK00216</v>
      </c>
      <c r="D217" s="3">
        <v>45314</v>
      </c>
      <c r="E217" s="2" t="s">
        <v>12</v>
      </c>
      <c r="F217" s="2" t="s">
        <v>32</v>
      </c>
      <c r="G217" s="2" t="s">
        <v>375</v>
      </c>
      <c r="H217" s="2" t="s">
        <v>23</v>
      </c>
      <c r="I217" s="2" t="s">
        <v>52</v>
      </c>
      <c r="J217" s="2" t="s">
        <v>61</v>
      </c>
      <c r="K217" s="2" t="s">
        <v>20</v>
      </c>
      <c r="L217" s="2" t="s">
        <v>18</v>
      </c>
      <c r="M217" s="2" t="s">
        <v>79</v>
      </c>
      <c r="N217" s="2" t="s">
        <v>63</v>
      </c>
    </row>
    <row r="218" spans="1:14" ht="12.75" x14ac:dyDescent="0.2">
      <c r="A218" s="2">
        <v>217</v>
      </c>
      <c r="B218" s="2" t="s">
        <v>105</v>
      </c>
      <c r="C218" s="4" t="str">
        <f t="shared" si="3"/>
        <v>SPK00217</v>
      </c>
      <c r="D218" s="3">
        <v>45314</v>
      </c>
      <c r="E218" s="2" t="s">
        <v>12</v>
      </c>
      <c r="F218" s="2" t="s">
        <v>32</v>
      </c>
      <c r="G218" s="2" t="s">
        <v>376</v>
      </c>
      <c r="H218" s="2" t="s">
        <v>111</v>
      </c>
      <c r="I218" s="2" t="s">
        <v>15</v>
      </c>
      <c r="J218" s="2" t="s">
        <v>28</v>
      </c>
      <c r="K218" s="2" t="s">
        <v>17</v>
      </c>
      <c r="L218" s="2" t="s">
        <v>18</v>
      </c>
      <c r="M218" s="2" t="s">
        <v>79</v>
      </c>
      <c r="N218" s="2" t="s">
        <v>30</v>
      </c>
    </row>
    <row r="219" spans="1:14" ht="12.75" x14ac:dyDescent="0.2">
      <c r="A219" s="2">
        <v>218</v>
      </c>
      <c r="B219" s="2" t="s">
        <v>60</v>
      </c>
      <c r="C219" s="4" t="str">
        <f t="shared" si="3"/>
        <v>SPK00218</v>
      </c>
      <c r="D219" s="3">
        <v>45315</v>
      </c>
      <c r="E219" s="2" t="s">
        <v>12</v>
      </c>
      <c r="F219" s="2" t="s">
        <v>13</v>
      </c>
      <c r="G219" s="2" t="s">
        <v>377</v>
      </c>
      <c r="H219" s="2" t="s">
        <v>27</v>
      </c>
      <c r="I219" s="2" t="s">
        <v>15</v>
      </c>
      <c r="J219" s="2" t="s">
        <v>92</v>
      </c>
      <c r="K219" s="2" t="s">
        <v>108</v>
      </c>
      <c r="L219" s="2" t="s">
        <v>38</v>
      </c>
      <c r="M219" s="2"/>
      <c r="N219" s="2" t="s">
        <v>25</v>
      </c>
    </row>
    <row r="220" spans="1:14" ht="12.75" x14ac:dyDescent="0.2">
      <c r="A220" s="2">
        <v>219</v>
      </c>
      <c r="B220" s="2" t="s">
        <v>102</v>
      </c>
      <c r="C220" s="4" t="str">
        <f t="shared" si="3"/>
        <v>SPK00219</v>
      </c>
      <c r="D220" s="3">
        <v>45315</v>
      </c>
      <c r="E220" s="2" t="s">
        <v>12</v>
      </c>
      <c r="F220" s="2" t="s">
        <v>13</v>
      </c>
      <c r="G220" s="2" t="s">
        <v>378</v>
      </c>
      <c r="H220" s="2" t="s">
        <v>27</v>
      </c>
      <c r="I220" s="2" t="s">
        <v>15</v>
      </c>
      <c r="J220" s="2" t="s">
        <v>46</v>
      </c>
      <c r="K220" s="2" t="s">
        <v>34</v>
      </c>
      <c r="L220" s="2" t="s">
        <v>18</v>
      </c>
      <c r="M220" s="2" t="s">
        <v>79</v>
      </c>
      <c r="N220" s="2" t="s">
        <v>30</v>
      </c>
    </row>
    <row r="221" spans="1:14" ht="12.75" x14ac:dyDescent="0.2">
      <c r="A221" s="2">
        <v>220</v>
      </c>
      <c r="B221" s="2" t="s">
        <v>70</v>
      </c>
      <c r="C221" s="4" t="str">
        <f t="shared" si="3"/>
        <v>SPK00220</v>
      </c>
      <c r="D221" s="3">
        <v>45315</v>
      </c>
      <c r="E221" s="2" t="s">
        <v>12</v>
      </c>
      <c r="F221" s="2" t="s">
        <v>13</v>
      </c>
      <c r="G221" s="2" t="s">
        <v>379</v>
      </c>
      <c r="H221" s="2" t="s">
        <v>27</v>
      </c>
      <c r="I221" s="2" t="s">
        <v>15</v>
      </c>
      <c r="J221" s="2" t="s">
        <v>131</v>
      </c>
      <c r="K221" s="2" t="s">
        <v>17</v>
      </c>
      <c r="L221" s="2" t="s">
        <v>18</v>
      </c>
      <c r="M221" s="2" t="s">
        <v>69</v>
      </c>
      <c r="N221" s="2" t="s">
        <v>21</v>
      </c>
    </row>
    <row r="222" spans="1:14" ht="12.75" x14ac:dyDescent="0.2">
      <c r="A222" s="2">
        <v>221</v>
      </c>
      <c r="B222" s="2" t="s">
        <v>49</v>
      </c>
      <c r="C222" s="4" t="str">
        <f t="shared" si="3"/>
        <v>SPK00221</v>
      </c>
      <c r="D222" s="3">
        <v>45315</v>
      </c>
      <c r="E222" s="2" t="s">
        <v>12</v>
      </c>
      <c r="F222" s="2" t="s">
        <v>22</v>
      </c>
      <c r="G222" s="2" t="s">
        <v>380</v>
      </c>
      <c r="H222" s="2" t="s">
        <v>27</v>
      </c>
      <c r="I222" s="2" t="s">
        <v>15</v>
      </c>
      <c r="J222" s="2" t="s">
        <v>16</v>
      </c>
      <c r="K222" s="2" t="s">
        <v>17</v>
      </c>
      <c r="L222" s="2" t="s">
        <v>38</v>
      </c>
      <c r="M222" s="2"/>
      <c r="N222" s="2" t="s">
        <v>21</v>
      </c>
    </row>
    <row r="223" spans="1:14" ht="12.75" x14ac:dyDescent="0.2">
      <c r="A223" s="2">
        <v>222</v>
      </c>
      <c r="B223" s="2" t="s">
        <v>110</v>
      </c>
      <c r="C223" s="4" t="str">
        <f t="shared" si="3"/>
        <v>SPK00222</v>
      </c>
      <c r="D223" s="3">
        <v>45315</v>
      </c>
      <c r="E223" s="2" t="s">
        <v>12</v>
      </c>
      <c r="F223" s="2" t="s">
        <v>22</v>
      </c>
      <c r="G223" s="2" t="s">
        <v>381</v>
      </c>
      <c r="H223" s="2" t="s">
        <v>27</v>
      </c>
      <c r="I223" s="2" t="s">
        <v>15</v>
      </c>
      <c r="J223" s="2" t="s">
        <v>33</v>
      </c>
      <c r="K223" s="2" t="s">
        <v>34</v>
      </c>
      <c r="L223" s="2" t="s">
        <v>18</v>
      </c>
      <c r="M223" s="2" t="s">
        <v>125</v>
      </c>
      <c r="N223" s="2" t="s">
        <v>36</v>
      </c>
    </row>
    <row r="224" spans="1:14" ht="12.75" x14ac:dyDescent="0.2">
      <c r="A224" s="2">
        <v>223</v>
      </c>
      <c r="B224" s="2" t="s">
        <v>43</v>
      </c>
      <c r="C224" s="4" t="str">
        <f t="shared" si="3"/>
        <v>SPK00223</v>
      </c>
      <c r="D224" s="3">
        <v>45315</v>
      </c>
      <c r="E224" s="2" t="s">
        <v>12</v>
      </c>
      <c r="F224" s="2" t="s">
        <v>22</v>
      </c>
      <c r="G224" s="2" t="s">
        <v>382</v>
      </c>
      <c r="H224" s="2" t="s">
        <v>27</v>
      </c>
      <c r="I224" s="2" t="s">
        <v>15</v>
      </c>
      <c r="J224" s="2" t="s">
        <v>28</v>
      </c>
      <c r="K224" s="2" t="s">
        <v>17</v>
      </c>
      <c r="L224" s="2" t="s">
        <v>18</v>
      </c>
      <c r="M224" s="2" t="s">
        <v>69</v>
      </c>
      <c r="N224" s="2" t="s">
        <v>30</v>
      </c>
    </row>
    <row r="225" spans="1:14" ht="12.75" x14ac:dyDescent="0.2">
      <c r="A225" s="2">
        <v>224</v>
      </c>
      <c r="B225" s="2" t="s">
        <v>82</v>
      </c>
      <c r="C225" s="4" t="str">
        <f t="shared" si="3"/>
        <v>SPK00224</v>
      </c>
      <c r="D225" s="3">
        <v>45315</v>
      </c>
      <c r="E225" s="2" t="s">
        <v>12</v>
      </c>
      <c r="F225" s="2" t="s">
        <v>13</v>
      </c>
      <c r="G225" s="2" t="s">
        <v>383</v>
      </c>
      <c r="H225" s="2" t="s">
        <v>27</v>
      </c>
      <c r="I225" s="2" t="s">
        <v>15</v>
      </c>
      <c r="J225" s="2" t="s">
        <v>28</v>
      </c>
      <c r="K225" s="2" t="s">
        <v>51</v>
      </c>
      <c r="L225" s="2" t="s">
        <v>38</v>
      </c>
      <c r="M225" s="2"/>
      <c r="N225" s="2" t="s">
        <v>30</v>
      </c>
    </row>
    <row r="226" spans="1:14" ht="12.75" x14ac:dyDescent="0.2">
      <c r="A226" s="2">
        <v>225</v>
      </c>
      <c r="B226" s="2" t="s">
        <v>109</v>
      </c>
      <c r="C226" s="4" t="str">
        <f t="shared" si="3"/>
        <v>SPK00225</v>
      </c>
      <c r="D226" s="3">
        <v>45315</v>
      </c>
      <c r="E226" s="2" t="s">
        <v>12</v>
      </c>
      <c r="F226" s="2" t="s">
        <v>44</v>
      </c>
      <c r="G226" s="2" t="s">
        <v>384</v>
      </c>
      <c r="H226" s="2" t="s">
        <v>27</v>
      </c>
      <c r="I226" s="2" t="s">
        <v>15</v>
      </c>
      <c r="J226" s="2" t="s">
        <v>28</v>
      </c>
      <c r="K226" s="2" t="s">
        <v>17</v>
      </c>
      <c r="L226" s="2" t="s">
        <v>18</v>
      </c>
      <c r="M226" s="2" t="s">
        <v>29</v>
      </c>
      <c r="N226" s="2" t="s">
        <v>30</v>
      </c>
    </row>
    <row r="227" spans="1:14" ht="12.75" x14ac:dyDescent="0.2">
      <c r="A227" s="2">
        <v>226</v>
      </c>
      <c r="B227" s="2" t="s">
        <v>93</v>
      </c>
      <c r="C227" s="4" t="str">
        <f t="shared" si="3"/>
        <v>SPK00226</v>
      </c>
      <c r="D227" s="3">
        <v>45315</v>
      </c>
      <c r="E227" s="2" t="s">
        <v>12</v>
      </c>
      <c r="F227" s="2" t="s">
        <v>13</v>
      </c>
      <c r="G227" s="2" t="s">
        <v>385</v>
      </c>
      <c r="H227" s="2" t="s">
        <v>50</v>
      </c>
      <c r="I227" s="2" t="s">
        <v>52</v>
      </c>
      <c r="J227" s="2" t="s">
        <v>61</v>
      </c>
      <c r="K227" s="2" t="s">
        <v>20</v>
      </c>
      <c r="L227" s="2" t="s">
        <v>38</v>
      </c>
      <c r="M227" s="2"/>
      <c r="N227" s="2" t="s">
        <v>63</v>
      </c>
    </row>
    <row r="228" spans="1:14" ht="12.75" x14ac:dyDescent="0.2">
      <c r="A228" s="2">
        <v>227</v>
      </c>
      <c r="B228" s="2" t="s">
        <v>47</v>
      </c>
      <c r="C228" s="4" t="str">
        <f t="shared" si="3"/>
        <v>SPK00227</v>
      </c>
      <c r="D228" s="3">
        <v>45315</v>
      </c>
      <c r="E228" s="2" t="s">
        <v>12</v>
      </c>
      <c r="F228" s="2" t="s">
        <v>44</v>
      </c>
      <c r="G228" s="2" t="s">
        <v>386</v>
      </c>
      <c r="H228" s="2" t="s">
        <v>27</v>
      </c>
      <c r="I228" s="2" t="s">
        <v>15</v>
      </c>
      <c r="J228" s="2" t="s">
        <v>42</v>
      </c>
      <c r="K228" s="2" t="s">
        <v>34</v>
      </c>
      <c r="L228" s="2" t="s">
        <v>18</v>
      </c>
      <c r="M228" s="2" t="s">
        <v>19</v>
      </c>
      <c r="N228" s="2" t="s">
        <v>25</v>
      </c>
    </row>
    <row r="229" spans="1:14" ht="12.75" x14ac:dyDescent="0.2">
      <c r="A229" s="2">
        <v>228</v>
      </c>
      <c r="B229" s="2" t="s">
        <v>81</v>
      </c>
      <c r="C229" s="4" t="str">
        <f t="shared" si="3"/>
        <v>SPK00228</v>
      </c>
      <c r="D229" s="3">
        <v>45315</v>
      </c>
      <c r="E229" s="2" t="s">
        <v>12</v>
      </c>
      <c r="F229" s="2" t="s">
        <v>13</v>
      </c>
      <c r="G229" s="2" t="s">
        <v>387</v>
      </c>
      <c r="H229" s="2" t="s">
        <v>27</v>
      </c>
      <c r="I229" s="2" t="s">
        <v>15</v>
      </c>
      <c r="J229" s="2" t="s">
        <v>92</v>
      </c>
      <c r="K229" s="2" t="s">
        <v>17</v>
      </c>
      <c r="L229" s="2" t="s">
        <v>18</v>
      </c>
      <c r="M229" s="2" t="s">
        <v>67</v>
      </c>
      <c r="N229" s="2" t="s">
        <v>25</v>
      </c>
    </row>
    <row r="230" spans="1:14" ht="12.75" x14ac:dyDescent="0.2">
      <c r="A230" s="2">
        <v>229</v>
      </c>
      <c r="B230" s="2" t="s">
        <v>26</v>
      </c>
      <c r="C230" s="4" t="str">
        <f t="shared" si="3"/>
        <v>SPK00229</v>
      </c>
      <c r="D230" s="3">
        <v>45315</v>
      </c>
      <c r="E230" s="2" t="s">
        <v>12</v>
      </c>
      <c r="F230" s="2" t="s">
        <v>13</v>
      </c>
      <c r="G230" s="2" t="s">
        <v>388</v>
      </c>
      <c r="H230" s="2" t="s">
        <v>27</v>
      </c>
      <c r="I230" s="2" t="s">
        <v>15</v>
      </c>
      <c r="J230" s="2" t="s">
        <v>99</v>
      </c>
      <c r="K230" s="2" t="s">
        <v>34</v>
      </c>
      <c r="L230" s="2" t="s">
        <v>18</v>
      </c>
      <c r="M230" s="2" t="s">
        <v>69</v>
      </c>
      <c r="N230" s="2" t="s">
        <v>30</v>
      </c>
    </row>
    <row r="231" spans="1:14" ht="12.75" x14ac:dyDescent="0.2">
      <c r="A231" s="2">
        <v>230</v>
      </c>
      <c r="B231" s="2" t="s">
        <v>138</v>
      </c>
      <c r="C231" s="4" t="str">
        <f t="shared" si="3"/>
        <v>SPK00230</v>
      </c>
      <c r="D231" s="3">
        <v>45315</v>
      </c>
      <c r="E231" s="2" t="s">
        <v>12</v>
      </c>
      <c r="F231" s="2" t="s">
        <v>68</v>
      </c>
      <c r="G231" s="2" t="s">
        <v>389</v>
      </c>
      <c r="H231" s="2" t="s">
        <v>45</v>
      </c>
      <c r="I231" s="2" t="s">
        <v>15</v>
      </c>
      <c r="J231" s="2" t="s">
        <v>56</v>
      </c>
      <c r="K231" s="2" t="s">
        <v>34</v>
      </c>
      <c r="L231" s="2" t="s">
        <v>18</v>
      </c>
      <c r="M231" s="2" t="s">
        <v>19</v>
      </c>
      <c r="N231" s="2" t="s">
        <v>25</v>
      </c>
    </row>
    <row r="232" spans="1:14" ht="12.75" x14ac:dyDescent="0.2">
      <c r="A232" s="2">
        <v>231</v>
      </c>
      <c r="B232" s="2" t="s">
        <v>11</v>
      </c>
      <c r="C232" s="4" t="str">
        <f t="shared" si="3"/>
        <v>SPK00231</v>
      </c>
      <c r="D232" s="3">
        <v>45315</v>
      </c>
      <c r="E232" s="2" t="s">
        <v>90</v>
      </c>
      <c r="F232" s="2" t="s">
        <v>22</v>
      </c>
      <c r="G232" s="2" t="s">
        <v>390</v>
      </c>
      <c r="H232" s="2" t="s">
        <v>27</v>
      </c>
      <c r="I232" s="2" t="s">
        <v>15</v>
      </c>
      <c r="J232" s="2" t="s">
        <v>28</v>
      </c>
      <c r="K232" s="2" t="s">
        <v>17</v>
      </c>
      <c r="L232" s="2" t="s">
        <v>38</v>
      </c>
      <c r="M232" s="2"/>
      <c r="N232" s="2" t="s">
        <v>30</v>
      </c>
    </row>
    <row r="233" spans="1:14" ht="12.75" x14ac:dyDescent="0.2">
      <c r="A233" s="2">
        <v>232</v>
      </c>
      <c r="B233" s="2" t="s">
        <v>58</v>
      </c>
      <c r="C233" s="4" t="str">
        <f t="shared" si="3"/>
        <v>SPK00232</v>
      </c>
      <c r="D233" s="3">
        <v>45315</v>
      </c>
      <c r="E233" s="2" t="s">
        <v>12</v>
      </c>
      <c r="F233" s="2" t="s">
        <v>32</v>
      </c>
      <c r="G233" s="2" t="s">
        <v>391</v>
      </c>
      <c r="H233" s="2" t="s">
        <v>27</v>
      </c>
      <c r="I233" s="2" t="s">
        <v>52</v>
      </c>
      <c r="J233" s="2" t="s">
        <v>61</v>
      </c>
      <c r="K233" s="2" t="s">
        <v>20</v>
      </c>
      <c r="L233" s="2" t="s">
        <v>18</v>
      </c>
      <c r="M233" s="2" t="s">
        <v>19</v>
      </c>
      <c r="N233" s="2" t="s">
        <v>63</v>
      </c>
    </row>
    <row r="234" spans="1:14" ht="12.75" x14ac:dyDescent="0.2">
      <c r="A234" s="2">
        <v>233</v>
      </c>
      <c r="B234" s="2" t="s">
        <v>49</v>
      </c>
      <c r="C234" s="4" t="str">
        <f t="shared" si="3"/>
        <v>SPK00233</v>
      </c>
      <c r="D234" s="3">
        <v>45315</v>
      </c>
      <c r="E234" s="2" t="s">
        <v>12</v>
      </c>
      <c r="F234" s="2" t="s">
        <v>13</v>
      </c>
      <c r="G234" s="2" t="s">
        <v>392</v>
      </c>
      <c r="H234" s="2" t="s">
        <v>132</v>
      </c>
      <c r="I234" s="2" t="s">
        <v>15</v>
      </c>
      <c r="J234" s="2" t="s">
        <v>33</v>
      </c>
      <c r="K234" s="2" t="s">
        <v>34</v>
      </c>
      <c r="L234" s="2" t="s">
        <v>18</v>
      </c>
      <c r="M234" s="2" t="s">
        <v>69</v>
      </c>
      <c r="N234" s="2" t="s">
        <v>36</v>
      </c>
    </row>
    <row r="235" spans="1:14" ht="12.75" x14ac:dyDescent="0.2">
      <c r="A235" s="2">
        <v>234</v>
      </c>
      <c r="B235" s="2" t="s">
        <v>104</v>
      </c>
      <c r="C235" s="4" t="str">
        <f t="shared" si="3"/>
        <v>SPK00234</v>
      </c>
      <c r="D235" s="3">
        <v>45316</v>
      </c>
      <c r="E235" s="2" t="s">
        <v>12</v>
      </c>
      <c r="F235" s="2" t="s">
        <v>32</v>
      </c>
      <c r="G235" s="2" t="s">
        <v>393</v>
      </c>
      <c r="H235" s="2" t="s">
        <v>133</v>
      </c>
      <c r="I235" s="2" t="s">
        <v>15</v>
      </c>
      <c r="J235" s="2" t="s">
        <v>56</v>
      </c>
      <c r="K235" s="2" t="s">
        <v>34</v>
      </c>
      <c r="L235" s="2" t="s">
        <v>18</v>
      </c>
      <c r="M235" s="2" t="s">
        <v>19</v>
      </c>
      <c r="N235" s="2" t="s">
        <v>25</v>
      </c>
    </row>
    <row r="236" spans="1:14" ht="12.75" x14ac:dyDescent="0.2">
      <c r="A236" s="2">
        <v>235</v>
      </c>
      <c r="B236" s="2" t="s">
        <v>43</v>
      </c>
      <c r="C236" s="4" t="str">
        <f t="shared" si="3"/>
        <v>SPK00235</v>
      </c>
      <c r="D236" s="3">
        <v>45316</v>
      </c>
      <c r="E236" s="2" t="s">
        <v>12</v>
      </c>
      <c r="F236" s="2" t="s">
        <v>134</v>
      </c>
      <c r="G236" s="2" t="s">
        <v>394</v>
      </c>
      <c r="H236" s="2" t="s">
        <v>118</v>
      </c>
      <c r="I236" s="2" t="s">
        <v>15</v>
      </c>
      <c r="J236" s="2" t="s">
        <v>48</v>
      </c>
      <c r="K236" s="2" t="s">
        <v>17</v>
      </c>
      <c r="L236" s="2" t="s">
        <v>18</v>
      </c>
      <c r="M236" s="2" t="s">
        <v>19</v>
      </c>
      <c r="N236" s="2" t="s">
        <v>30</v>
      </c>
    </row>
    <row r="237" spans="1:14" ht="12.75" x14ac:dyDescent="0.2">
      <c r="A237" s="2">
        <v>236</v>
      </c>
      <c r="B237" s="2" t="s">
        <v>58</v>
      </c>
      <c r="C237" s="4" t="str">
        <f t="shared" si="3"/>
        <v>SPK00236</v>
      </c>
      <c r="D237" s="3">
        <v>45316</v>
      </c>
      <c r="E237" s="2" t="s">
        <v>12</v>
      </c>
      <c r="F237" s="2" t="s">
        <v>22</v>
      </c>
      <c r="G237" s="2" t="s">
        <v>395</v>
      </c>
      <c r="H237" s="2" t="s">
        <v>27</v>
      </c>
      <c r="I237" s="2" t="s">
        <v>15</v>
      </c>
      <c r="J237" s="2" t="s">
        <v>16</v>
      </c>
      <c r="K237" s="2" t="s">
        <v>17</v>
      </c>
      <c r="L237" s="2" t="s">
        <v>18</v>
      </c>
      <c r="M237" s="2" t="s">
        <v>69</v>
      </c>
      <c r="N237" s="2" t="s">
        <v>21</v>
      </c>
    </row>
    <row r="238" spans="1:14" ht="12.75" x14ac:dyDescent="0.2">
      <c r="A238" s="2">
        <v>237</v>
      </c>
      <c r="B238" s="2" t="s">
        <v>81</v>
      </c>
      <c r="C238" s="4" t="str">
        <f t="shared" si="3"/>
        <v>SPK00237</v>
      </c>
      <c r="D238" s="3">
        <v>45316</v>
      </c>
      <c r="E238" s="2" t="s">
        <v>12</v>
      </c>
      <c r="F238" s="2" t="s">
        <v>32</v>
      </c>
      <c r="G238" s="2" t="s">
        <v>396</v>
      </c>
      <c r="H238" s="2" t="s">
        <v>27</v>
      </c>
      <c r="I238" s="2" t="s">
        <v>15</v>
      </c>
      <c r="J238" s="2" t="s">
        <v>16</v>
      </c>
      <c r="K238" s="2" t="s">
        <v>17</v>
      </c>
      <c r="L238" s="2" t="s">
        <v>18</v>
      </c>
      <c r="M238" s="2" t="s">
        <v>35</v>
      </c>
      <c r="N238" s="2" t="s">
        <v>21</v>
      </c>
    </row>
    <row r="239" spans="1:14" ht="12.75" x14ac:dyDescent="0.2">
      <c r="A239" s="2">
        <v>238</v>
      </c>
      <c r="B239" s="2" t="s">
        <v>93</v>
      </c>
      <c r="C239" s="4" t="str">
        <f t="shared" si="3"/>
        <v>SPK00238</v>
      </c>
      <c r="D239" s="3">
        <v>45316</v>
      </c>
      <c r="E239" s="2" t="s">
        <v>12</v>
      </c>
      <c r="F239" s="2" t="s">
        <v>44</v>
      </c>
      <c r="G239" s="2" t="s">
        <v>397</v>
      </c>
      <c r="H239" s="2" t="s">
        <v>27</v>
      </c>
      <c r="I239" s="2" t="s">
        <v>52</v>
      </c>
      <c r="J239" s="2" t="s">
        <v>53</v>
      </c>
      <c r="K239" s="2" t="s">
        <v>135</v>
      </c>
      <c r="L239" s="2" t="s">
        <v>18</v>
      </c>
      <c r="M239" s="2" t="s">
        <v>19</v>
      </c>
      <c r="N239" s="2" t="s">
        <v>54</v>
      </c>
    </row>
    <row r="240" spans="1:14" ht="12.75" x14ac:dyDescent="0.2">
      <c r="A240" s="2">
        <v>239</v>
      </c>
      <c r="B240" s="2" t="s">
        <v>85</v>
      </c>
      <c r="C240" s="4" t="str">
        <f t="shared" si="3"/>
        <v>SPK00239</v>
      </c>
      <c r="D240" s="3">
        <v>45316</v>
      </c>
      <c r="E240" s="2" t="s">
        <v>12</v>
      </c>
      <c r="F240" s="2" t="s">
        <v>32</v>
      </c>
      <c r="G240" s="2" t="s">
        <v>398</v>
      </c>
      <c r="H240" s="2" t="s">
        <v>23</v>
      </c>
      <c r="I240" s="2" t="s">
        <v>52</v>
      </c>
      <c r="J240" s="2" t="s">
        <v>61</v>
      </c>
      <c r="K240" s="2" t="s">
        <v>20</v>
      </c>
      <c r="L240" s="2" t="s">
        <v>18</v>
      </c>
      <c r="M240" s="2" t="s">
        <v>35</v>
      </c>
      <c r="N240" s="2" t="s">
        <v>63</v>
      </c>
    </row>
    <row r="241" spans="1:14" ht="12.75" x14ac:dyDescent="0.2">
      <c r="A241" s="2">
        <v>240</v>
      </c>
      <c r="B241" s="2" t="s">
        <v>76</v>
      </c>
      <c r="C241" s="4" t="str">
        <f t="shared" si="3"/>
        <v>SPK00240</v>
      </c>
      <c r="D241" s="3">
        <v>45316</v>
      </c>
      <c r="E241" s="2" t="s">
        <v>86</v>
      </c>
      <c r="F241" s="2" t="s">
        <v>13</v>
      </c>
      <c r="G241" s="2" t="s">
        <v>399</v>
      </c>
      <c r="H241" s="2" t="s">
        <v>27</v>
      </c>
      <c r="I241" s="2" t="s">
        <v>15</v>
      </c>
      <c r="J241" s="2" t="s">
        <v>16</v>
      </c>
      <c r="K241" s="2" t="s">
        <v>17</v>
      </c>
      <c r="L241" s="2" t="s">
        <v>38</v>
      </c>
      <c r="M241" s="2"/>
      <c r="N241" s="2" t="s">
        <v>21</v>
      </c>
    </row>
    <row r="242" spans="1:14" ht="12.75" x14ac:dyDescent="0.2">
      <c r="A242" s="2">
        <v>241</v>
      </c>
      <c r="B242" s="2" t="s">
        <v>43</v>
      </c>
      <c r="C242" s="4" t="str">
        <f t="shared" si="3"/>
        <v>SPK00241</v>
      </c>
      <c r="D242" s="3">
        <v>45317</v>
      </c>
      <c r="E242" s="2" t="s">
        <v>12</v>
      </c>
      <c r="F242" s="2" t="s">
        <v>44</v>
      </c>
      <c r="G242" s="2" t="s">
        <v>400</v>
      </c>
      <c r="H242" s="2" t="s">
        <v>27</v>
      </c>
      <c r="I242" s="2" t="s">
        <v>52</v>
      </c>
      <c r="J242" s="2" t="s">
        <v>53</v>
      </c>
      <c r="K242" s="2" t="s">
        <v>135</v>
      </c>
      <c r="L242" s="2" t="s">
        <v>18</v>
      </c>
      <c r="M242" s="2" t="s">
        <v>136</v>
      </c>
      <c r="N242" s="2" t="s">
        <v>54</v>
      </c>
    </row>
    <row r="243" spans="1:14" ht="12.75" x14ac:dyDescent="0.2">
      <c r="A243" s="2">
        <v>242</v>
      </c>
      <c r="B243" s="2" t="s">
        <v>85</v>
      </c>
      <c r="C243" s="4" t="str">
        <f t="shared" si="3"/>
        <v>SPK00242</v>
      </c>
      <c r="D243" s="3">
        <v>45317</v>
      </c>
      <c r="E243" s="2" t="s">
        <v>12</v>
      </c>
      <c r="F243" s="2" t="s">
        <v>22</v>
      </c>
      <c r="G243" s="2" t="s">
        <v>401</v>
      </c>
      <c r="H243" s="2" t="s">
        <v>27</v>
      </c>
      <c r="I243" s="2" t="s">
        <v>15</v>
      </c>
      <c r="J243" s="2" t="s">
        <v>24</v>
      </c>
      <c r="K243" s="2" t="s">
        <v>17</v>
      </c>
      <c r="L243" s="2" t="s">
        <v>18</v>
      </c>
      <c r="M243" s="2" t="s">
        <v>19</v>
      </c>
      <c r="N243" s="2" t="s">
        <v>25</v>
      </c>
    </row>
    <row r="244" spans="1:14" ht="12.75" x14ac:dyDescent="0.2">
      <c r="A244" s="2">
        <v>243</v>
      </c>
      <c r="B244" s="2" t="s">
        <v>81</v>
      </c>
      <c r="C244" s="4" t="str">
        <f t="shared" si="3"/>
        <v>SPK00243</v>
      </c>
      <c r="D244" s="3">
        <v>45317</v>
      </c>
      <c r="E244" s="2" t="s">
        <v>12</v>
      </c>
      <c r="F244" s="2" t="s">
        <v>32</v>
      </c>
      <c r="G244" s="2" t="s">
        <v>402</v>
      </c>
      <c r="H244" s="2" t="s">
        <v>27</v>
      </c>
      <c r="I244" s="2" t="s">
        <v>52</v>
      </c>
      <c r="J244" s="2" t="s">
        <v>53</v>
      </c>
      <c r="K244" s="2" t="s">
        <v>20</v>
      </c>
      <c r="L244" s="2" t="s">
        <v>18</v>
      </c>
      <c r="M244" s="2" t="s">
        <v>62</v>
      </c>
      <c r="N244" s="2" t="s">
        <v>54</v>
      </c>
    </row>
    <row r="245" spans="1:14" ht="12.75" x14ac:dyDescent="0.2">
      <c r="A245" s="2">
        <v>244</v>
      </c>
      <c r="B245" s="2" t="s">
        <v>47</v>
      </c>
      <c r="C245" s="4" t="str">
        <f t="shared" si="3"/>
        <v>SPK00244</v>
      </c>
      <c r="D245" s="3">
        <v>45317</v>
      </c>
      <c r="E245" s="2" t="s">
        <v>12</v>
      </c>
      <c r="F245" s="2" t="s">
        <v>13</v>
      </c>
      <c r="G245" s="2" t="s">
        <v>403</v>
      </c>
      <c r="H245" s="2" t="s">
        <v>27</v>
      </c>
      <c r="I245" s="2" t="s">
        <v>15</v>
      </c>
      <c r="J245" s="2" t="s">
        <v>16</v>
      </c>
      <c r="K245" s="2" t="s">
        <v>17</v>
      </c>
      <c r="L245" s="2" t="s">
        <v>18</v>
      </c>
      <c r="M245" s="2" t="s">
        <v>80</v>
      </c>
      <c r="N245" s="2" t="s">
        <v>21</v>
      </c>
    </row>
    <row r="246" spans="1:14" ht="12.75" x14ac:dyDescent="0.2">
      <c r="A246" s="2">
        <v>245</v>
      </c>
      <c r="B246" s="2" t="s">
        <v>47</v>
      </c>
      <c r="C246" s="4" t="str">
        <f t="shared" si="3"/>
        <v>SPK00245</v>
      </c>
      <c r="D246" s="3">
        <v>45317</v>
      </c>
      <c r="E246" s="2" t="s">
        <v>12</v>
      </c>
      <c r="F246" s="2" t="s">
        <v>32</v>
      </c>
      <c r="G246" s="2" t="s">
        <v>404</v>
      </c>
      <c r="H246" s="2" t="s">
        <v>45</v>
      </c>
      <c r="I246" s="2" t="s">
        <v>15</v>
      </c>
      <c r="J246" s="2" t="s">
        <v>16</v>
      </c>
      <c r="K246" s="2" t="s">
        <v>17</v>
      </c>
      <c r="L246" s="2" t="s">
        <v>38</v>
      </c>
      <c r="M246" s="2"/>
      <c r="N246" s="2" t="s">
        <v>21</v>
      </c>
    </row>
    <row r="247" spans="1:14" ht="12.75" x14ac:dyDescent="0.2">
      <c r="A247" s="2">
        <v>246</v>
      </c>
      <c r="B247" s="2" t="s">
        <v>41</v>
      </c>
      <c r="C247" s="4" t="str">
        <f t="shared" si="3"/>
        <v>SPK00246</v>
      </c>
      <c r="D247" s="3">
        <v>45317</v>
      </c>
      <c r="E247" s="2" t="s">
        <v>12</v>
      </c>
      <c r="F247" s="2" t="s">
        <v>32</v>
      </c>
      <c r="G247" s="2" t="s">
        <v>405</v>
      </c>
      <c r="H247" s="2" t="s">
        <v>71</v>
      </c>
      <c r="I247" s="2" t="s">
        <v>15</v>
      </c>
      <c r="J247" s="2" t="s">
        <v>48</v>
      </c>
      <c r="K247" s="2" t="s">
        <v>17</v>
      </c>
      <c r="L247" s="2" t="s">
        <v>18</v>
      </c>
      <c r="M247" s="2" t="s">
        <v>35</v>
      </c>
      <c r="N247" s="2" t="s">
        <v>30</v>
      </c>
    </row>
    <row r="248" spans="1:14" ht="12.75" x14ac:dyDescent="0.2">
      <c r="A248" s="2">
        <v>247</v>
      </c>
      <c r="B248" s="2" t="s">
        <v>73</v>
      </c>
      <c r="C248" s="4" t="str">
        <f t="shared" si="3"/>
        <v>SPK00247</v>
      </c>
      <c r="D248" s="3">
        <v>45317</v>
      </c>
      <c r="E248" s="2" t="s">
        <v>12</v>
      </c>
      <c r="F248" s="2" t="s">
        <v>13</v>
      </c>
      <c r="G248" s="2" t="s">
        <v>406</v>
      </c>
      <c r="H248" s="2" t="s">
        <v>27</v>
      </c>
      <c r="I248" s="2" t="s">
        <v>15</v>
      </c>
      <c r="J248" s="2" t="s">
        <v>16</v>
      </c>
      <c r="K248" s="2" t="s">
        <v>17</v>
      </c>
      <c r="L248" s="2" t="s">
        <v>18</v>
      </c>
      <c r="M248" s="2" t="s">
        <v>67</v>
      </c>
      <c r="N248" s="2" t="s">
        <v>21</v>
      </c>
    </row>
    <row r="249" spans="1:14" ht="12.75" x14ac:dyDescent="0.2">
      <c r="A249" s="2">
        <v>248</v>
      </c>
      <c r="B249" s="2" t="s">
        <v>11</v>
      </c>
      <c r="C249" s="4" t="str">
        <f t="shared" si="3"/>
        <v>SPK00248</v>
      </c>
      <c r="D249" s="3">
        <v>45317</v>
      </c>
      <c r="E249" s="2" t="s">
        <v>12</v>
      </c>
      <c r="F249" s="2" t="s">
        <v>13</v>
      </c>
      <c r="G249" s="2" t="s">
        <v>407</v>
      </c>
      <c r="H249" s="2" t="s">
        <v>27</v>
      </c>
      <c r="I249" s="2" t="s">
        <v>15</v>
      </c>
      <c r="J249" s="2" t="s">
        <v>24</v>
      </c>
      <c r="K249" s="2" t="s">
        <v>51</v>
      </c>
      <c r="L249" s="2" t="s">
        <v>38</v>
      </c>
      <c r="M249" s="2"/>
      <c r="N249" s="2" t="s">
        <v>25</v>
      </c>
    </row>
    <row r="250" spans="1:14" ht="12.75" x14ac:dyDescent="0.2">
      <c r="A250" s="2">
        <v>249</v>
      </c>
      <c r="B250" s="2" t="s">
        <v>100</v>
      </c>
      <c r="C250" s="4" t="str">
        <f t="shared" si="3"/>
        <v>SPK00249</v>
      </c>
      <c r="D250" s="3">
        <v>45317</v>
      </c>
      <c r="E250" s="2" t="s">
        <v>12</v>
      </c>
      <c r="F250" s="2" t="s">
        <v>13</v>
      </c>
      <c r="G250" s="2" t="s">
        <v>408</v>
      </c>
      <c r="H250" s="2" t="s">
        <v>27</v>
      </c>
      <c r="I250" s="2" t="s">
        <v>15</v>
      </c>
      <c r="J250" s="2" t="s">
        <v>46</v>
      </c>
      <c r="K250" s="2" t="s">
        <v>34</v>
      </c>
      <c r="L250" s="2" t="s">
        <v>18</v>
      </c>
      <c r="M250" s="2" t="s">
        <v>137</v>
      </c>
      <c r="N250" s="2" t="s">
        <v>30</v>
      </c>
    </row>
    <row r="251" spans="1:14" ht="12.75" x14ac:dyDescent="0.2">
      <c r="A251" s="2">
        <v>250</v>
      </c>
      <c r="B251" s="2" t="s">
        <v>74</v>
      </c>
      <c r="C251" s="4" t="str">
        <f t="shared" si="3"/>
        <v>SPK00250</v>
      </c>
      <c r="D251" s="3">
        <v>45317</v>
      </c>
      <c r="E251" s="2" t="s">
        <v>12</v>
      </c>
      <c r="F251" s="2" t="s">
        <v>32</v>
      </c>
      <c r="G251" s="2" t="s">
        <v>409</v>
      </c>
      <c r="H251" s="2" t="s">
        <v>27</v>
      </c>
      <c r="I251" s="2" t="s">
        <v>52</v>
      </c>
      <c r="J251" s="2" t="s">
        <v>53</v>
      </c>
      <c r="K251" s="2" t="s">
        <v>135</v>
      </c>
      <c r="L251" s="2" t="s">
        <v>18</v>
      </c>
      <c r="M251" s="2" t="s">
        <v>19</v>
      </c>
      <c r="N251" s="2" t="s">
        <v>54</v>
      </c>
    </row>
    <row r="252" spans="1:14" ht="12.75" x14ac:dyDescent="0.2">
      <c r="A252" s="2">
        <v>251</v>
      </c>
      <c r="B252" s="2" t="s">
        <v>70</v>
      </c>
      <c r="C252" s="4" t="str">
        <f t="shared" si="3"/>
        <v>SPK00251</v>
      </c>
      <c r="D252" s="3">
        <v>45317</v>
      </c>
      <c r="E252" s="2" t="s">
        <v>12</v>
      </c>
      <c r="F252" s="2" t="s">
        <v>13</v>
      </c>
      <c r="G252" s="2" t="s">
        <v>410</v>
      </c>
      <c r="H252" s="2" t="s">
        <v>27</v>
      </c>
      <c r="I252" s="2" t="s">
        <v>15</v>
      </c>
      <c r="J252" s="2" t="s">
        <v>42</v>
      </c>
      <c r="K252" s="2" t="s">
        <v>34</v>
      </c>
      <c r="L252" s="2" t="s">
        <v>18</v>
      </c>
      <c r="M252" s="2" t="s">
        <v>19</v>
      </c>
      <c r="N252" s="2" t="s">
        <v>25</v>
      </c>
    </row>
    <row r="253" spans="1:14" ht="12.75" x14ac:dyDescent="0.2">
      <c r="A253" s="2">
        <v>252</v>
      </c>
      <c r="B253" s="2" t="s">
        <v>47</v>
      </c>
      <c r="C253" s="4" t="str">
        <f t="shared" si="3"/>
        <v>SPK00252</v>
      </c>
      <c r="D253" s="3">
        <v>45317</v>
      </c>
      <c r="E253" s="2" t="s">
        <v>12</v>
      </c>
      <c r="F253" s="2" t="s">
        <v>22</v>
      </c>
      <c r="G253" s="2" t="s">
        <v>411</v>
      </c>
      <c r="H253" s="2" t="s">
        <v>27</v>
      </c>
      <c r="I253" s="2" t="s">
        <v>15</v>
      </c>
      <c r="J253" s="2" t="s">
        <v>33</v>
      </c>
      <c r="K253" s="2" t="s">
        <v>34</v>
      </c>
      <c r="L253" s="2" t="s">
        <v>38</v>
      </c>
      <c r="M253" s="2"/>
      <c r="N253" s="2" t="s">
        <v>36</v>
      </c>
    </row>
    <row r="254" spans="1:14" ht="12.75" x14ac:dyDescent="0.2">
      <c r="A254" s="2">
        <v>253</v>
      </c>
      <c r="B254" s="2" t="s">
        <v>102</v>
      </c>
      <c r="C254" s="4" t="str">
        <f t="shared" si="3"/>
        <v>SPK00253</v>
      </c>
      <c r="D254" s="3">
        <v>45338</v>
      </c>
      <c r="E254" s="2" t="s">
        <v>12</v>
      </c>
      <c r="F254" s="2" t="s">
        <v>32</v>
      </c>
      <c r="G254" s="2" t="s">
        <v>412</v>
      </c>
      <c r="H254" s="2" t="s">
        <v>27</v>
      </c>
      <c r="I254" s="2" t="s">
        <v>15</v>
      </c>
      <c r="J254" s="2" t="s">
        <v>92</v>
      </c>
      <c r="K254" s="2" t="s">
        <v>17</v>
      </c>
      <c r="L254" s="2" t="s">
        <v>18</v>
      </c>
      <c r="M254" s="2" t="s">
        <v>35</v>
      </c>
      <c r="N254" s="2" t="s">
        <v>25</v>
      </c>
    </row>
    <row r="255" spans="1:14" ht="12.75" x14ac:dyDescent="0.2">
      <c r="A255" s="2">
        <v>254</v>
      </c>
      <c r="B255" s="2" t="s">
        <v>93</v>
      </c>
      <c r="C255" s="4" t="str">
        <f t="shared" si="3"/>
        <v>SPK00254</v>
      </c>
      <c r="D255" s="3">
        <v>45318</v>
      </c>
      <c r="E255" s="2" t="s">
        <v>12</v>
      </c>
      <c r="F255" s="2" t="s">
        <v>44</v>
      </c>
      <c r="G255" s="2" t="s">
        <v>413</v>
      </c>
      <c r="H255" s="2" t="s">
        <v>27</v>
      </c>
      <c r="I255" s="2" t="s">
        <v>15</v>
      </c>
      <c r="J255" s="2" t="s">
        <v>48</v>
      </c>
      <c r="K255" s="2" t="s">
        <v>17</v>
      </c>
      <c r="L255" s="2" t="s">
        <v>18</v>
      </c>
      <c r="M255" s="2" t="s">
        <v>19</v>
      </c>
      <c r="N255" s="2" t="s">
        <v>30</v>
      </c>
    </row>
    <row r="256" spans="1:14" ht="12.75" x14ac:dyDescent="0.2">
      <c r="A256" s="2">
        <v>255</v>
      </c>
      <c r="B256" s="2" t="s">
        <v>82</v>
      </c>
      <c r="C256" s="4" t="str">
        <f t="shared" si="3"/>
        <v>SPK00255</v>
      </c>
      <c r="D256" s="3">
        <v>45318</v>
      </c>
      <c r="E256" s="2" t="s">
        <v>12</v>
      </c>
      <c r="F256" s="2" t="s">
        <v>13</v>
      </c>
      <c r="G256" s="2" t="s">
        <v>414</v>
      </c>
      <c r="H256" s="2" t="s">
        <v>23</v>
      </c>
      <c r="I256" s="2" t="s">
        <v>15</v>
      </c>
      <c r="J256" s="2" t="s">
        <v>99</v>
      </c>
      <c r="K256" s="2" t="s">
        <v>34</v>
      </c>
      <c r="L256" s="2" t="s">
        <v>18</v>
      </c>
      <c r="M256" s="2" t="s">
        <v>19</v>
      </c>
      <c r="N256" s="2" t="s">
        <v>30</v>
      </c>
    </row>
    <row r="257" spans="1:14" ht="12.75" x14ac:dyDescent="0.2">
      <c r="A257" s="2">
        <v>256</v>
      </c>
      <c r="B257" s="2" t="s">
        <v>93</v>
      </c>
      <c r="C257" s="4" t="str">
        <f t="shared" si="3"/>
        <v>SPK00256</v>
      </c>
      <c r="D257" s="3">
        <v>45318</v>
      </c>
      <c r="E257" s="2" t="s">
        <v>12</v>
      </c>
      <c r="F257" s="2" t="s">
        <v>13</v>
      </c>
      <c r="G257" s="2" t="s">
        <v>415</v>
      </c>
      <c r="H257" s="2" t="s">
        <v>27</v>
      </c>
      <c r="I257" s="2" t="s">
        <v>15</v>
      </c>
      <c r="J257" s="2" t="s">
        <v>57</v>
      </c>
      <c r="K257" s="2" t="s">
        <v>34</v>
      </c>
      <c r="L257" s="2" t="s">
        <v>18</v>
      </c>
      <c r="M257" s="2" t="s">
        <v>35</v>
      </c>
      <c r="N257" s="2" t="s">
        <v>30</v>
      </c>
    </row>
    <row r="258" spans="1:14" ht="12.75" x14ac:dyDescent="0.2">
      <c r="A258" s="2">
        <v>257</v>
      </c>
      <c r="B258" s="2" t="s">
        <v>43</v>
      </c>
      <c r="C258" s="4" t="str">
        <f t="shared" si="3"/>
        <v>SPK00257</v>
      </c>
      <c r="D258" s="3">
        <v>45318</v>
      </c>
      <c r="E258" s="2" t="s">
        <v>12</v>
      </c>
      <c r="F258" s="2" t="s">
        <v>13</v>
      </c>
      <c r="G258" s="2" t="s">
        <v>416</v>
      </c>
      <c r="H258" s="2" t="s">
        <v>45</v>
      </c>
      <c r="I258" s="2" t="s">
        <v>15</v>
      </c>
      <c r="J258" s="2" t="s">
        <v>48</v>
      </c>
      <c r="K258" s="2" t="s">
        <v>17</v>
      </c>
      <c r="L258" s="2" t="s">
        <v>18</v>
      </c>
      <c r="M258" s="2" t="s">
        <v>103</v>
      </c>
      <c r="N258" s="2" t="s">
        <v>30</v>
      </c>
    </row>
    <row r="259" spans="1:14" ht="12.75" x14ac:dyDescent="0.2">
      <c r="A259" s="2">
        <v>258</v>
      </c>
      <c r="B259" s="2" t="s">
        <v>138</v>
      </c>
      <c r="C259" s="4" t="str">
        <f t="shared" ref="C259:C322" si="4">"SPK"&amp;"00"&amp;A259</f>
        <v>SPK00258</v>
      </c>
      <c r="D259" s="3">
        <v>45318</v>
      </c>
      <c r="E259" s="2" t="s">
        <v>12</v>
      </c>
      <c r="F259" s="2" t="s">
        <v>32</v>
      </c>
      <c r="G259" s="2" t="s">
        <v>417</v>
      </c>
      <c r="H259" s="2" t="s">
        <v>23</v>
      </c>
      <c r="I259" s="2" t="s">
        <v>15</v>
      </c>
      <c r="J259" s="2" t="s">
        <v>48</v>
      </c>
      <c r="K259" s="2" t="s">
        <v>17</v>
      </c>
      <c r="L259" s="2" t="s">
        <v>38</v>
      </c>
      <c r="M259" s="2"/>
      <c r="N259" s="2" t="s">
        <v>30</v>
      </c>
    </row>
    <row r="260" spans="1:14" ht="12.75" x14ac:dyDescent="0.2">
      <c r="A260" s="2">
        <v>259</v>
      </c>
      <c r="B260" s="2" t="s">
        <v>81</v>
      </c>
      <c r="C260" s="4" t="str">
        <f t="shared" si="4"/>
        <v>SPK00259</v>
      </c>
      <c r="D260" s="3">
        <v>45318</v>
      </c>
      <c r="E260" s="2" t="s">
        <v>12</v>
      </c>
      <c r="F260" s="2" t="s">
        <v>13</v>
      </c>
      <c r="G260" s="2" t="s">
        <v>418</v>
      </c>
      <c r="H260" s="2" t="s">
        <v>27</v>
      </c>
      <c r="I260" s="2" t="s">
        <v>15</v>
      </c>
      <c r="J260" s="2" t="s">
        <v>24</v>
      </c>
      <c r="K260" s="2" t="s">
        <v>17</v>
      </c>
      <c r="L260" s="2" t="s">
        <v>38</v>
      </c>
      <c r="M260" s="2"/>
      <c r="N260" s="2" t="s">
        <v>25</v>
      </c>
    </row>
    <row r="261" spans="1:14" ht="12.75" x14ac:dyDescent="0.2">
      <c r="A261" s="2">
        <v>260</v>
      </c>
      <c r="B261" s="2" t="s">
        <v>74</v>
      </c>
      <c r="C261" s="4" t="str">
        <f t="shared" si="4"/>
        <v>SPK00260</v>
      </c>
      <c r="D261" s="3">
        <v>45318</v>
      </c>
      <c r="E261" s="2" t="s">
        <v>86</v>
      </c>
      <c r="F261" s="2" t="s">
        <v>13</v>
      </c>
      <c r="G261" s="2" t="s">
        <v>419</v>
      </c>
      <c r="H261" s="2" t="s">
        <v>45</v>
      </c>
      <c r="I261" s="2" t="s">
        <v>15</v>
      </c>
      <c r="J261" s="2" t="s">
        <v>24</v>
      </c>
      <c r="K261" s="2" t="s">
        <v>17</v>
      </c>
      <c r="L261" s="2" t="s">
        <v>38</v>
      </c>
      <c r="M261" s="2"/>
      <c r="N261" s="2" t="s">
        <v>25</v>
      </c>
    </row>
    <row r="262" spans="1:14" ht="12.75" x14ac:dyDescent="0.2">
      <c r="A262" s="2">
        <v>261</v>
      </c>
      <c r="B262" s="2" t="s">
        <v>74</v>
      </c>
      <c r="C262" s="4" t="str">
        <f t="shared" si="4"/>
        <v>SPK00261</v>
      </c>
      <c r="D262" s="3">
        <v>45318</v>
      </c>
      <c r="E262" s="2" t="s">
        <v>12</v>
      </c>
      <c r="F262" s="2" t="s">
        <v>13</v>
      </c>
      <c r="G262" s="2" t="s">
        <v>420</v>
      </c>
      <c r="H262" s="2" t="s">
        <v>27</v>
      </c>
      <c r="I262" s="2" t="s">
        <v>15</v>
      </c>
      <c r="J262" s="2" t="s">
        <v>48</v>
      </c>
      <c r="K262" s="2" t="s">
        <v>17</v>
      </c>
      <c r="L262" s="2" t="s">
        <v>18</v>
      </c>
      <c r="M262" s="2" t="s">
        <v>35</v>
      </c>
      <c r="N262" s="2" t="s">
        <v>30</v>
      </c>
    </row>
    <row r="263" spans="1:14" ht="12.75" x14ac:dyDescent="0.2">
      <c r="A263" s="2">
        <v>262</v>
      </c>
      <c r="B263" s="2" t="s">
        <v>126</v>
      </c>
      <c r="C263" s="4" t="str">
        <f t="shared" si="4"/>
        <v>SPK00262</v>
      </c>
      <c r="D263" s="3">
        <v>45320</v>
      </c>
      <c r="E263" s="2" t="s">
        <v>12</v>
      </c>
      <c r="F263" s="2" t="s">
        <v>13</v>
      </c>
      <c r="G263" s="2" t="s">
        <v>421</v>
      </c>
      <c r="H263" s="2" t="s">
        <v>111</v>
      </c>
      <c r="I263" s="2" t="s">
        <v>15</v>
      </c>
      <c r="J263" s="2" t="s">
        <v>48</v>
      </c>
      <c r="K263" s="2" t="s">
        <v>17</v>
      </c>
      <c r="L263" s="2" t="s">
        <v>18</v>
      </c>
      <c r="M263" s="2" t="s">
        <v>19</v>
      </c>
      <c r="N263" s="2" t="s">
        <v>30</v>
      </c>
    </row>
    <row r="264" spans="1:14" ht="12.75" x14ac:dyDescent="0.2">
      <c r="A264" s="2">
        <v>263</v>
      </c>
      <c r="B264" s="2" t="s">
        <v>100</v>
      </c>
      <c r="C264" s="4" t="str">
        <f t="shared" si="4"/>
        <v>SPK00263</v>
      </c>
      <c r="D264" s="3">
        <v>45320</v>
      </c>
      <c r="E264" s="2" t="s">
        <v>12</v>
      </c>
      <c r="F264" s="2" t="s">
        <v>13</v>
      </c>
      <c r="G264" s="2" t="s">
        <v>422</v>
      </c>
      <c r="H264" s="2" t="s">
        <v>27</v>
      </c>
      <c r="I264" s="2" t="s">
        <v>15</v>
      </c>
      <c r="J264" s="2" t="s">
        <v>24</v>
      </c>
      <c r="K264" s="2" t="s">
        <v>17</v>
      </c>
      <c r="L264" s="2" t="s">
        <v>18</v>
      </c>
      <c r="M264" s="2" t="s">
        <v>80</v>
      </c>
      <c r="N264" s="2" t="s">
        <v>25</v>
      </c>
    </row>
    <row r="265" spans="1:14" ht="12.75" x14ac:dyDescent="0.2">
      <c r="A265" s="2">
        <v>264</v>
      </c>
      <c r="B265" s="2" t="s">
        <v>93</v>
      </c>
      <c r="C265" s="4" t="str">
        <f t="shared" si="4"/>
        <v>SPK00264</v>
      </c>
      <c r="D265" s="3">
        <v>45320</v>
      </c>
      <c r="E265" s="2" t="s">
        <v>90</v>
      </c>
      <c r="F265" s="2" t="s">
        <v>22</v>
      </c>
      <c r="G265" s="2" t="s">
        <v>423</v>
      </c>
      <c r="H265" s="2" t="s">
        <v>27</v>
      </c>
      <c r="I265" s="2" t="s">
        <v>15</v>
      </c>
      <c r="J265" s="2" t="s">
        <v>46</v>
      </c>
      <c r="K265" s="2" t="s">
        <v>34</v>
      </c>
      <c r="L265" s="2" t="s">
        <v>38</v>
      </c>
      <c r="M265" s="2"/>
      <c r="N265" s="2" t="s">
        <v>30</v>
      </c>
    </row>
    <row r="266" spans="1:14" ht="12.75" x14ac:dyDescent="0.2">
      <c r="A266" s="2">
        <v>265</v>
      </c>
      <c r="B266" s="2" t="s">
        <v>74</v>
      </c>
      <c r="C266" s="4" t="str">
        <f t="shared" si="4"/>
        <v>SPK00265</v>
      </c>
      <c r="D266" s="3">
        <v>45320</v>
      </c>
      <c r="E266" s="2" t="s">
        <v>12</v>
      </c>
      <c r="F266" s="2" t="s">
        <v>68</v>
      </c>
      <c r="G266" s="2" t="s">
        <v>424</v>
      </c>
      <c r="H266" s="2" t="s">
        <v>139</v>
      </c>
      <c r="I266" s="2" t="s">
        <v>15</v>
      </c>
      <c r="J266" s="2" t="s">
        <v>75</v>
      </c>
      <c r="K266" s="2" t="s">
        <v>17</v>
      </c>
      <c r="L266" s="2" t="s">
        <v>18</v>
      </c>
      <c r="M266" s="2" t="s">
        <v>79</v>
      </c>
      <c r="N266" s="2" t="s">
        <v>21</v>
      </c>
    </row>
    <row r="267" spans="1:14" ht="12.75" x14ac:dyDescent="0.2">
      <c r="A267" s="2">
        <v>266</v>
      </c>
      <c r="B267" s="2" t="s">
        <v>31</v>
      </c>
      <c r="C267" s="4" t="str">
        <f t="shared" si="4"/>
        <v>SPK00266</v>
      </c>
      <c r="D267" s="3">
        <v>45320</v>
      </c>
      <c r="E267" s="2" t="s">
        <v>12</v>
      </c>
      <c r="F267" s="2" t="s">
        <v>32</v>
      </c>
      <c r="G267" s="2" t="s">
        <v>425</v>
      </c>
      <c r="H267" s="2" t="s">
        <v>140</v>
      </c>
      <c r="I267" s="2" t="s">
        <v>15</v>
      </c>
      <c r="J267" s="2" t="s">
        <v>16</v>
      </c>
      <c r="K267" s="2" t="s">
        <v>17</v>
      </c>
      <c r="L267" s="2" t="s">
        <v>18</v>
      </c>
      <c r="M267" s="2" t="s">
        <v>19</v>
      </c>
      <c r="N267" s="2" t="s">
        <v>21</v>
      </c>
    </row>
    <row r="268" spans="1:14" ht="12.75" x14ac:dyDescent="0.2">
      <c r="A268" s="2">
        <v>267</v>
      </c>
      <c r="B268" s="2" t="s">
        <v>110</v>
      </c>
      <c r="C268" s="4" t="str">
        <f t="shared" si="4"/>
        <v>SPK00267</v>
      </c>
      <c r="D268" s="3">
        <v>45320</v>
      </c>
      <c r="E268" s="2" t="s">
        <v>12</v>
      </c>
      <c r="F268" s="2" t="s">
        <v>32</v>
      </c>
      <c r="G268" s="2" t="s">
        <v>426</v>
      </c>
      <c r="H268" s="2" t="s">
        <v>133</v>
      </c>
      <c r="I268" s="2" t="s">
        <v>15</v>
      </c>
      <c r="J268" s="2" t="s">
        <v>42</v>
      </c>
      <c r="K268" s="2" t="s">
        <v>34</v>
      </c>
      <c r="L268" s="2" t="s">
        <v>38</v>
      </c>
      <c r="M268" s="2"/>
      <c r="N268" s="2" t="s">
        <v>25</v>
      </c>
    </row>
    <row r="269" spans="1:14" ht="12.75" x14ac:dyDescent="0.2">
      <c r="A269" s="2">
        <v>268</v>
      </c>
      <c r="B269" s="2" t="s">
        <v>107</v>
      </c>
      <c r="C269" s="4" t="str">
        <f t="shared" si="4"/>
        <v>SPK00268</v>
      </c>
      <c r="D269" s="3">
        <v>45320</v>
      </c>
      <c r="E269" s="2" t="s">
        <v>12</v>
      </c>
      <c r="F269" s="2" t="s">
        <v>13</v>
      </c>
      <c r="G269" s="2" t="s">
        <v>427</v>
      </c>
      <c r="H269" s="2" t="s">
        <v>27</v>
      </c>
      <c r="I269" s="2" t="s">
        <v>15</v>
      </c>
      <c r="J269" s="2" t="s">
        <v>56</v>
      </c>
      <c r="K269" s="2" t="s">
        <v>34</v>
      </c>
      <c r="L269" s="2" t="s">
        <v>18</v>
      </c>
      <c r="M269" s="2" t="s">
        <v>67</v>
      </c>
      <c r="N269" s="2" t="s">
        <v>25</v>
      </c>
    </row>
    <row r="270" spans="1:14" ht="12.75" x14ac:dyDescent="0.2">
      <c r="A270" s="2">
        <v>269</v>
      </c>
      <c r="B270" s="2" t="s">
        <v>31</v>
      </c>
      <c r="C270" s="4" t="str">
        <f t="shared" si="4"/>
        <v>SPK00269</v>
      </c>
      <c r="D270" s="3">
        <v>45320</v>
      </c>
      <c r="E270" s="2" t="s">
        <v>12</v>
      </c>
      <c r="F270" s="2" t="s">
        <v>13</v>
      </c>
      <c r="G270" s="2" t="s">
        <v>428</v>
      </c>
      <c r="H270" s="2" t="s">
        <v>27</v>
      </c>
      <c r="I270" s="2" t="s">
        <v>15</v>
      </c>
      <c r="J270" s="2" t="s">
        <v>87</v>
      </c>
      <c r="K270" s="2" t="s">
        <v>34</v>
      </c>
      <c r="L270" s="2" t="s">
        <v>18</v>
      </c>
      <c r="M270" s="2" t="s">
        <v>19</v>
      </c>
      <c r="N270" s="2" t="s">
        <v>21</v>
      </c>
    </row>
    <row r="271" spans="1:14" ht="12.75" x14ac:dyDescent="0.2">
      <c r="A271" s="2">
        <v>270</v>
      </c>
      <c r="B271" s="2" t="s">
        <v>112</v>
      </c>
      <c r="C271" s="4" t="str">
        <f t="shared" si="4"/>
        <v>SPK00270</v>
      </c>
      <c r="D271" s="3">
        <v>45320</v>
      </c>
      <c r="E271" s="2" t="s">
        <v>12</v>
      </c>
      <c r="F271" s="2" t="s">
        <v>44</v>
      </c>
      <c r="G271" s="2" t="s">
        <v>429</v>
      </c>
      <c r="H271" s="2" t="s">
        <v>27</v>
      </c>
      <c r="I271" s="2" t="s">
        <v>15</v>
      </c>
      <c r="J271" s="2" t="s">
        <v>56</v>
      </c>
      <c r="K271" s="2" t="s">
        <v>34</v>
      </c>
      <c r="L271" s="2" t="s">
        <v>18</v>
      </c>
      <c r="M271" s="2" t="s">
        <v>69</v>
      </c>
      <c r="N271" s="2" t="s">
        <v>25</v>
      </c>
    </row>
    <row r="272" spans="1:14" ht="12.75" x14ac:dyDescent="0.2">
      <c r="A272" s="2">
        <v>271</v>
      </c>
      <c r="B272" s="2" t="s">
        <v>112</v>
      </c>
      <c r="C272" s="4" t="str">
        <f t="shared" si="4"/>
        <v>SPK00271</v>
      </c>
      <c r="D272" s="3">
        <v>45320</v>
      </c>
      <c r="E272" s="2" t="s">
        <v>12</v>
      </c>
      <c r="F272" s="2" t="s">
        <v>44</v>
      </c>
      <c r="G272" s="2" t="s">
        <v>430</v>
      </c>
      <c r="H272" s="2" t="s">
        <v>27</v>
      </c>
      <c r="I272" s="2" t="s">
        <v>15</v>
      </c>
      <c r="J272" s="2" t="s">
        <v>99</v>
      </c>
      <c r="K272" s="2" t="s">
        <v>34</v>
      </c>
      <c r="L272" s="2" t="s">
        <v>18</v>
      </c>
      <c r="M272" s="2" t="s">
        <v>125</v>
      </c>
      <c r="N272" s="2" t="s">
        <v>30</v>
      </c>
    </row>
    <row r="273" spans="1:14" ht="12.75" x14ac:dyDescent="0.2">
      <c r="A273" s="2">
        <v>272</v>
      </c>
      <c r="B273" s="2" t="s">
        <v>26</v>
      </c>
      <c r="C273" s="4" t="str">
        <f t="shared" si="4"/>
        <v>SPK00272</v>
      </c>
      <c r="D273" s="3">
        <v>45320</v>
      </c>
      <c r="E273" s="2" t="s">
        <v>12</v>
      </c>
      <c r="F273" s="2" t="s">
        <v>13</v>
      </c>
      <c r="G273" s="2" t="s">
        <v>431</v>
      </c>
      <c r="H273" s="2" t="s">
        <v>27</v>
      </c>
      <c r="I273" s="2" t="s">
        <v>52</v>
      </c>
      <c r="J273" s="2" t="s">
        <v>130</v>
      </c>
      <c r="K273" s="2" t="s">
        <v>20</v>
      </c>
      <c r="L273" s="2" t="s">
        <v>18</v>
      </c>
      <c r="M273" s="2" t="s">
        <v>29</v>
      </c>
      <c r="N273" s="2" t="s">
        <v>54</v>
      </c>
    </row>
    <row r="274" spans="1:14" ht="12.75" x14ac:dyDescent="0.2">
      <c r="A274" s="2">
        <v>273</v>
      </c>
      <c r="B274" s="2" t="s">
        <v>73</v>
      </c>
      <c r="C274" s="4" t="str">
        <f t="shared" si="4"/>
        <v>SPK00273</v>
      </c>
      <c r="D274" s="3">
        <v>45320</v>
      </c>
      <c r="E274" s="2" t="s">
        <v>12</v>
      </c>
      <c r="F274" s="2" t="s">
        <v>22</v>
      </c>
      <c r="G274" s="2" t="s">
        <v>432</v>
      </c>
      <c r="H274" s="2" t="s">
        <v>141</v>
      </c>
      <c r="I274" s="2" t="s">
        <v>15</v>
      </c>
      <c r="J274" s="2" t="s">
        <v>89</v>
      </c>
      <c r="K274" s="2" t="s">
        <v>34</v>
      </c>
      <c r="L274" s="2" t="s">
        <v>18</v>
      </c>
      <c r="M274" s="2" t="s">
        <v>79</v>
      </c>
      <c r="N274" s="2" t="s">
        <v>21</v>
      </c>
    </row>
    <row r="275" spans="1:14" ht="12.75" x14ac:dyDescent="0.2">
      <c r="A275" s="2">
        <v>274</v>
      </c>
      <c r="B275" s="2" t="s">
        <v>102</v>
      </c>
      <c r="C275" s="4" t="str">
        <f t="shared" si="4"/>
        <v>SPK00274</v>
      </c>
      <c r="D275" s="3">
        <v>45320</v>
      </c>
      <c r="E275" s="2" t="s">
        <v>12</v>
      </c>
      <c r="F275" s="2" t="s">
        <v>44</v>
      </c>
      <c r="G275" s="2" t="s">
        <v>433</v>
      </c>
      <c r="H275" s="2" t="s">
        <v>27</v>
      </c>
      <c r="I275" s="2" t="s">
        <v>15</v>
      </c>
      <c r="J275" s="2" t="s">
        <v>16</v>
      </c>
      <c r="K275" s="2" t="s">
        <v>17</v>
      </c>
      <c r="L275" s="2" t="s">
        <v>18</v>
      </c>
      <c r="M275" s="2" t="s">
        <v>19</v>
      </c>
      <c r="N275" s="2" t="s">
        <v>21</v>
      </c>
    </row>
    <row r="276" spans="1:14" ht="12.75" x14ac:dyDescent="0.2">
      <c r="A276" s="2">
        <v>275</v>
      </c>
      <c r="B276" s="2" t="s">
        <v>41</v>
      </c>
      <c r="C276" s="4" t="str">
        <f t="shared" si="4"/>
        <v>SPK00275</v>
      </c>
      <c r="D276" s="3">
        <v>45320</v>
      </c>
      <c r="E276" s="2" t="s">
        <v>12</v>
      </c>
      <c r="F276" s="2" t="s">
        <v>13</v>
      </c>
      <c r="G276" s="2" t="s">
        <v>434</v>
      </c>
      <c r="H276" s="2" t="s">
        <v>27</v>
      </c>
      <c r="I276" s="2" t="s">
        <v>15</v>
      </c>
      <c r="J276" s="2" t="s">
        <v>75</v>
      </c>
      <c r="K276" s="2" t="s">
        <v>17</v>
      </c>
      <c r="L276" s="2" t="s">
        <v>38</v>
      </c>
      <c r="M276" s="2"/>
      <c r="N276" s="2" t="s">
        <v>21</v>
      </c>
    </row>
    <row r="277" spans="1:14" ht="12.75" x14ac:dyDescent="0.2">
      <c r="A277" s="2">
        <v>276</v>
      </c>
      <c r="B277" s="2" t="s">
        <v>49</v>
      </c>
      <c r="C277" s="4" t="str">
        <f t="shared" si="4"/>
        <v>SPK00276</v>
      </c>
      <c r="D277" s="3">
        <v>45320</v>
      </c>
      <c r="E277" s="2" t="s">
        <v>90</v>
      </c>
      <c r="F277" s="2" t="s">
        <v>32</v>
      </c>
      <c r="G277" s="2" t="s">
        <v>435</v>
      </c>
      <c r="H277" s="2" t="s">
        <v>27</v>
      </c>
      <c r="I277" s="2" t="s">
        <v>15</v>
      </c>
      <c r="J277" s="2" t="s">
        <v>99</v>
      </c>
      <c r="K277" s="2" t="s">
        <v>34</v>
      </c>
      <c r="L277" s="2" t="s">
        <v>38</v>
      </c>
      <c r="M277" s="2"/>
      <c r="N277" s="2" t="s">
        <v>30</v>
      </c>
    </row>
    <row r="278" spans="1:14" ht="12.75" x14ac:dyDescent="0.2">
      <c r="A278" s="2">
        <v>277</v>
      </c>
      <c r="B278" s="2" t="s">
        <v>112</v>
      </c>
      <c r="C278" s="4" t="str">
        <f t="shared" si="4"/>
        <v>SPK00277</v>
      </c>
      <c r="D278" s="3">
        <v>45320</v>
      </c>
      <c r="E278" s="2" t="s">
        <v>12</v>
      </c>
      <c r="F278" s="2" t="s">
        <v>44</v>
      </c>
      <c r="G278" s="2" t="s">
        <v>436</v>
      </c>
      <c r="H278" s="2" t="s">
        <v>45</v>
      </c>
      <c r="I278" s="2" t="s">
        <v>15</v>
      </c>
      <c r="J278" s="2" t="s">
        <v>42</v>
      </c>
      <c r="K278" s="2" t="s">
        <v>34</v>
      </c>
      <c r="L278" s="2" t="s">
        <v>18</v>
      </c>
      <c r="M278" s="2" t="s">
        <v>19</v>
      </c>
      <c r="N278" s="2" t="s">
        <v>25</v>
      </c>
    </row>
    <row r="279" spans="1:14" ht="12.75" x14ac:dyDescent="0.2">
      <c r="A279" s="2">
        <v>278</v>
      </c>
      <c r="B279" s="2" t="s">
        <v>31</v>
      </c>
      <c r="C279" s="4" t="str">
        <f t="shared" si="4"/>
        <v>SPK00278</v>
      </c>
      <c r="D279" s="3">
        <v>45320</v>
      </c>
      <c r="E279" s="2" t="s">
        <v>90</v>
      </c>
      <c r="F279" s="2" t="s">
        <v>13</v>
      </c>
      <c r="G279" s="2" t="s">
        <v>437</v>
      </c>
      <c r="H279" s="2" t="s">
        <v>23</v>
      </c>
      <c r="I279" s="2" t="s">
        <v>15</v>
      </c>
      <c r="J279" s="2" t="s">
        <v>56</v>
      </c>
      <c r="K279" s="2" t="s">
        <v>34</v>
      </c>
      <c r="L279" s="2" t="s">
        <v>38</v>
      </c>
      <c r="M279" s="2"/>
      <c r="N279" s="2" t="s">
        <v>25</v>
      </c>
    </row>
    <row r="280" spans="1:14" ht="12.75" x14ac:dyDescent="0.2">
      <c r="A280" s="2">
        <v>279</v>
      </c>
      <c r="B280" s="2" t="s">
        <v>93</v>
      </c>
      <c r="C280" s="4" t="str">
        <f t="shared" si="4"/>
        <v>SPK00279</v>
      </c>
      <c r="D280" s="3">
        <v>45320</v>
      </c>
      <c r="E280" s="2" t="s">
        <v>12</v>
      </c>
      <c r="F280" s="2" t="s">
        <v>13</v>
      </c>
      <c r="G280" s="2" t="s">
        <v>438</v>
      </c>
      <c r="H280" s="2" t="s">
        <v>27</v>
      </c>
      <c r="I280" s="2" t="s">
        <v>15</v>
      </c>
      <c r="J280" s="2" t="s">
        <v>24</v>
      </c>
      <c r="K280" s="2" t="s">
        <v>17</v>
      </c>
      <c r="L280" s="2" t="s">
        <v>18</v>
      </c>
      <c r="M280" s="2" t="s">
        <v>69</v>
      </c>
      <c r="N280" s="2" t="s">
        <v>25</v>
      </c>
    </row>
    <row r="281" spans="1:14" ht="12.75" x14ac:dyDescent="0.2">
      <c r="A281" s="2">
        <v>280</v>
      </c>
      <c r="B281" s="2" t="s">
        <v>104</v>
      </c>
      <c r="C281" s="4" t="str">
        <f t="shared" si="4"/>
        <v>SPK00280</v>
      </c>
      <c r="D281" s="3">
        <v>45320</v>
      </c>
      <c r="E281" s="2" t="s">
        <v>90</v>
      </c>
      <c r="F281" s="2" t="s">
        <v>44</v>
      </c>
      <c r="G281" s="2" t="s">
        <v>439</v>
      </c>
      <c r="H281" s="2" t="s">
        <v>94</v>
      </c>
      <c r="I281" s="2" t="s">
        <v>15</v>
      </c>
      <c r="J281" s="2" t="s">
        <v>16</v>
      </c>
      <c r="K281" s="2" t="s">
        <v>17</v>
      </c>
      <c r="L281" s="2" t="s">
        <v>18</v>
      </c>
      <c r="M281" s="2" t="s">
        <v>19</v>
      </c>
      <c r="N281" s="2" t="s">
        <v>21</v>
      </c>
    </row>
    <row r="282" spans="1:14" ht="12.75" x14ac:dyDescent="0.2">
      <c r="A282" s="2">
        <v>281</v>
      </c>
      <c r="B282" s="2" t="s">
        <v>43</v>
      </c>
      <c r="C282" s="4" t="str">
        <f t="shared" si="4"/>
        <v>SPK00281</v>
      </c>
      <c r="D282" s="3">
        <v>45320</v>
      </c>
      <c r="E282" s="2" t="s">
        <v>90</v>
      </c>
      <c r="F282" s="2" t="s">
        <v>22</v>
      </c>
      <c r="G282" s="2" t="s">
        <v>440</v>
      </c>
      <c r="H282" s="2" t="s">
        <v>23</v>
      </c>
      <c r="I282" s="2" t="s">
        <v>15</v>
      </c>
      <c r="J282" s="2" t="s">
        <v>46</v>
      </c>
      <c r="K282" s="2" t="s">
        <v>34</v>
      </c>
      <c r="L282" s="2" t="s">
        <v>38</v>
      </c>
      <c r="M282" s="2"/>
      <c r="N282" s="2" t="s">
        <v>30</v>
      </c>
    </row>
    <row r="283" spans="1:14" ht="12.75" x14ac:dyDescent="0.2">
      <c r="A283" s="2">
        <v>282</v>
      </c>
      <c r="B283" s="2" t="s">
        <v>74</v>
      </c>
      <c r="C283" s="4" t="str">
        <f t="shared" si="4"/>
        <v>SPK00282</v>
      </c>
      <c r="D283" s="3">
        <v>45321</v>
      </c>
      <c r="E283" s="2" t="s">
        <v>12</v>
      </c>
      <c r="F283" s="2" t="s">
        <v>44</v>
      </c>
      <c r="G283" s="2" t="s">
        <v>441</v>
      </c>
      <c r="H283" s="2" t="s">
        <v>23</v>
      </c>
      <c r="I283" s="2" t="s">
        <v>52</v>
      </c>
      <c r="J283" s="2" t="s">
        <v>61</v>
      </c>
      <c r="K283" s="2" t="s">
        <v>20</v>
      </c>
      <c r="L283" s="2" t="s">
        <v>18</v>
      </c>
      <c r="M283" s="2" t="s">
        <v>19</v>
      </c>
      <c r="N283" s="2" t="s">
        <v>63</v>
      </c>
    </row>
    <row r="284" spans="1:14" ht="12.75" x14ac:dyDescent="0.2">
      <c r="A284" s="2">
        <v>283</v>
      </c>
      <c r="B284" s="2" t="s">
        <v>85</v>
      </c>
      <c r="C284" s="4" t="str">
        <f t="shared" si="4"/>
        <v>SPK00283</v>
      </c>
      <c r="D284" s="3">
        <v>45321</v>
      </c>
      <c r="E284" s="2" t="s">
        <v>86</v>
      </c>
      <c r="F284" s="2" t="s">
        <v>32</v>
      </c>
      <c r="G284" s="2" t="s">
        <v>442</v>
      </c>
      <c r="H284" s="2" t="s">
        <v>27</v>
      </c>
      <c r="I284" s="2" t="s">
        <v>15</v>
      </c>
      <c r="J284" s="2" t="s">
        <v>28</v>
      </c>
      <c r="K284" s="2" t="s">
        <v>17</v>
      </c>
      <c r="L284" s="2" t="s">
        <v>38</v>
      </c>
      <c r="M284" s="2"/>
      <c r="N284" s="2" t="s">
        <v>30</v>
      </c>
    </row>
    <row r="285" spans="1:14" ht="12.75" x14ac:dyDescent="0.2">
      <c r="A285" s="2">
        <v>284</v>
      </c>
      <c r="B285" s="2" t="s">
        <v>126</v>
      </c>
      <c r="C285" s="4" t="str">
        <f t="shared" si="4"/>
        <v>SPK00284</v>
      </c>
      <c r="D285" s="3">
        <v>45321</v>
      </c>
      <c r="E285" s="2" t="s">
        <v>12</v>
      </c>
      <c r="F285" s="2" t="s">
        <v>13</v>
      </c>
      <c r="G285" s="2" t="s">
        <v>443</v>
      </c>
      <c r="H285" s="2" t="s">
        <v>27</v>
      </c>
      <c r="I285" s="2" t="s">
        <v>15</v>
      </c>
      <c r="J285" s="2" t="s">
        <v>87</v>
      </c>
      <c r="K285" s="2" t="s">
        <v>34</v>
      </c>
      <c r="L285" s="2" t="s">
        <v>18</v>
      </c>
      <c r="M285" s="2" t="s">
        <v>35</v>
      </c>
      <c r="N285" s="2" t="s">
        <v>21</v>
      </c>
    </row>
    <row r="286" spans="1:14" ht="12.75" x14ac:dyDescent="0.2">
      <c r="A286" s="2">
        <v>285</v>
      </c>
      <c r="B286" s="2" t="s">
        <v>55</v>
      </c>
      <c r="C286" s="4" t="str">
        <f t="shared" si="4"/>
        <v>SPK00285</v>
      </c>
      <c r="D286" s="3">
        <v>45321</v>
      </c>
      <c r="E286" s="2" t="s">
        <v>12</v>
      </c>
      <c r="F286" s="2" t="s">
        <v>13</v>
      </c>
      <c r="G286" s="2" t="s">
        <v>444</v>
      </c>
      <c r="H286" s="2" t="s">
        <v>27</v>
      </c>
      <c r="I286" s="2" t="s">
        <v>15</v>
      </c>
      <c r="J286" s="2" t="s">
        <v>28</v>
      </c>
      <c r="K286" s="2" t="s">
        <v>17</v>
      </c>
      <c r="L286" s="2" t="s">
        <v>18</v>
      </c>
      <c r="M286" s="2" t="s">
        <v>67</v>
      </c>
      <c r="N286" s="2" t="s">
        <v>30</v>
      </c>
    </row>
    <row r="287" spans="1:14" ht="12.75" x14ac:dyDescent="0.2">
      <c r="A287" s="2">
        <v>286</v>
      </c>
      <c r="B287" s="2" t="s">
        <v>41</v>
      </c>
      <c r="C287" s="4" t="str">
        <f t="shared" si="4"/>
        <v>SPK00286</v>
      </c>
      <c r="D287" s="3">
        <v>45321</v>
      </c>
      <c r="E287" s="2" t="s">
        <v>12</v>
      </c>
      <c r="F287" s="2" t="s">
        <v>13</v>
      </c>
      <c r="G287" s="2" t="s">
        <v>445</v>
      </c>
      <c r="H287" s="2" t="s">
        <v>142</v>
      </c>
      <c r="I287" s="2" t="s">
        <v>15</v>
      </c>
      <c r="J287" s="2" t="s">
        <v>56</v>
      </c>
      <c r="K287" s="2" t="s">
        <v>34</v>
      </c>
      <c r="L287" s="2" t="s">
        <v>38</v>
      </c>
      <c r="M287" s="2"/>
      <c r="N287" s="2" t="s">
        <v>25</v>
      </c>
    </row>
    <row r="288" spans="1:14" ht="12.75" x14ac:dyDescent="0.2">
      <c r="A288" s="2">
        <v>287</v>
      </c>
      <c r="B288" s="2" t="s">
        <v>113</v>
      </c>
      <c r="C288" s="4" t="str">
        <f t="shared" si="4"/>
        <v>SPK00287</v>
      </c>
      <c r="D288" s="3">
        <v>45321</v>
      </c>
      <c r="E288" s="2" t="s">
        <v>12</v>
      </c>
      <c r="F288" s="2" t="s">
        <v>22</v>
      </c>
      <c r="G288" s="2" t="s">
        <v>446</v>
      </c>
      <c r="H288" s="2" t="s">
        <v>27</v>
      </c>
      <c r="I288" s="2" t="s">
        <v>15</v>
      </c>
      <c r="J288" s="2" t="s">
        <v>92</v>
      </c>
      <c r="K288" s="2" t="s">
        <v>17</v>
      </c>
      <c r="L288" s="2" t="s">
        <v>18</v>
      </c>
      <c r="M288" s="2" t="s">
        <v>79</v>
      </c>
      <c r="N288" s="2" t="s">
        <v>25</v>
      </c>
    </row>
    <row r="289" spans="1:14" ht="12.75" x14ac:dyDescent="0.2">
      <c r="A289" s="2">
        <v>288</v>
      </c>
      <c r="B289" s="2" t="s">
        <v>93</v>
      </c>
      <c r="C289" s="4" t="str">
        <f t="shared" si="4"/>
        <v>SPK00288</v>
      </c>
      <c r="D289" s="3">
        <v>45321</v>
      </c>
      <c r="E289" s="2" t="s">
        <v>12</v>
      </c>
      <c r="F289" s="2" t="s">
        <v>22</v>
      </c>
      <c r="G289" s="2" t="s">
        <v>447</v>
      </c>
      <c r="H289" s="2" t="s">
        <v>27</v>
      </c>
      <c r="I289" s="2" t="s">
        <v>15</v>
      </c>
      <c r="J289" s="2" t="s">
        <v>57</v>
      </c>
      <c r="K289" s="2" t="s">
        <v>34</v>
      </c>
      <c r="L289" s="2" t="s">
        <v>18</v>
      </c>
      <c r="M289" s="2" t="s">
        <v>19</v>
      </c>
      <c r="N289" s="2" t="s">
        <v>30</v>
      </c>
    </row>
    <row r="290" spans="1:14" ht="12.75" x14ac:dyDescent="0.2">
      <c r="A290" s="2">
        <v>289</v>
      </c>
      <c r="B290" s="2" t="s">
        <v>26</v>
      </c>
      <c r="C290" s="4" t="str">
        <f t="shared" si="4"/>
        <v>SPK00289</v>
      </c>
      <c r="D290" s="3">
        <v>45321</v>
      </c>
      <c r="E290" s="2" t="s">
        <v>12</v>
      </c>
      <c r="F290" s="2" t="s">
        <v>13</v>
      </c>
      <c r="G290" s="2" t="s">
        <v>448</v>
      </c>
      <c r="H290" s="2" t="s">
        <v>23</v>
      </c>
      <c r="I290" s="2" t="s">
        <v>15</v>
      </c>
      <c r="J290" s="2" t="s">
        <v>92</v>
      </c>
      <c r="K290" s="2" t="s">
        <v>17</v>
      </c>
      <c r="L290" s="2" t="s">
        <v>18</v>
      </c>
      <c r="M290" s="2" t="s">
        <v>84</v>
      </c>
      <c r="N290" s="2" t="s">
        <v>25</v>
      </c>
    </row>
    <row r="291" spans="1:14" ht="12.75" x14ac:dyDescent="0.2">
      <c r="A291" s="2">
        <v>290</v>
      </c>
      <c r="B291" s="2" t="s">
        <v>110</v>
      </c>
      <c r="C291" s="4" t="str">
        <f t="shared" si="4"/>
        <v>SPK00290</v>
      </c>
      <c r="D291" s="3">
        <v>45321</v>
      </c>
      <c r="E291" s="2" t="s">
        <v>12</v>
      </c>
      <c r="F291" s="2" t="s">
        <v>32</v>
      </c>
      <c r="G291" s="2" t="s">
        <v>449</v>
      </c>
      <c r="H291" s="2" t="s">
        <v>27</v>
      </c>
      <c r="I291" s="2" t="s">
        <v>52</v>
      </c>
      <c r="J291" s="2" t="s">
        <v>61</v>
      </c>
      <c r="K291" s="2" t="s">
        <v>20</v>
      </c>
      <c r="L291" s="2" t="s">
        <v>18</v>
      </c>
      <c r="M291" s="2" t="s">
        <v>79</v>
      </c>
      <c r="N291" s="2" t="s">
        <v>63</v>
      </c>
    </row>
    <row r="292" spans="1:14" ht="12.75" x14ac:dyDescent="0.2">
      <c r="A292" s="2">
        <v>291</v>
      </c>
      <c r="B292" s="2" t="s">
        <v>26</v>
      </c>
      <c r="C292" s="4" t="str">
        <f t="shared" si="4"/>
        <v>SPK00291</v>
      </c>
      <c r="D292" s="3">
        <v>45321</v>
      </c>
      <c r="E292" s="2" t="s">
        <v>86</v>
      </c>
      <c r="F292" s="2" t="s">
        <v>13</v>
      </c>
      <c r="G292" s="2" t="s">
        <v>450</v>
      </c>
      <c r="H292" s="2" t="s">
        <v>45</v>
      </c>
      <c r="I292" s="2" t="s">
        <v>15</v>
      </c>
      <c r="J292" s="2" t="s">
        <v>28</v>
      </c>
      <c r="K292" s="2" t="s">
        <v>17</v>
      </c>
      <c r="L292" s="2" t="s">
        <v>38</v>
      </c>
      <c r="M292" s="2"/>
      <c r="N292" s="2" t="s">
        <v>30</v>
      </c>
    </row>
    <row r="293" spans="1:14" ht="12.75" x14ac:dyDescent="0.2">
      <c r="A293" s="2">
        <v>292</v>
      </c>
      <c r="B293" s="2" t="s">
        <v>102</v>
      </c>
      <c r="C293" s="4" t="str">
        <f t="shared" si="4"/>
        <v>SPK00292</v>
      </c>
      <c r="D293" s="3">
        <v>45321</v>
      </c>
      <c r="E293" s="2" t="s">
        <v>86</v>
      </c>
      <c r="F293" s="2" t="s">
        <v>32</v>
      </c>
      <c r="G293" s="2" t="s">
        <v>451</v>
      </c>
      <c r="H293" s="2" t="s">
        <v>45</v>
      </c>
      <c r="I293" s="2" t="s">
        <v>15</v>
      </c>
      <c r="J293" s="2" t="s">
        <v>92</v>
      </c>
      <c r="K293" s="2" t="s">
        <v>17</v>
      </c>
      <c r="L293" s="2" t="s">
        <v>38</v>
      </c>
      <c r="M293" s="2"/>
      <c r="N293" s="2" t="s">
        <v>25</v>
      </c>
    </row>
    <row r="294" spans="1:14" ht="12.75" x14ac:dyDescent="0.2">
      <c r="A294" s="2">
        <v>293</v>
      </c>
      <c r="B294" s="2" t="s">
        <v>82</v>
      </c>
      <c r="C294" s="4" t="str">
        <f t="shared" si="4"/>
        <v>SPK00293</v>
      </c>
      <c r="D294" s="3">
        <v>45321</v>
      </c>
      <c r="E294" s="2" t="s">
        <v>12</v>
      </c>
      <c r="F294" s="2" t="s">
        <v>32</v>
      </c>
      <c r="G294" s="2" t="s">
        <v>452</v>
      </c>
      <c r="H294" s="2" t="s">
        <v>27</v>
      </c>
      <c r="I294" s="2" t="s">
        <v>15</v>
      </c>
      <c r="J294" s="2" t="s">
        <v>24</v>
      </c>
      <c r="K294" s="2" t="s">
        <v>17</v>
      </c>
      <c r="L294" s="2" t="s">
        <v>18</v>
      </c>
      <c r="M294" s="2" t="s">
        <v>19</v>
      </c>
      <c r="N294" s="2" t="s">
        <v>25</v>
      </c>
    </row>
    <row r="295" spans="1:14" ht="12.75" x14ac:dyDescent="0.2">
      <c r="A295" s="2">
        <v>294</v>
      </c>
      <c r="B295" s="2" t="s">
        <v>100</v>
      </c>
      <c r="C295" s="4" t="str">
        <f t="shared" si="4"/>
        <v>SPK00294</v>
      </c>
      <c r="D295" s="3">
        <v>45321</v>
      </c>
      <c r="E295" s="2" t="s">
        <v>12</v>
      </c>
      <c r="F295" s="2" t="s">
        <v>32</v>
      </c>
      <c r="G295" s="2" t="s">
        <v>453</v>
      </c>
      <c r="H295" s="2" t="s">
        <v>27</v>
      </c>
      <c r="I295" s="2" t="s">
        <v>52</v>
      </c>
      <c r="J295" s="2" t="s">
        <v>61</v>
      </c>
      <c r="K295" s="2" t="s">
        <v>20</v>
      </c>
      <c r="L295" s="2" t="s">
        <v>18</v>
      </c>
      <c r="M295" s="2" t="s">
        <v>19</v>
      </c>
      <c r="N295" s="2" t="s">
        <v>63</v>
      </c>
    </row>
    <row r="296" spans="1:14" ht="12.75" x14ac:dyDescent="0.2">
      <c r="A296" s="2">
        <v>295</v>
      </c>
      <c r="B296" s="2" t="s">
        <v>43</v>
      </c>
      <c r="C296" s="4" t="str">
        <f t="shared" si="4"/>
        <v>SPK00295</v>
      </c>
      <c r="D296" s="3">
        <v>45321</v>
      </c>
      <c r="E296" s="2" t="s">
        <v>12</v>
      </c>
      <c r="F296" s="2" t="s">
        <v>44</v>
      </c>
      <c r="G296" s="2" t="s">
        <v>454</v>
      </c>
      <c r="H296" s="2" t="s">
        <v>27</v>
      </c>
      <c r="I296" s="2" t="s">
        <v>15</v>
      </c>
      <c r="J296" s="2" t="s">
        <v>28</v>
      </c>
      <c r="K296" s="2" t="s">
        <v>51</v>
      </c>
      <c r="L296" s="2" t="s">
        <v>18</v>
      </c>
      <c r="M296" s="2" t="s">
        <v>84</v>
      </c>
      <c r="N296" s="2" t="s">
        <v>30</v>
      </c>
    </row>
    <row r="297" spans="1:14" ht="12.75" x14ac:dyDescent="0.2">
      <c r="A297" s="2">
        <v>296</v>
      </c>
      <c r="B297" s="2" t="s">
        <v>74</v>
      </c>
      <c r="C297" s="4" t="str">
        <f t="shared" si="4"/>
        <v>SPK00296</v>
      </c>
      <c r="D297" s="3">
        <v>45322</v>
      </c>
      <c r="E297" s="2" t="s">
        <v>12</v>
      </c>
      <c r="F297" s="2" t="s">
        <v>32</v>
      </c>
      <c r="G297" s="2" t="s">
        <v>455</v>
      </c>
      <c r="H297" s="2" t="s">
        <v>27</v>
      </c>
      <c r="I297" s="2" t="s">
        <v>52</v>
      </c>
      <c r="J297" s="2" t="s">
        <v>61</v>
      </c>
      <c r="K297" s="2" t="s">
        <v>20</v>
      </c>
      <c r="L297" s="2" t="s">
        <v>18</v>
      </c>
      <c r="M297" s="2" t="s">
        <v>62</v>
      </c>
      <c r="N297" s="2" t="s">
        <v>63</v>
      </c>
    </row>
    <row r="298" spans="1:14" ht="12.75" x14ac:dyDescent="0.2">
      <c r="A298" s="2">
        <v>297</v>
      </c>
      <c r="B298" s="2" t="s">
        <v>74</v>
      </c>
      <c r="C298" s="4" t="str">
        <f t="shared" si="4"/>
        <v>SPK00297</v>
      </c>
      <c r="D298" s="3">
        <v>45322</v>
      </c>
      <c r="E298" s="2" t="s">
        <v>12</v>
      </c>
      <c r="F298" s="2" t="s">
        <v>32</v>
      </c>
      <c r="G298" s="2" t="s">
        <v>456</v>
      </c>
      <c r="H298" s="2" t="s">
        <v>27</v>
      </c>
      <c r="I298" s="2" t="s">
        <v>15</v>
      </c>
      <c r="J298" s="2" t="s">
        <v>24</v>
      </c>
      <c r="K298" s="2" t="s">
        <v>17</v>
      </c>
      <c r="L298" s="2" t="s">
        <v>38</v>
      </c>
      <c r="M298" s="2"/>
      <c r="N298" s="2" t="s">
        <v>25</v>
      </c>
    </row>
    <row r="299" spans="1:14" ht="12.75" x14ac:dyDescent="0.2">
      <c r="A299" s="2">
        <v>298</v>
      </c>
      <c r="B299" s="2" t="s">
        <v>81</v>
      </c>
      <c r="C299" s="4" t="str">
        <f t="shared" si="4"/>
        <v>SPK00298</v>
      </c>
      <c r="D299" s="3">
        <v>45322</v>
      </c>
      <c r="E299" s="2" t="s">
        <v>12</v>
      </c>
      <c r="F299" s="2" t="s">
        <v>13</v>
      </c>
      <c r="G299" s="2" t="s">
        <v>457</v>
      </c>
      <c r="H299" s="2" t="s">
        <v>27</v>
      </c>
      <c r="I299" s="2" t="s">
        <v>52</v>
      </c>
      <c r="J299" s="2" t="s">
        <v>61</v>
      </c>
      <c r="K299" s="2" t="s">
        <v>20</v>
      </c>
      <c r="L299" s="2" t="s">
        <v>18</v>
      </c>
      <c r="M299" s="2" t="s">
        <v>35</v>
      </c>
      <c r="N299" s="2" t="s">
        <v>63</v>
      </c>
    </row>
    <row r="300" spans="1:14" ht="12.75" x14ac:dyDescent="0.2">
      <c r="A300" s="2">
        <v>299</v>
      </c>
      <c r="B300" s="2" t="s">
        <v>85</v>
      </c>
      <c r="C300" s="4" t="str">
        <f t="shared" si="4"/>
        <v>SPK00299</v>
      </c>
      <c r="D300" s="3">
        <v>45322</v>
      </c>
      <c r="E300" s="2" t="s">
        <v>86</v>
      </c>
      <c r="F300" s="2" t="s">
        <v>32</v>
      </c>
      <c r="G300" s="2" t="s">
        <v>458</v>
      </c>
      <c r="H300" s="2" t="s">
        <v>45</v>
      </c>
      <c r="I300" s="2" t="s">
        <v>15</v>
      </c>
      <c r="J300" s="2" t="s">
        <v>92</v>
      </c>
      <c r="K300" s="2" t="s">
        <v>17</v>
      </c>
      <c r="L300" s="2" t="s">
        <v>38</v>
      </c>
      <c r="M300" s="2"/>
      <c r="N300" s="2" t="s">
        <v>25</v>
      </c>
    </row>
    <row r="301" spans="1:14" ht="12.75" x14ac:dyDescent="0.2">
      <c r="A301" s="2">
        <v>300</v>
      </c>
      <c r="B301" s="2" t="s">
        <v>82</v>
      </c>
      <c r="C301" s="4" t="str">
        <f t="shared" si="4"/>
        <v>SPK00300</v>
      </c>
      <c r="D301" s="3">
        <v>45322</v>
      </c>
      <c r="E301" s="2" t="s">
        <v>86</v>
      </c>
      <c r="F301" s="2" t="s">
        <v>32</v>
      </c>
      <c r="G301" s="2" t="s">
        <v>459</v>
      </c>
      <c r="H301" s="2" t="s">
        <v>45</v>
      </c>
      <c r="I301" s="2" t="s">
        <v>15</v>
      </c>
      <c r="J301" s="2" t="s">
        <v>92</v>
      </c>
      <c r="K301" s="2" t="s">
        <v>17</v>
      </c>
      <c r="L301" s="2" t="s">
        <v>38</v>
      </c>
      <c r="M301" s="2"/>
      <c r="N301" s="2" t="s">
        <v>25</v>
      </c>
    </row>
    <row r="302" spans="1:14" ht="12.75" x14ac:dyDescent="0.2">
      <c r="A302" s="2">
        <v>301</v>
      </c>
      <c r="B302" s="2" t="s">
        <v>82</v>
      </c>
      <c r="C302" s="4" t="str">
        <f t="shared" si="4"/>
        <v>SPK00301</v>
      </c>
      <c r="D302" s="3">
        <v>45322</v>
      </c>
      <c r="E302" s="2" t="s">
        <v>12</v>
      </c>
      <c r="F302" s="2" t="s">
        <v>13</v>
      </c>
      <c r="G302" s="2" t="s">
        <v>460</v>
      </c>
      <c r="H302" s="2" t="s">
        <v>27</v>
      </c>
      <c r="I302" s="2" t="s">
        <v>15</v>
      </c>
      <c r="J302" s="2" t="s">
        <v>99</v>
      </c>
      <c r="K302" s="2" t="s">
        <v>34</v>
      </c>
      <c r="L302" s="2" t="s">
        <v>18</v>
      </c>
      <c r="M302" s="2" t="s">
        <v>19</v>
      </c>
      <c r="N302" s="2" t="s">
        <v>30</v>
      </c>
    </row>
    <row r="303" spans="1:14" ht="12.75" x14ac:dyDescent="0.2">
      <c r="A303" s="2">
        <v>302</v>
      </c>
      <c r="B303" s="2" t="s">
        <v>11</v>
      </c>
      <c r="C303" s="4" t="str">
        <f t="shared" si="4"/>
        <v>SPK00302</v>
      </c>
      <c r="D303" s="3">
        <v>45322</v>
      </c>
      <c r="E303" s="2" t="s">
        <v>12</v>
      </c>
      <c r="F303" s="2" t="s">
        <v>13</v>
      </c>
      <c r="G303" s="2" t="s">
        <v>461</v>
      </c>
      <c r="H303" s="2" t="s">
        <v>27</v>
      </c>
      <c r="I303" s="2" t="s">
        <v>15</v>
      </c>
      <c r="J303" s="2" t="s">
        <v>24</v>
      </c>
      <c r="K303" s="2" t="s">
        <v>98</v>
      </c>
      <c r="L303" s="2" t="s">
        <v>18</v>
      </c>
      <c r="M303" s="2" t="s">
        <v>19</v>
      </c>
      <c r="N303" s="2" t="s">
        <v>25</v>
      </c>
    </row>
    <row r="304" spans="1:14" ht="12.75" x14ac:dyDescent="0.2">
      <c r="A304" s="2">
        <v>303</v>
      </c>
      <c r="B304" s="2" t="s">
        <v>76</v>
      </c>
      <c r="C304" s="4" t="str">
        <f t="shared" si="4"/>
        <v>SPK00303</v>
      </c>
      <c r="D304" s="3">
        <v>45322</v>
      </c>
      <c r="E304" s="2" t="s">
        <v>12</v>
      </c>
      <c r="F304" s="2" t="s">
        <v>13</v>
      </c>
      <c r="G304" s="2" t="s">
        <v>462</v>
      </c>
      <c r="H304" s="2" t="s">
        <v>27</v>
      </c>
      <c r="I304" s="2" t="s">
        <v>15</v>
      </c>
      <c r="J304" s="2" t="s">
        <v>42</v>
      </c>
      <c r="K304" s="2" t="s">
        <v>34</v>
      </c>
      <c r="L304" s="2" t="s">
        <v>18</v>
      </c>
      <c r="M304" s="2" t="s">
        <v>29</v>
      </c>
      <c r="N304" s="2" t="s">
        <v>25</v>
      </c>
    </row>
    <row r="305" spans="1:14" ht="12.75" x14ac:dyDescent="0.2">
      <c r="A305" s="2">
        <v>304</v>
      </c>
      <c r="B305" s="2" t="s">
        <v>55</v>
      </c>
      <c r="C305" s="4" t="str">
        <f t="shared" si="4"/>
        <v>SPK00304</v>
      </c>
      <c r="D305" s="3">
        <v>45322</v>
      </c>
      <c r="E305" s="2" t="s">
        <v>12</v>
      </c>
      <c r="F305" s="2" t="s">
        <v>13</v>
      </c>
      <c r="G305" s="2" t="s">
        <v>463</v>
      </c>
      <c r="H305" s="2" t="s">
        <v>27</v>
      </c>
      <c r="I305" s="2" t="s">
        <v>15</v>
      </c>
      <c r="J305" s="2" t="s">
        <v>24</v>
      </c>
      <c r="K305" s="2" t="s">
        <v>17</v>
      </c>
      <c r="L305" s="2" t="s">
        <v>18</v>
      </c>
      <c r="M305" s="2" t="s">
        <v>80</v>
      </c>
      <c r="N305" s="2" t="s">
        <v>25</v>
      </c>
    </row>
    <row r="306" spans="1:14" ht="12.75" x14ac:dyDescent="0.2">
      <c r="A306" s="2">
        <v>305</v>
      </c>
      <c r="B306" s="2" t="s">
        <v>82</v>
      </c>
      <c r="C306" s="4" t="str">
        <f t="shared" si="4"/>
        <v>SPK00305</v>
      </c>
      <c r="D306" s="3">
        <v>45322</v>
      </c>
      <c r="E306" s="2" t="s">
        <v>90</v>
      </c>
      <c r="F306" s="2" t="s">
        <v>13</v>
      </c>
      <c r="G306" s="2" t="s">
        <v>464</v>
      </c>
      <c r="H306" s="2" t="s">
        <v>27</v>
      </c>
      <c r="I306" s="2" t="s">
        <v>15</v>
      </c>
      <c r="J306" s="2" t="s">
        <v>16</v>
      </c>
      <c r="K306" s="2" t="s">
        <v>17</v>
      </c>
      <c r="L306" s="2" t="s">
        <v>38</v>
      </c>
      <c r="M306" s="2"/>
      <c r="N306" s="2" t="s">
        <v>21</v>
      </c>
    </row>
    <row r="307" spans="1:14" ht="12.75" x14ac:dyDescent="0.2">
      <c r="A307" s="2">
        <v>306</v>
      </c>
      <c r="B307" s="2" t="s">
        <v>138</v>
      </c>
      <c r="C307" s="4" t="str">
        <f t="shared" si="4"/>
        <v>SPK00306</v>
      </c>
      <c r="D307" s="3">
        <v>45322</v>
      </c>
      <c r="E307" s="2" t="s">
        <v>12</v>
      </c>
      <c r="F307" s="2" t="s">
        <v>13</v>
      </c>
      <c r="G307" s="2" t="s">
        <v>465</v>
      </c>
      <c r="H307" s="2" t="s">
        <v>27</v>
      </c>
      <c r="I307" s="2" t="s">
        <v>15</v>
      </c>
      <c r="J307" s="2" t="s">
        <v>16</v>
      </c>
      <c r="K307" s="2" t="s">
        <v>17</v>
      </c>
      <c r="L307" s="2" t="s">
        <v>18</v>
      </c>
      <c r="M307" s="2" t="s">
        <v>79</v>
      </c>
      <c r="N307" s="2" t="s">
        <v>21</v>
      </c>
    </row>
    <row r="308" spans="1:14" ht="12.75" x14ac:dyDescent="0.2">
      <c r="A308" s="2">
        <v>307</v>
      </c>
      <c r="B308" s="2" t="s">
        <v>138</v>
      </c>
      <c r="C308" s="4" t="str">
        <f t="shared" si="4"/>
        <v>SPK00307</v>
      </c>
      <c r="D308" s="3">
        <v>45322</v>
      </c>
      <c r="E308" s="2" t="s">
        <v>90</v>
      </c>
      <c r="F308" s="2" t="s">
        <v>13</v>
      </c>
      <c r="G308" s="2" t="s">
        <v>466</v>
      </c>
      <c r="H308" s="2" t="s">
        <v>27</v>
      </c>
      <c r="I308" s="2" t="s">
        <v>15</v>
      </c>
      <c r="J308" s="2" t="s">
        <v>16</v>
      </c>
      <c r="K308" s="2" t="s">
        <v>17</v>
      </c>
      <c r="L308" s="2" t="s">
        <v>38</v>
      </c>
      <c r="M308" s="2"/>
      <c r="N308" s="2" t="s">
        <v>21</v>
      </c>
    </row>
    <row r="309" spans="1:14" ht="12.75" x14ac:dyDescent="0.2">
      <c r="A309" s="2">
        <v>308</v>
      </c>
      <c r="B309" s="2" t="s">
        <v>81</v>
      </c>
      <c r="C309" s="4" t="str">
        <f t="shared" si="4"/>
        <v>SPK00308</v>
      </c>
      <c r="D309" s="3">
        <v>45322</v>
      </c>
      <c r="E309" s="2" t="s">
        <v>90</v>
      </c>
      <c r="F309" s="2" t="s">
        <v>22</v>
      </c>
      <c r="G309" s="2" t="s">
        <v>467</v>
      </c>
      <c r="H309" s="2" t="s">
        <v>27</v>
      </c>
      <c r="I309" s="2" t="s">
        <v>15</v>
      </c>
      <c r="J309" s="2" t="s">
        <v>16</v>
      </c>
      <c r="K309" s="2" t="s">
        <v>17</v>
      </c>
      <c r="L309" s="2" t="s">
        <v>38</v>
      </c>
      <c r="M309" s="2"/>
      <c r="N309" s="2" t="s">
        <v>21</v>
      </c>
    </row>
    <row r="310" spans="1:14" ht="12.75" x14ac:dyDescent="0.2">
      <c r="A310" s="2">
        <v>309</v>
      </c>
      <c r="B310" s="2" t="s">
        <v>41</v>
      </c>
      <c r="C310" s="4" t="str">
        <f t="shared" si="4"/>
        <v>SPK00309</v>
      </c>
      <c r="D310" s="3">
        <v>45322</v>
      </c>
      <c r="E310" s="2" t="s">
        <v>12</v>
      </c>
      <c r="F310" s="2" t="s">
        <v>13</v>
      </c>
      <c r="G310" s="2" t="s">
        <v>468</v>
      </c>
      <c r="H310" s="2" t="s">
        <v>27</v>
      </c>
      <c r="I310" s="2" t="s">
        <v>15</v>
      </c>
      <c r="J310" s="2" t="s">
        <v>56</v>
      </c>
      <c r="K310" s="2" t="s">
        <v>34</v>
      </c>
      <c r="L310" s="2" t="s">
        <v>18</v>
      </c>
      <c r="M310" s="2" t="s">
        <v>19</v>
      </c>
      <c r="N310" s="2" t="s">
        <v>25</v>
      </c>
    </row>
    <row r="311" spans="1:14" ht="12.75" x14ac:dyDescent="0.2">
      <c r="A311" s="2">
        <v>310</v>
      </c>
      <c r="B311" s="2" t="s">
        <v>43</v>
      </c>
      <c r="C311" s="4" t="str">
        <f t="shared" si="4"/>
        <v>SPK00310</v>
      </c>
      <c r="D311" s="3">
        <v>45322</v>
      </c>
      <c r="E311" s="2" t="s">
        <v>90</v>
      </c>
      <c r="F311" s="2" t="s">
        <v>13</v>
      </c>
      <c r="G311" s="2" t="s">
        <v>469</v>
      </c>
      <c r="H311" s="2" t="s">
        <v>115</v>
      </c>
      <c r="I311" s="2" t="s">
        <v>15</v>
      </c>
      <c r="J311" s="2" t="s">
        <v>16</v>
      </c>
      <c r="K311" s="2" t="s">
        <v>17</v>
      </c>
      <c r="L311" s="2" t="s">
        <v>38</v>
      </c>
      <c r="M311" s="2"/>
      <c r="N311" s="2" t="s">
        <v>21</v>
      </c>
    </row>
    <row r="312" spans="1:14" ht="12.75" x14ac:dyDescent="0.2">
      <c r="A312" s="2">
        <v>311</v>
      </c>
      <c r="B312" s="2" t="s">
        <v>55</v>
      </c>
      <c r="C312" s="4" t="str">
        <f t="shared" si="4"/>
        <v>SPK00311</v>
      </c>
      <c r="D312" s="3">
        <v>45322</v>
      </c>
      <c r="E312" s="2" t="s">
        <v>90</v>
      </c>
      <c r="F312" s="2" t="s">
        <v>13</v>
      </c>
      <c r="G312" s="2" t="s">
        <v>470</v>
      </c>
      <c r="H312" s="2" t="s">
        <v>27</v>
      </c>
      <c r="I312" s="2" t="s">
        <v>15</v>
      </c>
      <c r="J312" s="2" t="s">
        <v>16</v>
      </c>
      <c r="K312" s="2" t="s">
        <v>17</v>
      </c>
      <c r="L312" s="2" t="s">
        <v>38</v>
      </c>
      <c r="M312" s="2"/>
      <c r="N312" s="2" t="s">
        <v>21</v>
      </c>
    </row>
    <row r="313" spans="1:14" ht="12.75" x14ac:dyDescent="0.2">
      <c r="A313" s="2">
        <v>312</v>
      </c>
      <c r="B313" s="2" t="s">
        <v>104</v>
      </c>
      <c r="C313" s="4" t="str">
        <f t="shared" si="4"/>
        <v>SPK00312</v>
      </c>
      <c r="D313" s="3">
        <v>45322</v>
      </c>
      <c r="E313" s="2" t="s">
        <v>90</v>
      </c>
      <c r="F313" s="2" t="s">
        <v>13</v>
      </c>
      <c r="G313" s="2" t="s">
        <v>129</v>
      </c>
      <c r="H313" s="2" t="s">
        <v>27</v>
      </c>
      <c r="I313" s="2" t="s">
        <v>15</v>
      </c>
      <c r="J313" s="2" t="s">
        <v>16</v>
      </c>
      <c r="K313" s="2" t="s">
        <v>17</v>
      </c>
      <c r="L313" s="2" t="s">
        <v>38</v>
      </c>
      <c r="M313" s="2"/>
      <c r="N313" s="2" t="s">
        <v>21</v>
      </c>
    </row>
    <row r="314" spans="1:14" ht="12.75" x14ac:dyDescent="0.2">
      <c r="A314" s="2">
        <v>313</v>
      </c>
      <c r="B314" s="2" t="s">
        <v>31</v>
      </c>
      <c r="C314" s="4" t="str">
        <f t="shared" si="4"/>
        <v>SPK00313</v>
      </c>
      <c r="D314" s="3">
        <v>45322</v>
      </c>
      <c r="E314" s="2" t="s">
        <v>90</v>
      </c>
      <c r="F314" s="2" t="s">
        <v>44</v>
      </c>
      <c r="G314" s="2" t="s">
        <v>471</v>
      </c>
      <c r="H314" s="2" t="s">
        <v>23</v>
      </c>
      <c r="I314" s="2" t="s">
        <v>15</v>
      </c>
      <c r="J314" s="2" t="s">
        <v>16</v>
      </c>
      <c r="K314" s="2" t="s">
        <v>17</v>
      </c>
      <c r="L314" s="2" t="s">
        <v>38</v>
      </c>
      <c r="M314" s="2"/>
      <c r="N314" s="2" t="s">
        <v>21</v>
      </c>
    </row>
    <row r="315" spans="1:14" ht="12.75" x14ac:dyDescent="0.2">
      <c r="A315" s="2">
        <v>314</v>
      </c>
      <c r="B315" s="2" t="s">
        <v>60</v>
      </c>
      <c r="C315" s="4" t="str">
        <f t="shared" si="4"/>
        <v>SPK00314</v>
      </c>
      <c r="D315" s="3">
        <v>45322</v>
      </c>
      <c r="E315" s="2" t="s">
        <v>90</v>
      </c>
      <c r="F315" s="2" t="s">
        <v>44</v>
      </c>
      <c r="G315" s="2" t="s">
        <v>472</v>
      </c>
      <c r="H315" s="2" t="s">
        <v>27</v>
      </c>
      <c r="I315" s="2" t="s">
        <v>15</v>
      </c>
      <c r="J315" s="2" t="s">
        <v>16</v>
      </c>
      <c r="K315" s="2" t="s">
        <v>17</v>
      </c>
      <c r="L315" s="2" t="s">
        <v>38</v>
      </c>
      <c r="M315" s="2"/>
      <c r="N315" s="2" t="s">
        <v>21</v>
      </c>
    </row>
    <row r="316" spans="1:14" ht="12.75" x14ac:dyDescent="0.2">
      <c r="A316" s="2">
        <v>315</v>
      </c>
      <c r="B316" s="2" t="s">
        <v>104</v>
      </c>
      <c r="C316" s="4" t="str">
        <f t="shared" si="4"/>
        <v>SPK00315</v>
      </c>
      <c r="D316" s="3">
        <v>45322</v>
      </c>
      <c r="E316" s="2" t="s">
        <v>90</v>
      </c>
      <c r="F316" s="2" t="s">
        <v>44</v>
      </c>
      <c r="G316" s="2" t="s">
        <v>473</v>
      </c>
      <c r="H316" s="2" t="s">
        <v>141</v>
      </c>
      <c r="I316" s="2" t="s">
        <v>15</v>
      </c>
      <c r="J316" s="2" t="s">
        <v>16</v>
      </c>
      <c r="K316" s="2" t="s">
        <v>17</v>
      </c>
      <c r="L316" s="2" t="s">
        <v>38</v>
      </c>
      <c r="M316" s="2"/>
      <c r="N316" s="2" t="s">
        <v>21</v>
      </c>
    </row>
    <row r="317" spans="1:14" ht="12.75" x14ac:dyDescent="0.2">
      <c r="A317" s="2">
        <v>316</v>
      </c>
      <c r="B317" s="2" t="s">
        <v>43</v>
      </c>
      <c r="C317" s="4" t="str">
        <f t="shared" si="4"/>
        <v>SPK00316</v>
      </c>
      <c r="D317" s="3">
        <v>45322</v>
      </c>
      <c r="E317" s="2" t="s">
        <v>90</v>
      </c>
      <c r="F317" s="2" t="s">
        <v>44</v>
      </c>
      <c r="G317" s="2" t="s">
        <v>474</v>
      </c>
      <c r="H317" s="2" t="s">
        <v>27</v>
      </c>
      <c r="I317" s="2" t="s">
        <v>15</v>
      </c>
      <c r="J317" s="2" t="s">
        <v>16</v>
      </c>
      <c r="K317" s="2" t="s">
        <v>17</v>
      </c>
      <c r="L317" s="2" t="s">
        <v>38</v>
      </c>
      <c r="M317" s="2"/>
      <c r="N317" s="2" t="s">
        <v>21</v>
      </c>
    </row>
    <row r="318" spans="1:14" ht="12.75" x14ac:dyDescent="0.2">
      <c r="A318" s="2">
        <v>317</v>
      </c>
      <c r="B318" s="2" t="s">
        <v>73</v>
      </c>
      <c r="C318" s="4" t="str">
        <f t="shared" si="4"/>
        <v>SPK00317</v>
      </c>
      <c r="D318" s="3">
        <v>45322</v>
      </c>
      <c r="E318" s="2" t="s">
        <v>12</v>
      </c>
      <c r="F318" s="2" t="s">
        <v>32</v>
      </c>
      <c r="G318" s="2" t="s">
        <v>475</v>
      </c>
      <c r="H318" s="2" t="s">
        <v>27</v>
      </c>
      <c r="I318" s="2" t="s">
        <v>15</v>
      </c>
      <c r="J318" s="2" t="s">
        <v>48</v>
      </c>
      <c r="K318" s="2" t="s">
        <v>17</v>
      </c>
      <c r="L318" s="2" t="s">
        <v>18</v>
      </c>
      <c r="M318" s="2" t="s">
        <v>35</v>
      </c>
      <c r="N318" s="2" t="s">
        <v>30</v>
      </c>
    </row>
    <row r="319" spans="1:14" ht="12.75" x14ac:dyDescent="0.2">
      <c r="A319" s="2">
        <v>318</v>
      </c>
      <c r="B319" s="2" t="s">
        <v>93</v>
      </c>
      <c r="C319" s="4" t="str">
        <f t="shared" si="4"/>
        <v>SPK00318</v>
      </c>
      <c r="D319" s="3">
        <v>45322</v>
      </c>
      <c r="E319" s="2" t="s">
        <v>12</v>
      </c>
      <c r="F319" s="2" t="s">
        <v>13</v>
      </c>
      <c r="G319" s="2" t="s">
        <v>476</v>
      </c>
      <c r="H319" s="2" t="s">
        <v>50</v>
      </c>
      <c r="I319" s="2" t="s">
        <v>15</v>
      </c>
      <c r="J319" s="2" t="s">
        <v>92</v>
      </c>
      <c r="K319" s="2" t="s">
        <v>17</v>
      </c>
      <c r="L319" s="2" t="s">
        <v>18</v>
      </c>
      <c r="M319" s="2" t="s">
        <v>35</v>
      </c>
      <c r="N319" s="2" t="s">
        <v>25</v>
      </c>
    </row>
    <row r="320" spans="1:14" ht="12.75" x14ac:dyDescent="0.2">
      <c r="A320" s="2">
        <v>319</v>
      </c>
      <c r="B320" s="2" t="s">
        <v>110</v>
      </c>
      <c r="C320" s="4" t="str">
        <f t="shared" si="4"/>
        <v>SPK00319</v>
      </c>
      <c r="D320" s="3">
        <v>45322</v>
      </c>
      <c r="E320" s="2" t="s">
        <v>12</v>
      </c>
      <c r="F320" s="2" t="s">
        <v>22</v>
      </c>
      <c r="G320" s="2" t="s">
        <v>477</v>
      </c>
      <c r="H320" s="2" t="s">
        <v>119</v>
      </c>
      <c r="I320" s="2" t="s">
        <v>52</v>
      </c>
      <c r="J320" s="2" t="s">
        <v>61</v>
      </c>
      <c r="K320" s="2" t="s">
        <v>20</v>
      </c>
      <c r="L320" s="2" t="s">
        <v>18</v>
      </c>
      <c r="M320" s="2" t="s">
        <v>79</v>
      </c>
      <c r="N320" s="2" t="s">
        <v>63</v>
      </c>
    </row>
    <row r="321" spans="1:14" ht="12.75" x14ac:dyDescent="0.2">
      <c r="A321" s="2">
        <v>320</v>
      </c>
      <c r="B321" s="2" t="s">
        <v>31</v>
      </c>
      <c r="C321" s="4" t="str">
        <f t="shared" si="4"/>
        <v>SPK00320</v>
      </c>
      <c r="D321" s="3">
        <v>45322</v>
      </c>
      <c r="E321" s="2" t="s">
        <v>12</v>
      </c>
      <c r="F321" s="2" t="s">
        <v>68</v>
      </c>
      <c r="G321" s="2" t="s">
        <v>478</v>
      </c>
      <c r="H321" s="2" t="s">
        <v>124</v>
      </c>
      <c r="I321" s="2" t="s">
        <v>15</v>
      </c>
      <c r="J321" s="2" t="s">
        <v>42</v>
      </c>
      <c r="K321" s="2" t="s">
        <v>34</v>
      </c>
      <c r="L321" s="2" t="s">
        <v>38</v>
      </c>
      <c r="M321" s="2"/>
      <c r="N321" s="2" t="s">
        <v>25</v>
      </c>
    </row>
    <row r="322" spans="1:14" ht="12.75" x14ac:dyDescent="0.2">
      <c r="A322" s="2">
        <v>321</v>
      </c>
      <c r="B322" s="2" t="s">
        <v>41</v>
      </c>
      <c r="C322" s="4" t="str">
        <f t="shared" si="4"/>
        <v>SPK00321</v>
      </c>
      <c r="D322" s="3">
        <v>45322</v>
      </c>
      <c r="E322" s="2" t="s">
        <v>12</v>
      </c>
      <c r="F322" s="2" t="s">
        <v>32</v>
      </c>
      <c r="G322" s="2" t="s">
        <v>479</v>
      </c>
      <c r="H322" s="2" t="s">
        <v>91</v>
      </c>
      <c r="I322" s="2" t="s">
        <v>15</v>
      </c>
      <c r="J322" s="2" t="s">
        <v>40</v>
      </c>
      <c r="K322" s="2" t="s">
        <v>17</v>
      </c>
      <c r="L322" s="2" t="s">
        <v>18</v>
      </c>
      <c r="M322" s="2" t="s">
        <v>79</v>
      </c>
      <c r="N322" s="2" t="s">
        <v>30</v>
      </c>
    </row>
    <row r="323" spans="1:14" ht="12.75" x14ac:dyDescent="0.2">
      <c r="A323" s="2">
        <v>322</v>
      </c>
      <c r="B323" s="2" t="s">
        <v>58</v>
      </c>
      <c r="C323" s="4" t="str">
        <f t="shared" ref="C323:C386" si="5">"SPK"&amp;"00"&amp;A323</f>
        <v>SPK00322</v>
      </c>
      <c r="D323" s="3">
        <v>45322</v>
      </c>
      <c r="E323" s="2" t="s">
        <v>12</v>
      </c>
      <c r="F323" s="2" t="s">
        <v>44</v>
      </c>
      <c r="G323" s="2" t="s">
        <v>480</v>
      </c>
      <c r="H323" s="2" t="s">
        <v>27</v>
      </c>
      <c r="I323" s="2" t="s">
        <v>52</v>
      </c>
      <c r="J323" s="2" t="s">
        <v>61</v>
      </c>
      <c r="K323" s="2" t="s">
        <v>20</v>
      </c>
      <c r="L323" s="2" t="s">
        <v>18</v>
      </c>
      <c r="M323" s="2" t="s">
        <v>19</v>
      </c>
      <c r="N323" s="2" t="s">
        <v>63</v>
      </c>
    </row>
    <row r="324" spans="1:14" ht="12.75" x14ac:dyDescent="0.2">
      <c r="A324" s="2">
        <v>323</v>
      </c>
      <c r="B324" s="2" t="s">
        <v>102</v>
      </c>
      <c r="C324" s="4" t="str">
        <f t="shared" si="5"/>
        <v>SPK00323</v>
      </c>
      <c r="D324" s="3">
        <v>45322</v>
      </c>
      <c r="E324" s="2" t="s">
        <v>86</v>
      </c>
      <c r="F324" s="2" t="s">
        <v>13</v>
      </c>
      <c r="G324" s="2" t="s">
        <v>481</v>
      </c>
      <c r="H324" s="2" t="s">
        <v>45</v>
      </c>
      <c r="I324" s="2" t="s">
        <v>15</v>
      </c>
      <c r="J324" s="2" t="s">
        <v>92</v>
      </c>
      <c r="K324" s="2" t="s">
        <v>17</v>
      </c>
      <c r="L324" s="2" t="s">
        <v>38</v>
      </c>
      <c r="M324" s="2"/>
      <c r="N324" s="2" t="s">
        <v>25</v>
      </c>
    </row>
    <row r="325" spans="1:14" ht="12.75" x14ac:dyDescent="0.2">
      <c r="A325" s="2">
        <v>324</v>
      </c>
      <c r="B325" s="2" t="s">
        <v>31</v>
      </c>
      <c r="C325" s="4" t="str">
        <f t="shared" si="5"/>
        <v>SPK00324</v>
      </c>
      <c r="D325" s="3">
        <v>45322</v>
      </c>
      <c r="E325" s="2" t="s">
        <v>12</v>
      </c>
      <c r="F325" s="2" t="s">
        <v>22</v>
      </c>
      <c r="G325" s="2" t="s">
        <v>482</v>
      </c>
      <c r="H325" s="2" t="s">
        <v>23</v>
      </c>
      <c r="I325" s="2" t="s">
        <v>15</v>
      </c>
      <c r="J325" s="2" t="s">
        <v>56</v>
      </c>
      <c r="K325" s="2" t="s">
        <v>34</v>
      </c>
      <c r="L325" s="2" t="s">
        <v>18</v>
      </c>
      <c r="M325" s="2" t="s">
        <v>19</v>
      </c>
      <c r="N325" s="2" t="s">
        <v>25</v>
      </c>
    </row>
    <row r="326" spans="1:14" ht="12.75" x14ac:dyDescent="0.2">
      <c r="A326" s="2">
        <v>325</v>
      </c>
      <c r="B326" s="2" t="s">
        <v>109</v>
      </c>
      <c r="C326" s="4" t="str">
        <f t="shared" si="5"/>
        <v>SPK00325</v>
      </c>
      <c r="D326" s="3">
        <v>45322</v>
      </c>
      <c r="E326" s="2" t="s">
        <v>12</v>
      </c>
      <c r="F326" s="2" t="s">
        <v>13</v>
      </c>
      <c r="G326" s="2" t="s">
        <v>483</v>
      </c>
      <c r="H326" s="2" t="s">
        <v>117</v>
      </c>
      <c r="I326" s="2" t="s">
        <v>15</v>
      </c>
      <c r="J326" s="2" t="s">
        <v>16</v>
      </c>
      <c r="K326" s="2" t="s">
        <v>17</v>
      </c>
      <c r="L326" s="2" t="s">
        <v>18</v>
      </c>
      <c r="M326" s="2" t="s">
        <v>67</v>
      </c>
      <c r="N326" s="2" t="s">
        <v>21</v>
      </c>
    </row>
    <row r="327" spans="1:14" ht="12.75" x14ac:dyDescent="0.2">
      <c r="A327" s="2">
        <v>326</v>
      </c>
      <c r="B327" s="2" t="s">
        <v>102</v>
      </c>
      <c r="C327" s="4" t="str">
        <f t="shared" si="5"/>
        <v>SPK00326</v>
      </c>
      <c r="D327" s="3">
        <v>45322</v>
      </c>
      <c r="E327" s="2" t="s">
        <v>12</v>
      </c>
      <c r="F327" s="2" t="s">
        <v>13</v>
      </c>
      <c r="G327" s="2" t="s">
        <v>484</v>
      </c>
      <c r="H327" s="2" t="s">
        <v>27</v>
      </c>
      <c r="I327" s="2" t="s">
        <v>15</v>
      </c>
      <c r="J327" s="2" t="s">
        <v>56</v>
      </c>
      <c r="K327" s="2" t="s">
        <v>34</v>
      </c>
      <c r="L327" s="2" t="s">
        <v>18</v>
      </c>
      <c r="M327" s="2" t="s">
        <v>88</v>
      </c>
      <c r="N327" s="2" t="s">
        <v>25</v>
      </c>
    </row>
    <row r="328" spans="1:14" ht="12.75" x14ac:dyDescent="0.2">
      <c r="A328" s="2">
        <v>327</v>
      </c>
      <c r="B328" s="2" t="s">
        <v>74</v>
      </c>
      <c r="C328" s="4" t="str">
        <f t="shared" si="5"/>
        <v>SPK00327</v>
      </c>
      <c r="D328" s="3">
        <v>45322</v>
      </c>
      <c r="E328" s="2" t="s">
        <v>12</v>
      </c>
      <c r="F328" s="2" t="s">
        <v>32</v>
      </c>
      <c r="G328" s="2" t="s">
        <v>485</v>
      </c>
      <c r="H328" s="2" t="s">
        <v>27</v>
      </c>
      <c r="I328" s="2" t="s">
        <v>15</v>
      </c>
      <c r="J328" s="2" t="s">
        <v>33</v>
      </c>
      <c r="K328" s="2" t="s">
        <v>34</v>
      </c>
      <c r="L328" s="2" t="s">
        <v>18</v>
      </c>
      <c r="M328" s="2" t="s">
        <v>62</v>
      </c>
      <c r="N328" s="2" t="s">
        <v>36</v>
      </c>
    </row>
    <row r="329" spans="1:14" ht="12.75" x14ac:dyDescent="0.2">
      <c r="A329" s="2">
        <v>328</v>
      </c>
      <c r="B329" s="2" t="s">
        <v>100</v>
      </c>
      <c r="C329" s="4" t="str">
        <f t="shared" si="5"/>
        <v>SPK00328</v>
      </c>
      <c r="D329" s="3">
        <v>45322</v>
      </c>
      <c r="E329" s="2" t="s">
        <v>12</v>
      </c>
      <c r="F329" s="2" t="s">
        <v>32</v>
      </c>
      <c r="G329" s="2" t="s">
        <v>486</v>
      </c>
      <c r="H329" s="2" t="s">
        <v>27</v>
      </c>
      <c r="I329" s="2" t="s">
        <v>52</v>
      </c>
      <c r="J329" s="2" t="s">
        <v>61</v>
      </c>
      <c r="K329" s="2" t="s">
        <v>20</v>
      </c>
      <c r="L329" s="2" t="s">
        <v>18</v>
      </c>
      <c r="M329" s="2" t="s">
        <v>62</v>
      </c>
      <c r="N329" s="2" t="s">
        <v>63</v>
      </c>
    </row>
    <row r="330" spans="1:14" ht="12.75" x14ac:dyDescent="0.2">
      <c r="A330" s="2">
        <v>329</v>
      </c>
      <c r="B330" s="2" t="s">
        <v>107</v>
      </c>
      <c r="C330" s="4" t="str">
        <f t="shared" si="5"/>
        <v>SPK00329</v>
      </c>
      <c r="D330" s="3">
        <v>45322</v>
      </c>
      <c r="E330" s="2" t="s">
        <v>12</v>
      </c>
      <c r="F330" s="2" t="s">
        <v>13</v>
      </c>
      <c r="G330" s="2" t="s">
        <v>487</v>
      </c>
      <c r="H330" s="2" t="s">
        <v>27</v>
      </c>
      <c r="I330" s="2" t="s">
        <v>15</v>
      </c>
      <c r="J330" s="2" t="s">
        <v>87</v>
      </c>
      <c r="K330" s="2" t="s">
        <v>34</v>
      </c>
      <c r="L330" s="2" t="s">
        <v>18</v>
      </c>
      <c r="M330" s="2" t="s">
        <v>69</v>
      </c>
      <c r="N330" s="2" t="s">
        <v>21</v>
      </c>
    </row>
    <row r="331" spans="1:14" ht="12.75" x14ac:dyDescent="0.2">
      <c r="A331" s="2">
        <v>330</v>
      </c>
      <c r="B331" s="2" t="s">
        <v>47</v>
      </c>
      <c r="C331" s="4" t="str">
        <f t="shared" si="5"/>
        <v>SPK00330</v>
      </c>
      <c r="D331" s="3">
        <v>45322</v>
      </c>
      <c r="E331" s="2" t="s">
        <v>12</v>
      </c>
      <c r="F331" s="2" t="s">
        <v>13</v>
      </c>
      <c r="G331" s="2" t="s">
        <v>488</v>
      </c>
      <c r="H331" s="2" t="s">
        <v>27</v>
      </c>
      <c r="I331" s="2" t="s">
        <v>15</v>
      </c>
      <c r="J331" s="2" t="s">
        <v>83</v>
      </c>
      <c r="K331" s="2" t="s">
        <v>17</v>
      </c>
      <c r="L331" s="2" t="s">
        <v>18</v>
      </c>
      <c r="M331" s="2" t="s">
        <v>103</v>
      </c>
      <c r="N331" s="2" t="s">
        <v>36</v>
      </c>
    </row>
    <row r="332" spans="1:14" ht="12.75" x14ac:dyDescent="0.2">
      <c r="A332" s="2">
        <v>331</v>
      </c>
      <c r="B332" s="2" t="s">
        <v>93</v>
      </c>
      <c r="C332" s="4" t="str">
        <f t="shared" si="5"/>
        <v>SPK00331</v>
      </c>
      <c r="D332" s="3">
        <v>45323</v>
      </c>
      <c r="E332" s="2" t="s">
        <v>12</v>
      </c>
      <c r="F332" s="2" t="s">
        <v>32</v>
      </c>
      <c r="G332" s="2" t="s">
        <v>489</v>
      </c>
      <c r="H332" s="2" t="s">
        <v>23</v>
      </c>
      <c r="I332" s="2" t="s">
        <v>52</v>
      </c>
      <c r="J332" s="2" t="s">
        <v>61</v>
      </c>
      <c r="K332" s="2" t="s">
        <v>20</v>
      </c>
      <c r="L332" s="2" t="s">
        <v>38</v>
      </c>
      <c r="M332" s="2"/>
      <c r="N332" s="2" t="s">
        <v>63</v>
      </c>
    </row>
    <row r="333" spans="1:14" ht="12.75" x14ac:dyDescent="0.2">
      <c r="A333" s="2">
        <v>332</v>
      </c>
      <c r="B333" s="2" t="s">
        <v>109</v>
      </c>
      <c r="C333" s="4" t="str">
        <f t="shared" si="5"/>
        <v>SPK00332</v>
      </c>
      <c r="D333" s="3">
        <v>45323</v>
      </c>
      <c r="E333" s="2" t="s">
        <v>12</v>
      </c>
      <c r="F333" s="2" t="s">
        <v>32</v>
      </c>
      <c r="G333" s="2" t="s">
        <v>490</v>
      </c>
      <c r="H333" s="2" t="s">
        <v>91</v>
      </c>
      <c r="I333" s="2" t="s">
        <v>52</v>
      </c>
      <c r="J333" s="2" t="s">
        <v>61</v>
      </c>
      <c r="K333" s="2" t="s">
        <v>20</v>
      </c>
      <c r="L333" s="2" t="s">
        <v>18</v>
      </c>
      <c r="M333" s="2" t="s">
        <v>35</v>
      </c>
      <c r="N333" s="2" t="s">
        <v>63</v>
      </c>
    </row>
    <row r="334" spans="1:14" ht="12.75" x14ac:dyDescent="0.2">
      <c r="A334" s="2">
        <v>333</v>
      </c>
      <c r="B334" s="2" t="s">
        <v>82</v>
      </c>
      <c r="C334" s="4" t="str">
        <f t="shared" si="5"/>
        <v>SPK00333</v>
      </c>
      <c r="D334" s="3">
        <v>45323</v>
      </c>
      <c r="E334" s="2" t="s">
        <v>12</v>
      </c>
      <c r="F334" s="2" t="s">
        <v>13</v>
      </c>
      <c r="G334" s="2" t="s">
        <v>491</v>
      </c>
      <c r="H334" s="2" t="s">
        <v>27</v>
      </c>
      <c r="I334" s="2" t="s">
        <v>15</v>
      </c>
      <c r="J334" s="2" t="s">
        <v>143</v>
      </c>
      <c r="K334" s="2" t="s">
        <v>114</v>
      </c>
      <c r="L334" s="2" t="s">
        <v>18</v>
      </c>
      <c r="M334" s="2" t="s">
        <v>19</v>
      </c>
      <c r="N334" s="2" t="s">
        <v>36</v>
      </c>
    </row>
    <row r="335" spans="1:14" ht="12.75" x14ac:dyDescent="0.2">
      <c r="A335" s="2">
        <v>334</v>
      </c>
      <c r="B335" s="2" t="s">
        <v>110</v>
      </c>
      <c r="C335" s="4" t="str">
        <f t="shared" si="5"/>
        <v>SPK00334</v>
      </c>
      <c r="D335" s="3">
        <v>45323</v>
      </c>
      <c r="E335" s="2" t="s">
        <v>12</v>
      </c>
      <c r="F335" s="2" t="s">
        <v>22</v>
      </c>
      <c r="G335" s="2" t="s">
        <v>492</v>
      </c>
      <c r="H335" s="2" t="s">
        <v>27</v>
      </c>
      <c r="I335" s="2" t="s">
        <v>15</v>
      </c>
      <c r="J335" s="2" t="s">
        <v>33</v>
      </c>
      <c r="K335" s="2" t="s">
        <v>34</v>
      </c>
      <c r="L335" s="2" t="s">
        <v>18</v>
      </c>
      <c r="M335" s="2" t="s">
        <v>84</v>
      </c>
      <c r="N335" s="2" t="s">
        <v>36</v>
      </c>
    </row>
    <row r="336" spans="1:14" ht="12.75" x14ac:dyDescent="0.2">
      <c r="A336" s="2">
        <v>335</v>
      </c>
      <c r="B336" s="2" t="s">
        <v>110</v>
      </c>
      <c r="C336" s="4" t="str">
        <f t="shared" si="5"/>
        <v>SPK00335</v>
      </c>
      <c r="D336" s="3">
        <v>45324</v>
      </c>
      <c r="E336" s="2" t="s">
        <v>12</v>
      </c>
      <c r="F336" s="2" t="s">
        <v>44</v>
      </c>
      <c r="G336" s="2" t="s">
        <v>493</v>
      </c>
      <c r="H336" s="2" t="s">
        <v>27</v>
      </c>
      <c r="I336" s="2" t="s">
        <v>15</v>
      </c>
      <c r="J336" s="2" t="s">
        <v>89</v>
      </c>
      <c r="K336" s="2" t="s">
        <v>34</v>
      </c>
      <c r="L336" s="2" t="s">
        <v>38</v>
      </c>
      <c r="M336" s="2"/>
      <c r="N336" s="2" t="s">
        <v>21</v>
      </c>
    </row>
    <row r="337" spans="1:14" ht="12.75" x14ac:dyDescent="0.2">
      <c r="A337" s="2">
        <v>336</v>
      </c>
      <c r="B337" s="2" t="s">
        <v>70</v>
      </c>
      <c r="C337" s="4" t="str">
        <f t="shared" si="5"/>
        <v>SPK00336</v>
      </c>
      <c r="D337" s="3">
        <v>45325</v>
      </c>
      <c r="E337" s="2" t="s">
        <v>12</v>
      </c>
      <c r="F337" s="2" t="s">
        <v>44</v>
      </c>
      <c r="G337" s="2" t="s">
        <v>494</v>
      </c>
      <c r="H337" s="2" t="s">
        <v>27</v>
      </c>
      <c r="I337" s="2" t="s">
        <v>52</v>
      </c>
      <c r="J337" s="2" t="s">
        <v>61</v>
      </c>
      <c r="K337" s="2" t="s">
        <v>20</v>
      </c>
      <c r="L337" s="2" t="s">
        <v>18</v>
      </c>
      <c r="M337" s="2" t="s">
        <v>19</v>
      </c>
      <c r="N337" s="2" t="s">
        <v>63</v>
      </c>
    </row>
    <row r="338" spans="1:14" ht="12.75" x14ac:dyDescent="0.2">
      <c r="A338" s="2">
        <v>337</v>
      </c>
      <c r="B338" s="2" t="s">
        <v>85</v>
      </c>
      <c r="C338" s="4" t="str">
        <f t="shared" si="5"/>
        <v>SPK00337</v>
      </c>
      <c r="D338" s="3">
        <v>45325</v>
      </c>
      <c r="E338" s="2" t="s">
        <v>12</v>
      </c>
      <c r="F338" s="2" t="s">
        <v>32</v>
      </c>
      <c r="G338" s="2" t="s">
        <v>495</v>
      </c>
      <c r="H338" s="2" t="s">
        <v>23</v>
      </c>
      <c r="I338" s="2" t="s">
        <v>52</v>
      </c>
      <c r="J338" s="2" t="s">
        <v>61</v>
      </c>
      <c r="K338" s="2" t="s">
        <v>20</v>
      </c>
      <c r="L338" s="2" t="s">
        <v>18</v>
      </c>
      <c r="M338" s="2" t="s">
        <v>79</v>
      </c>
      <c r="N338" s="2" t="s">
        <v>63</v>
      </c>
    </row>
    <row r="339" spans="1:14" ht="12.75" x14ac:dyDescent="0.2">
      <c r="A339" s="2">
        <v>338</v>
      </c>
      <c r="B339" s="2" t="s">
        <v>26</v>
      </c>
      <c r="C339" s="4" t="str">
        <f t="shared" si="5"/>
        <v>SPK00338</v>
      </c>
      <c r="D339" s="3">
        <v>45327</v>
      </c>
      <c r="E339" s="2" t="s">
        <v>12</v>
      </c>
      <c r="F339" s="2" t="s">
        <v>32</v>
      </c>
      <c r="G339" s="2" t="s">
        <v>496</v>
      </c>
      <c r="H339" s="2" t="s">
        <v>27</v>
      </c>
      <c r="I339" s="2" t="s">
        <v>15</v>
      </c>
      <c r="J339" s="2" t="s">
        <v>92</v>
      </c>
      <c r="K339" s="2" t="s">
        <v>17</v>
      </c>
      <c r="L339" s="2" t="s">
        <v>18</v>
      </c>
      <c r="M339" s="2" t="s">
        <v>35</v>
      </c>
      <c r="N339" s="2" t="s">
        <v>25</v>
      </c>
    </row>
    <row r="340" spans="1:14" ht="12.75" x14ac:dyDescent="0.2">
      <c r="A340" s="2">
        <v>339</v>
      </c>
      <c r="B340" s="2" t="s">
        <v>76</v>
      </c>
      <c r="C340" s="4" t="str">
        <f t="shared" si="5"/>
        <v>SPK00339</v>
      </c>
      <c r="D340" s="3">
        <v>45327</v>
      </c>
      <c r="E340" s="2" t="s">
        <v>12</v>
      </c>
      <c r="F340" s="2" t="s">
        <v>22</v>
      </c>
      <c r="G340" s="2" t="s">
        <v>497</v>
      </c>
      <c r="H340" s="2" t="s">
        <v>27</v>
      </c>
      <c r="I340" s="2" t="s">
        <v>15</v>
      </c>
      <c r="J340" s="2" t="s">
        <v>42</v>
      </c>
      <c r="K340" s="2" t="s">
        <v>34</v>
      </c>
      <c r="L340" s="2" t="s">
        <v>18</v>
      </c>
      <c r="M340" s="2" t="s">
        <v>35</v>
      </c>
      <c r="N340" s="2" t="s">
        <v>25</v>
      </c>
    </row>
    <row r="341" spans="1:14" ht="12.75" x14ac:dyDescent="0.2">
      <c r="A341" s="2">
        <v>340</v>
      </c>
      <c r="B341" s="2" t="s">
        <v>138</v>
      </c>
      <c r="C341" s="4" t="str">
        <f t="shared" si="5"/>
        <v>SPK00340</v>
      </c>
      <c r="D341" s="3">
        <v>45327</v>
      </c>
      <c r="E341" s="2" t="s">
        <v>12</v>
      </c>
      <c r="F341" s="2" t="s">
        <v>13</v>
      </c>
      <c r="G341" s="2" t="s">
        <v>498</v>
      </c>
      <c r="H341" s="2" t="s">
        <v>27</v>
      </c>
      <c r="I341" s="2" t="s">
        <v>15</v>
      </c>
      <c r="J341" s="2" t="s">
        <v>92</v>
      </c>
      <c r="K341" s="2" t="s">
        <v>17</v>
      </c>
      <c r="L341" s="2" t="s">
        <v>38</v>
      </c>
      <c r="M341" s="2"/>
      <c r="N341" s="2" t="s">
        <v>25</v>
      </c>
    </row>
    <row r="342" spans="1:14" ht="12.75" x14ac:dyDescent="0.2">
      <c r="A342" s="2">
        <v>341</v>
      </c>
      <c r="B342" s="2" t="s">
        <v>11</v>
      </c>
      <c r="C342" s="4" t="str">
        <f t="shared" si="5"/>
        <v>SPK00341</v>
      </c>
      <c r="D342" s="3">
        <v>45327</v>
      </c>
      <c r="E342" s="2" t="s">
        <v>12</v>
      </c>
      <c r="F342" s="2" t="s">
        <v>22</v>
      </c>
      <c r="G342" s="2" t="s">
        <v>499</v>
      </c>
      <c r="H342" s="2" t="s">
        <v>27</v>
      </c>
      <c r="I342" s="2" t="s">
        <v>52</v>
      </c>
      <c r="J342" s="2" t="s">
        <v>61</v>
      </c>
      <c r="K342" s="2" t="s">
        <v>20</v>
      </c>
      <c r="L342" s="2" t="s">
        <v>38</v>
      </c>
      <c r="M342" s="2"/>
      <c r="N342" s="2" t="s">
        <v>63</v>
      </c>
    </row>
    <row r="343" spans="1:14" ht="12.75" x14ac:dyDescent="0.2">
      <c r="A343" s="2">
        <v>342</v>
      </c>
      <c r="B343" s="2" t="s">
        <v>31</v>
      </c>
      <c r="C343" s="4" t="str">
        <f t="shared" si="5"/>
        <v>SPK00342</v>
      </c>
      <c r="D343" s="3">
        <v>45327</v>
      </c>
      <c r="E343" s="2" t="s">
        <v>12</v>
      </c>
      <c r="F343" s="2" t="s">
        <v>13</v>
      </c>
      <c r="G343" s="2" t="s">
        <v>500</v>
      </c>
      <c r="H343" s="2" t="s">
        <v>23</v>
      </c>
      <c r="I343" s="2" t="s">
        <v>15</v>
      </c>
      <c r="J343" s="2" t="s">
        <v>56</v>
      </c>
      <c r="K343" s="2" t="s">
        <v>34</v>
      </c>
      <c r="L343" s="2" t="s">
        <v>38</v>
      </c>
      <c r="M343" s="2"/>
      <c r="N343" s="2" t="s">
        <v>25</v>
      </c>
    </row>
    <row r="344" spans="1:14" ht="12.75" x14ac:dyDescent="0.2">
      <c r="A344" s="2">
        <v>343</v>
      </c>
      <c r="B344" s="2" t="s">
        <v>85</v>
      </c>
      <c r="C344" s="4" t="str">
        <f t="shared" si="5"/>
        <v>SPK00343</v>
      </c>
      <c r="D344" s="3">
        <v>45327</v>
      </c>
      <c r="E344" s="2" t="s">
        <v>90</v>
      </c>
      <c r="F344" s="2" t="s">
        <v>32</v>
      </c>
      <c r="G344" s="2" t="s">
        <v>501</v>
      </c>
      <c r="H344" s="2" t="s">
        <v>64</v>
      </c>
      <c r="I344" s="2" t="s">
        <v>15</v>
      </c>
      <c r="J344" s="2" t="s">
        <v>46</v>
      </c>
      <c r="K344" s="2" t="s">
        <v>34</v>
      </c>
      <c r="L344" s="2" t="s">
        <v>38</v>
      </c>
      <c r="M344" s="2"/>
      <c r="N344" s="2" t="s">
        <v>30</v>
      </c>
    </row>
    <row r="345" spans="1:14" ht="12.75" x14ac:dyDescent="0.2">
      <c r="A345" s="2">
        <v>344</v>
      </c>
      <c r="B345" s="2" t="s">
        <v>81</v>
      </c>
      <c r="C345" s="4" t="str">
        <f t="shared" si="5"/>
        <v>SPK00344</v>
      </c>
      <c r="D345" s="3">
        <v>45327</v>
      </c>
      <c r="E345" s="2" t="s">
        <v>12</v>
      </c>
      <c r="F345" s="2" t="s">
        <v>32</v>
      </c>
      <c r="G345" s="2" t="s">
        <v>502</v>
      </c>
      <c r="H345" s="2" t="s">
        <v>27</v>
      </c>
      <c r="I345" s="2" t="s">
        <v>15</v>
      </c>
      <c r="J345" s="2" t="s">
        <v>56</v>
      </c>
      <c r="K345" s="2" t="s">
        <v>34</v>
      </c>
      <c r="L345" s="2" t="s">
        <v>18</v>
      </c>
      <c r="M345" s="2" t="s">
        <v>19</v>
      </c>
      <c r="N345" s="2" t="s">
        <v>25</v>
      </c>
    </row>
    <row r="346" spans="1:14" ht="12.75" x14ac:dyDescent="0.2">
      <c r="A346" s="2">
        <v>345</v>
      </c>
      <c r="B346" s="2" t="s">
        <v>112</v>
      </c>
      <c r="C346" s="4" t="str">
        <f t="shared" si="5"/>
        <v>SPK00345</v>
      </c>
      <c r="D346" s="3">
        <v>45327</v>
      </c>
      <c r="E346" s="2" t="s">
        <v>12</v>
      </c>
      <c r="F346" s="2" t="s">
        <v>13</v>
      </c>
      <c r="G346" s="2" t="s">
        <v>503</v>
      </c>
      <c r="H346" s="2" t="s">
        <v>27</v>
      </c>
      <c r="I346" s="2" t="s">
        <v>15</v>
      </c>
      <c r="J346" s="2" t="s">
        <v>144</v>
      </c>
      <c r="K346" s="2" t="s">
        <v>17</v>
      </c>
      <c r="L346" s="2" t="s">
        <v>18</v>
      </c>
      <c r="M346" s="2" t="s">
        <v>19</v>
      </c>
      <c r="N346" s="2" t="s">
        <v>30</v>
      </c>
    </row>
    <row r="347" spans="1:14" ht="12.75" x14ac:dyDescent="0.2">
      <c r="A347" s="2">
        <v>346</v>
      </c>
      <c r="B347" s="2" t="s">
        <v>107</v>
      </c>
      <c r="C347" s="4" t="str">
        <f t="shared" si="5"/>
        <v>SPK00346</v>
      </c>
      <c r="D347" s="3">
        <v>45327</v>
      </c>
      <c r="E347" s="2" t="s">
        <v>12</v>
      </c>
      <c r="F347" s="2" t="s">
        <v>13</v>
      </c>
      <c r="G347" s="2" t="s">
        <v>504</v>
      </c>
      <c r="H347" s="2" t="s">
        <v>27</v>
      </c>
      <c r="I347" s="2" t="s">
        <v>15</v>
      </c>
      <c r="J347" s="2" t="s">
        <v>46</v>
      </c>
      <c r="K347" s="2" t="s">
        <v>34</v>
      </c>
      <c r="L347" s="2" t="s">
        <v>38</v>
      </c>
      <c r="M347" s="2"/>
      <c r="N347" s="2" t="s">
        <v>30</v>
      </c>
    </row>
    <row r="348" spans="1:14" ht="12.75" x14ac:dyDescent="0.2">
      <c r="A348" s="2">
        <v>347</v>
      </c>
      <c r="B348" s="2" t="s">
        <v>104</v>
      </c>
      <c r="C348" s="4" t="str">
        <f t="shared" si="5"/>
        <v>SPK00347</v>
      </c>
      <c r="D348" s="3">
        <v>45328</v>
      </c>
      <c r="E348" s="2" t="s">
        <v>12</v>
      </c>
      <c r="F348" s="2" t="s">
        <v>32</v>
      </c>
      <c r="G348" s="2" t="s">
        <v>505</v>
      </c>
      <c r="H348" s="2" t="s">
        <v>27</v>
      </c>
      <c r="I348" s="2" t="s">
        <v>15</v>
      </c>
      <c r="J348" s="2" t="s">
        <v>92</v>
      </c>
      <c r="K348" s="2" t="s">
        <v>17</v>
      </c>
      <c r="L348" s="2" t="s">
        <v>18</v>
      </c>
      <c r="M348" s="2" t="s">
        <v>80</v>
      </c>
      <c r="N348" s="2" t="s">
        <v>25</v>
      </c>
    </row>
    <row r="349" spans="1:14" ht="12.75" x14ac:dyDescent="0.2">
      <c r="A349" s="2">
        <v>348</v>
      </c>
      <c r="B349" s="2" t="s">
        <v>73</v>
      </c>
      <c r="C349" s="4" t="str">
        <f t="shared" si="5"/>
        <v>SPK00348</v>
      </c>
      <c r="D349" s="3">
        <v>45328</v>
      </c>
      <c r="E349" s="2" t="s">
        <v>12</v>
      </c>
      <c r="F349" s="2" t="s">
        <v>13</v>
      </c>
      <c r="G349" s="2" t="s">
        <v>506</v>
      </c>
      <c r="H349" s="2" t="s">
        <v>27</v>
      </c>
      <c r="I349" s="2" t="s">
        <v>15</v>
      </c>
      <c r="J349" s="2" t="s">
        <v>28</v>
      </c>
      <c r="K349" s="2" t="s">
        <v>17</v>
      </c>
      <c r="L349" s="2" t="s">
        <v>38</v>
      </c>
      <c r="M349" s="2"/>
      <c r="N349" s="2" t="s">
        <v>30</v>
      </c>
    </row>
    <row r="350" spans="1:14" ht="12.75" x14ac:dyDescent="0.2">
      <c r="A350" s="2">
        <v>349</v>
      </c>
      <c r="B350" s="2" t="s">
        <v>100</v>
      </c>
      <c r="C350" s="4" t="str">
        <f t="shared" si="5"/>
        <v>SPK00349</v>
      </c>
      <c r="D350" s="3">
        <v>45328</v>
      </c>
      <c r="E350" s="2" t="s">
        <v>12</v>
      </c>
      <c r="F350" s="2" t="s">
        <v>22</v>
      </c>
      <c r="G350" s="2" t="s">
        <v>507</v>
      </c>
      <c r="H350" s="2" t="s">
        <v>27</v>
      </c>
      <c r="I350" s="2" t="s">
        <v>15</v>
      </c>
      <c r="J350" s="2" t="s">
        <v>28</v>
      </c>
      <c r="K350" s="2" t="s">
        <v>17</v>
      </c>
      <c r="L350" s="2" t="s">
        <v>18</v>
      </c>
      <c r="M350" s="2" t="s">
        <v>69</v>
      </c>
      <c r="N350" s="2" t="s">
        <v>30</v>
      </c>
    </row>
    <row r="351" spans="1:14" ht="12.75" x14ac:dyDescent="0.2">
      <c r="A351" s="2">
        <v>350</v>
      </c>
      <c r="B351" s="2" t="s">
        <v>104</v>
      </c>
      <c r="C351" s="4" t="str">
        <f t="shared" si="5"/>
        <v>SPK00350</v>
      </c>
      <c r="D351" s="3">
        <v>45328</v>
      </c>
      <c r="E351" s="2" t="s">
        <v>12</v>
      </c>
      <c r="F351" s="2" t="s">
        <v>32</v>
      </c>
      <c r="G351" s="2" t="s">
        <v>508</v>
      </c>
      <c r="H351" s="2" t="s">
        <v>27</v>
      </c>
      <c r="I351" s="2" t="s">
        <v>15</v>
      </c>
      <c r="J351" s="2" t="s">
        <v>48</v>
      </c>
      <c r="K351" s="2" t="s">
        <v>51</v>
      </c>
      <c r="L351" s="2" t="s">
        <v>18</v>
      </c>
      <c r="M351" s="2" t="s">
        <v>35</v>
      </c>
      <c r="N351" s="2" t="s">
        <v>30</v>
      </c>
    </row>
    <row r="352" spans="1:14" ht="12.75" x14ac:dyDescent="0.2">
      <c r="A352" s="2">
        <v>351</v>
      </c>
      <c r="B352" s="2" t="s">
        <v>110</v>
      </c>
      <c r="C352" s="4" t="str">
        <f t="shared" si="5"/>
        <v>SPK00351</v>
      </c>
      <c r="D352" s="3">
        <v>45328</v>
      </c>
      <c r="E352" s="2" t="s">
        <v>12</v>
      </c>
      <c r="F352" s="2" t="s">
        <v>22</v>
      </c>
      <c r="G352" s="2" t="s">
        <v>509</v>
      </c>
      <c r="H352" s="2" t="s">
        <v>27</v>
      </c>
      <c r="I352" s="2" t="s">
        <v>15</v>
      </c>
      <c r="J352" s="2" t="s">
        <v>24</v>
      </c>
      <c r="K352" s="2" t="s">
        <v>17</v>
      </c>
      <c r="L352" s="2" t="s">
        <v>18</v>
      </c>
      <c r="M352" s="2" t="s">
        <v>35</v>
      </c>
      <c r="N352" s="2" t="s">
        <v>25</v>
      </c>
    </row>
    <row r="353" spans="1:14" ht="12.75" x14ac:dyDescent="0.2">
      <c r="A353" s="2">
        <v>352</v>
      </c>
      <c r="B353" s="2" t="s">
        <v>93</v>
      </c>
      <c r="C353" s="4" t="str">
        <f t="shared" si="5"/>
        <v>SPK00352</v>
      </c>
      <c r="D353" s="3">
        <v>45328</v>
      </c>
      <c r="E353" s="2" t="s">
        <v>12</v>
      </c>
      <c r="F353" s="2" t="s">
        <v>13</v>
      </c>
      <c r="G353" s="2" t="s">
        <v>510</v>
      </c>
      <c r="H353" s="2" t="s">
        <v>27</v>
      </c>
      <c r="I353" s="2" t="s">
        <v>15</v>
      </c>
      <c r="J353" s="2" t="s">
        <v>46</v>
      </c>
      <c r="K353" s="2" t="s">
        <v>34</v>
      </c>
      <c r="L353" s="2" t="s">
        <v>18</v>
      </c>
      <c r="M353" s="2" t="s">
        <v>79</v>
      </c>
      <c r="N353" s="2" t="s">
        <v>30</v>
      </c>
    </row>
    <row r="354" spans="1:14" ht="12.75" x14ac:dyDescent="0.2">
      <c r="A354" s="2">
        <v>353</v>
      </c>
      <c r="B354" s="2" t="s">
        <v>138</v>
      </c>
      <c r="C354" s="4" t="str">
        <f t="shared" si="5"/>
        <v>SPK00353</v>
      </c>
      <c r="D354" s="3">
        <v>45328</v>
      </c>
      <c r="E354" s="2" t="s">
        <v>86</v>
      </c>
      <c r="F354" s="2" t="s">
        <v>32</v>
      </c>
      <c r="G354" s="2" t="s">
        <v>511</v>
      </c>
      <c r="H354" s="2" t="s">
        <v>27</v>
      </c>
      <c r="I354" s="2" t="s">
        <v>15</v>
      </c>
      <c r="J354" s="2" t="s">
        <v>28</v>
      </c>
      <c r="K354" s="2" t="s">
        <v>17</v>
      </c>
      <c r="L354" s="2" t="s">
        <v>38</v>
      </c>
      <c r="M354" s="2"/>
      <c r="N354" s="2" t="s">
        <v>30</v>
      </c>
    </row>
    <row r="355" spans="1:14" ht="12.75" x14ac:dyDescent="0.2">
      <c r="A355" s="2">
        <v>354</v>
      </c>
      <c r="B355" s="2" t="s">
        <v>102</v>
      </c>
      <c r="C355" s="4" t="str">
        <f t="shared" si="5"/>
        <v>SPK00354</v>
      </c>
      <c r="D355" s="3">
        <v>45329</v>
      </c>
      <c r="E355" s="2" t="s">
        <v>12</v>
      </c>
      <c r="F355" s="2" t="s">
        <v>32</v>
      </c>
      <c r="G355" s="2" t="s">
        <v>512</v>
      </c>
      <c r="H355" s="2" t="s">
        <v>27</v>
      </c>
      <c r="I355" s="2" t="s">
        <v>15</v>
      </c>
      <c r="J355" s="2" t="s">
        <v>56</v>
      </c>
      <c r="K355" s="2" t="s">
        <v>34</v>
      </c>
      <c r="L355" s="2" t="s">
        <v>38</v>
      </c>
      <c r="M355" s="2"/>
      <c r="N355" s="2" t="s">
        <v>25</v>
      </c>
    </row>
    <row r="356" spans="1:14" ht="12.75" x14ac:dyDescent="0.2">
      <c r="A356" s="2">
        <v>355</v>
      </c>
      <c r="B356" s="2" t="s">
        <v>126</v>
      </c>
      <c r="C356" s="4" t="str">
        <f t="shared" si="5"/>
        <v>SPK00355</v>
      </c>
      <c r="D356" s="3">
        <v>45329</v>
      </c>
      <c r="E356" s="2" t="s">
        <v>12</v>
      </c>
      <c r="F356" s="2" t="s">
        <v>44</v>
      </c>
      <c r="G356" s="2" t="s">
        <v>513</v>
      </c>
      <c r="H356" s="2" t="s">
        <v>27</v>
      </c>
      <c r="I356" s="2" t="s">
        <v>15</v>
      </c>
      <c r="J356" s="2" t="s">
        <v>16</v>
      </c>
      <c r="K356" s="2" t="s">
        <v>17</v>
      </c>
      <c r="L356" s="2" t="s">
        <v>38</v>
      </c>
      <c r="M356" s="2"/>
      <c r="N356" s="2" t="s">
        <v>21</v>
      </c>
    </row>
    <row r="357" spans="1:14" ht="12.75" x14ac:dyDescent="0.2">
      <c r="A357" s="2">
        <v>356</v>
      </c>
      <c r="B357" s="2" t="s">
        <v>93</v>
      </c>
      <c r="C357" s="4" t="str">
        <f t="shared" si="5"/>
        <v>SPK00356</v>
      </c>
      <c r="D357" s="3">
        <v>45329</v>
      </c>
      <c r="E357" s="2" t="s">
        <v>12</v>
      </c>
      <c r="F357" s="2" t="s">
        <v>44</v>
      </c>
      <c r="G357" s="2" t="s">
        <v>514</v>
      </c>
      <c r="H357" s="2" t="s">
        <v>139</v>
      </c>
      <c r="I357" s="2" t="s">
        <v>52</v>
      </c>
      <c r="J357" s="2" t="s">
        <v>61</v>
      </c>
      <c r="K357" s="2" t="s">
        <v>20</v>
      </c>
      <c r="L357" s="2" t="s">
        <v>18</v>
      </c>
      <c r="M357" s="2" t="s">
        <v>19</v>
      </c>
      <c r="N357" s="2" t="s">
        <v>63</v>
      </c>
    </row>
    <row r="358" spans="1:14" ht="12.75" x14ac:dyDescent="0.2">
      <c r="A358" s="2">
        <v>357</v>
      </c>
      <c r="B358" s="2" t="s">
        <v>104</v>
      </c>
      <c r="C358" s="4" t="str">
        <f t="shared" si="5"/>
        <v>SPK00357</v>
      </c>
      <c r="D358" s="3">
        <v>45329</v>
      </c>
      <c r="E358" s="2" t="s">
        <v>12</v>
      </c>
      <c r="F358" s="2" t="s">
        <v>32</v>
      </c>
      <c r="G358" s="2" t="s">
        <v>515</v>
      </c>
      <c r="H358" s="2" t="s">
        <v>91</v>
      </c>
      <c r="I358" s="2" t="s">
        <v>52</v>
      </c>
      <c r="J358" s="2" t="s">
        <v>61</v>
      </c>
      <c r="K358" s="2" t="s">
        <v>20</v>
      </c>
      <c r="L358" s="2" t="s">
        <v>18</v>
      </c>
      <c r="M358" s="2" t="s">
        <v>19</v>
      </c>
      <c r="N358" s="2" t="s">
        <v>63</v>
      </c>
    </row>
    <row r="359" spans="1:14" ht="12.75" x14ac:dyDescent="0.2">
      <c r="A359" s="2">
        <v>358</v>
      </c>
      <c r="B359" s="2" t="s">
        <v>81</v>
      </c>
      <c r="C359" s="4" t="str">
        <f t="shared" si="5"/>
        <v>SPK00358</v>
      </c>
      <c r="D359" s="3">
        <v>45329</v>
      </c>
      <c r="E359" s="2" t="s">
        <v>12</v>
      </c>
      <c r="F359" s="2" t="s">
        <v>22</v>
      </c>
      <c r="G359" s="2" t="s">
        <v>516</v>
      </c>
      <c r="H359" s="2" t="s">
        <v>145</v>
      </c>
      <c r="I359" s="2" t="s">
        <v>15</v>
      </c>
      <c r="J359" s="2" t="s">
        <v>92</v>
      </c>
      <c r="K359" s="2" t="s">
        <v>17</v>
      </c>
      <c r="L359" s="2" t="s">
        <v>18</v>
      </c>
      <c r="M359" s="2" t="s">
        <v>19</v>
      </c>
      <c r="N359" s="2" t="s">
        <v>25</v>
      </c>
    </row>
    <row r="360" spans="1:14" ht="12.75" x14ac:dyDescent="0.2">
      <c r="A360" s="2">
        <v>359</v>
      </c>
      <c r="B360" s="2" t="s">
        <v>47</v>
      </c>
      <c r="C360" s="4" t="str">
        <f t="shared" si="5"/>
        <v>SPK00359</v>
      </c>
      <c r="D360" s="3">
        <v>45329</v>
      </c>
      <c r="E360" s="2" t="s">
        <v>12</v>
      </c>
      <c r="F360" s="2" t="s">
        <v>13</v>
      </c>
      <c r="G360" s="2" t="s">
        <v>517</v>
      </c>
      <c r="H360" s="2" t="s">
        <v>27</v>
      </c>
      <c r="I360" s="2" t="s">
        <v>15</v>
      </c>
      <c r="J360" s="2" t="s">
        <v>46</v>
      </c>
      <c r="K360" s="2" t="s">
        <v>34</v>
      </c>
      <c r="L360" s="2" t="s">
        <v>18</v>
      </c>
      <c r="M360" s="2" t="s">
        <v>84</v>
      </c>
      <c r="N360" s="2" t="s">
        <v>30</v>
      </c>
    </row>
    <row r="361" spans="1:14" ht="12.75" x14ac:dyDescent="0.2">
      <c r="A361" s="2">
        <v>360</v>
      </c>
      <c r="B361" s="2" t="s">
        <v>126</v>
      </c>
      <c r="C361" s="4" t="str">
        <f t="shared" si="5"/>
        <v>SPK00360</v>
      </c>
      <c r="D361" s="3">
        <v>45329</v>
      </c>
      <c r="E361" s="2" t="s">
        <v>90</v>
      </c>
      <c r="F361" s="2" t="s">
        <v>13</v>
      </c>
      <c r="G361" s="2" t="s">
        <v>518</v>
      </c>
      <c r="H361" s="2" t="s">
        <v>27</v>
      </c>
      <c r="I361" s="2" t="s">
        <v>15</v>
      </c>
      <c r="J361" s="2" t="s">
        <v>87</v>
      </c>
      <c r="K361" s="2" t="s">
        <v>34</v>
      </c>
      <c r="L361" s="2" t="s">
        <v>18</v>
      </c>
      <c r="M361" s="2" t="s">
        <v>19</v>
      </c>
      <c r="N361" s="2" t="s">
        <v>21</v>
      </c>
    </row>
    <row r="362" spans="1:14" ht="12.75" x14ac:dyDescent="0.2">
      <c r="A362" s="2">
        <v>361</v>
      </c>
      <c r="B362" s="2" t="s">
        <v>55</v>
      </c>
      <c r="C362" s="4" t="str">
        <f t="shared" si="5"/>
        <v>SPK00361</v>
      </c>
      <c r="D362" s="3">
        <v>45329</v>
      </c>
      <c r="E362" s="2" t="s">
        <v>12</v>
      </c>
      <c r="F362" s="2" t="s">
        <v>32</v>
      </c>
      <c r="G362" s="2" t="s">
        <v>519</v>
      </c>
      <c r="H362" s="2" t="s">
        <v>27</v>
      </c>
      <c r="I362" s="2" t="s">
        <v>15</v>
      </c>
      <c r="J362" s="2" t="s">
        <v>87</v>
      </c>
      <c r="K362" s="2" t="s">
        <v>34</v>
      </c>
      <c r="L362" s="2" t="s">
        <v>18</v>
      </c>
      <c r="M362" s="2" t="s">
        <v>19</v>
      </c>
      <c r="N362" s="2" t="s">
        <v>21</v>
      </c>
    </row>
    <row r="363" spans="1:14" ht="12.75" x14ac:dyDescent="0.2">
      <c r="A363" s="2">
        <v>362</v>
      </c>
      <c r="B363" s="2" t="s">
        <v>100</v>
      </c>
      <c r="C363" s="4" t="str">
        <f t="shared" si="5"/>
        <v>SPK00362</v>
      </c>
      <c r="D363" s="3">
        <v>45329</v>
      </c>
      <c r="E363" s="2" t="s">
        <v>12</v>
      </c>
      <c r="F363" s="2" t="s">
        <v>44</v>
      </c>
      <c r="G363" s="2" t="s">
        <v>520</v>
      </c>
      <c r="H363" s="2" t="s">
        <v>27</v>
      </c>
      <c r="I363" s="2" t="s">
        <v>15</v>
      </c>
      <c r="J363" s="2" t="s">
        <v>16</v>
      </c>
      <c r="K363" s="2" t="s">
        <v>17</v>
      </c>
      <c r="L363" s="2" t="s">
        <v>18</v>
      </c>
      <c r="M363" s="2" t="s">
        <v>84</v>
      </c>
      <c r="N363" s="2" t="s">
        <v>21</v>
      </c>
    </row>
    <row r="364" spans="1:14" ht="12.75" x14ac:dyDescent="0.2">
      <c r="A364" s="2">
        <v>363</v>
      </c>
      <c r="B364" s="2" t="s">
        <v>113</v>
      </c>
      <c r="C364" s="4" t="str">
        <f t="shared" si="5"/>
        <v>SPK00363</v>
      </c>
      <c r="D364" s="3">
        <v>45329</v>
      </c>
      <c r="E364" s="2" t="s">
        <v>12</v>
      </c>
      <c r="F364" s="2" t="s">
        <v>13</v>
      </c>
      <c r="G364" s="2" t="s">
        <v>521</v>
      </c>
      <c r="H364" s="2" t="s">
        <v>27</v>
      </c>
      <c r="I364" s="2" t="s">
        <v>15</v>
      </c>
      <c r="J364" s="2" t="s">
        <v>99</v>
      </c>
      <c r="K364" s="2" t="s">
        <v>34</v>
      </c>
      <c r="L364" s="2" t="s">
        <v>18</v>
      </c>
      <c r="M364" s="2" t="s">
        <v>19</v>
      </c>
      <c r="N364" s="2" t="s">
        <v>30</v>
      </c>
    </row>
    <row r="365" spans="1:14" ht="12.75" x14ac:dyDescent="0.2">
      <c r="A365" s="2">
        <v>364</v>
      </c>
      <c r="B365" s="2" t="s">
        <v>76</v>
      </c>
      <c r="C365" s="4" t="str">
        <f t="shared" si="5"/>
        <v>SPK00364</v>
      </c>
      <c r="D365" s="3">
        <v>45331</v>
      </c>
      <c r="E365" s="2" t="s">
        <v>12</v>
      </c>
      <c r="F365" s="2" t="s">
        <v>13</v>
      </c>
      <c r="G365" s="2" t="s">
        <v>522</v>
      </c>
      <c r="H365" s="2" t="s">
        <v>27</v>
      </c>
      <c r="I365" s="2" t="s">
        <v>15</v>
      </c>
      <c r="J365" s="2" t="s">
        <v>40</v>
      </c>
      <c r="K365" s="2" t="s">
        <v>17</v>
      </c>
      <c r="L365" s="2" t="s">
        <v>18</v>
      </c>
      <c r="M365" s="2" t="s">
        <v>69</v>
      </c>
      <c r="N365" s="2" t="s">
        <v>30</v>
      </c>
    </row>
    <row r="366" spans="1:14" ht="12.75" x14ac:dyDescent="0.2">
      <c r="A366" s="2">
        <v>365</v>
      </c>
      <c r="B366" s="2" t="s">
        <v>138</v>
      </c>
      <c r="C366" s="4" t="str">
        <f t="shared" si="5"/>
        <v>SPK00365</v>
      </c>
      <c r="D366" s="3">
        <v>45331</v>
      </c>
      <c r="E366" s="2" t="s">
        <v>12</v>
      </c>
      <c r="F366" s="2" t="s">
        <v>13</v>
      </c>
      <c r="G366" s="2" t="s">
        <v>523</v>
      </c>
      <c r="H366" s="2" t="s">
        <v>27</v>
      </c>
      <c r="I366" s="2" t="s">
        <v>52</v>
      </c>
      <c r="J366" s="2" t="s">
        <v>61</v>
      </c>
      <c r="K366" s="2" t="s">
        <v>20</v>
      </c>
      <c r="L366" s="2" t="s">
        <v>18</v>
      </c>
      <c r="M366" s="2" t="s">
        <v>19</v>
      </c>
      <c r="N366" s="2" t="s">
        <v>63</v>
      </c>
    </row>
    <row r="367" spans="1:14" ht="12.75" x14ac:dyDescent="0.2">
      <c r="A367" s="2">
        <v>366</v>
      </c>
      <c r="B367" s="2" t="s">
        <v>43</v>
      </c>
      <c r="C367" s="4" t="str">
        <f t="shared" si="5"/>
        <v>SPK00366</v>
      </c>
      <c r="D367" s="3">
        <v>45331</v>
      </c>
      <c r="E367" s="2" t="s">
        <v>12</v>
      </c>
      <c r="F367" s="2" t="s">
        <v>13</v>
      </c>
      <c r="G367" s="2" t="s">
        <v>524</v>
      </c>
      <c r="H367" s="2" t="s">
        <v>27</v>
      </c>
      <c r="I367" s="2" t="s">
        <v>52</v>
      </c>
      <c r="J367" s="2" t="s">
        <v>61</v>
      </c>
      <c r="K367" s="2" t="s">
        <v>20</v>
      </c>
      <c r="L367" s="2" t="s">
        <v>18</v>
      </c>
      <c r="M367" s="2" t="s">
        <v>19</v>
      </c>
      <c r="N367" s="2" t="s">
        <v>63</v>
      </c>
    </row>
    <row r="368" spans="1:14" ht="12.75" x14ac:dyDescent="0.2">
      <c r="A368" s="2">
        <v>367</v>
      </c>
      <c r="B368" s="2" t="s">
        <v>76</v>
      </c>
      <c r="C368" s="4" t="str">
        <f t="shared" si="5"/>
        <v>SPK00367</v>
      </c>
      <c r="D368" s="3">
        <v>45331</v>
      </c>
      <c r="E368" s="2" t="s">
        <v>12</v>
      </c>
      <c r="F368" s="2" t="s">
        <v>13</v>
      </c>
      <c r="G368" s="2" t="s">
        <v>525</v>
      </c>
      <c r="H368" s="2" t="s">
        <v>27</v>
      </c>
      <c r="I368" s="2" t="s">
        <v>15</v>
      </c>
      <c r="J368" s="2" t="s">
        <v>56</v>
      </c>
      <c r="K368" s="2" t="s">
        <v>34</v>
      </c>
      <c r="L368" s="2" t="s">
        <v>18</v>
      </c>
      <c r="M368" s="2" t="s">
        <v>84</v>
      </c>
      <c r="N368" s="2" t="s">
        <v>25</v>
      </c>
    </row>
    <row r="369" spans="1:14" ht="12.75" x14ac:dyDescent="0.2">
      <c r="A369" s="2">
        <v>368</v>
      </c>
      <c r="B369" s="2" t="s">
        <v>102</v>
      </c>
      <c r="C369" s="4" t="str">
        <f t="shared" si="5"/>
        <v>SPK00368</v>
      </c>
      <c r="D369" s="3">
        <v>45331</v>
      </c>
      <c r="E369" s="2" t="s">
        <v>12</v>
      </c>
      <c r="F369" s="2" t="s">
        <v>13</v>
      </c>
      <c r="G369" s="2" t="s">
        <v>526</v>
      </c>
      <c r="H369" s="2" t="s">
        <v>27</v>
      </c>
      <c r="I369" s="2" t="s">
        <v>15</v>
      </c>
      <c r="J369" s="2" t="s">
        <v>24</v>
      </c>
      <c r="K369" s="2" t="s">
        <v>17</v>
      </c>
      <c r="L369" s="2" t="s">
        <v>38</v>
      </c>
      <c r="M369" s="2"/>
      <c r="N369" s="2" t="s">
        <v>25</v>
      </c>
    </row>
    <row r="370" spans="1:14" ht="12.75" x14ac:dyDescent="0.2">
      <c r="A370" s="2">
        <v>369</v>
      </c>
      <c r="B370" s="2" t="s">
        <v>110</v>
      </c>
      <c r="C370" s="4" t="str">
        <f t="shared" si="5"/>
        <v>SPK00369</v>
      </c>
      <c r="D370" s="3">
        <v>45331</v>
      </c>
      <c r="E370" s="2" t="s">
        <v>12</v>
      </c>
      <c r="F370" s="2" t="s">
        <v>22</v>
      </c>
      <c r="G370" s="2" t="s">
        <v>527</v>
      </c>
      <c r="H370" s="2" t="s">
        <v>45</v>
      </c>
      <c r="I370" s="2" t="s">
        <v>15</v>
      </c>
      <c r="J370" s="2" t="s">
        <v>42</v>
      </c>
      <c r="K370" s="2" t="s">
        <v>34</v>
      </c>
      <c r="L370" s="2" t="s">
        <v>18</v>
      </c>
      <c r="M370" s="2" t="s">
        <v>35</v>
      </c>
      <c r="N370" s="2" t="s">
        <v>25</v>
      </c>
    </row>
    <row r="371" spans="1:14" ht="12.75" x14ac:dyDescent="0.2">
      <c r="A371" s="2">
        <v>370</v>
      </c>
      <c r="B371" s="2" t="s">
        <v>110</v>
      </c>
      <c r="C371" s="4" t="str">
        <f t="shared" si="5"/>
        <v>SPK00370</v>
      </c>
      <c r="D371" s="3">
        <v>45331</v>
      </c>
      <c r="E371" s="2" t="s">
        <v>12</v>
      </c>
      <c r="F371" s="2" t="s">
        <v>13</v>
      </c>
      <c r="G371" s="2" t="s">
        <v>528</v>
      </c>
      <c r="H371" s="2" t="s">
        <v>27</v>
      </c>
      <c r="I371" s="2" t="s">
        <v>15</v>
      </c>
      <c r="J371" s="2" t="s">
        <v>87</v>
      </c>
      <c r="K371" s="2" t="s">
        <v>34</v>
      </c>
      <c r="L371" s="2" t="s">
        <v>18</v>
      </c>
      <c r="M371" s="2" t="s">
        <v>146</v>
      </c>
      <c r="N371" s="2" t="s">
        <v>21</v>
      </c>
    </row>
    <row r="372" spans="1:14" ht="12.75" x14ac:dyDescent="0.2">
      <c r="A372" s="2">
        <v>371</v>
      </c>
      <c r="B372" s="2" t="s">
        <v>70</v>
      </c>
      <c r="C372" s="4" t="str">
        <f t="shared" si="5"/>
        <v>SPK00371</v>
      </c>
      <c r="D372" s="3">
        <v>45331</v>
      </c>
      <c r="E372" s="2" t="s">
        <v>12</v>
      </c>
      <c r="F372" s="2" t="s">
        <v>13</v>
      </c>
      <c r="G372" s="2" t="s">
        <v>529</v>
      </c>
      <c r="H372" s="2" t="s">
        <v>27</v>
      </c>
      <c r="I372" s="2" t="s">
        <v>15</v>
      </c>
      <c r="J372" s="2" t="s">
        <v>99</v>
      </c>
      <c r="K372" s="2" t="s">
        <v>34</v>
      </c>
      <c r="L372" s="2" t="s">
        <v>18</v>
      </c>
      <c r="M372" s="2" t="s">
        <v>69</v>
      </c>
      <c r="N372" s="2" t="s">
        <v>30</v>
      </c>
    </row>
    <row r="373" spans="1:14" ht="12.75" x14ac:dyDescent="0.2">
      <c r="A373" s="2">
        <v>372</v>
      </c>
      <c r="B373" s="2" t="s">
        <v>138</v>
      </c>
      <c r="C373" s="4" t="str">
        <f t="shared" si="5"/>
        <v>SPK00372</v>
      </c>
      <c r="D373" s="3">
        <v>45332</v>
      </c>
      <c r="E373" s="2" t="s">
        <v>12</v>
      </c>
      <c r="F373" s="2" t="s">
        <v>32</v>
      </c>
      <c r="G373" s="2" t="s">
        <v>530</v>
      </c>
      <c r="H373" s="2" t="s">
        <v>27</v>
      </c>
      <c r="I373" s="2" t="s">
        <v>15</v>
      </c>
      <c r="J373" s="2" t="s">
        <v>42</v>
      </c>
      <c r="K373" s="2" t="s">
        <v>34</v>
      </c>
      <c r="L373" s="2" t="s">
        <v>18</v>
      </c>
      <c r="M373" s="2" t="s">
        <v>62</v>
      </c>
      <c r="N373" s="2" t="s">
        <v>25</v>
      </c>
    </row>
    <row r="374" spans="1:14" ht="12.75" x14ac:dyDescent="0.2">
      <c r="A374" s="2">
        <v>373</v>
      </c>
      <c r="B374" s="2" t="s">
        <v>26</v>
      </c>
      <c r="C374" s="4" t="str">
        <f t="shared" si="5"/>
        <v>SPK00373</v>
      </c>
      <c r="D374" s="3">
        <v>45334</v>
      </c>
      <c r="E374" s="2" t="s">
        <v>12</v>
      </c>
      <c r="F374" s="2" t="s">
        <v>32</v>
      </c>
      <c r="G374" s="2" t="s">
        <v>531</v>
      </c>
      <c r="H374" s="2" t="s">
        <v>27</v>
      </c>
      <c r="I374" s="2" t="s">
        <v>15</v>
      </c>
      <c r="J374" s="2" t="s">
        <v>83</v>
      </c>
      <c r="K374" s="2" t="s">
        <v>114</v>
      </c>
      <c r="L374" s="2" t="s">
        <v>18</v>
      </c>
      <c r="M374" s="2" t="s">
        <v>62</v>
      </c>
      <c r="N374" s="2" t="s">
        <v>36</v>
      </c>
    </row>
    <row r="375" spans="1:14" ht="12.75" x14ac:dyDescent="0.2">
      <c r="A375" s="2">
        <v>374</v>
      </c>
      <c r="B375" s="2" t="s">
        <v>93</v>
      </c>
      <c r="C375" s="4" t="str">
        <f t="shared" si="5"/>
        <v>SPK00374</v>
      </c>
      <c r="D375" s="3">
        <v>45334</v>
      </c>
      <c r="E375" s="2" t="s">
        <v>12</v>
      </c>
      <c r="F375" s="2" t="s">
        <v>13</v>
      </c>
      <c r="G375" s="2" t="s">
        <v>532</v>
      </c>
      <c r="H375" s="2" t="s">
        <v>27</v>
      </c>
      <c r="I375" s="2" t="s">
        <v>52</v>
      </c>
      <c r="J375" s="2" t="s">
        <v>61</v>
      </c>
      <c r="K375" s="2" t="s">
        <v>20</v>
      </c>
      <c r="L375" s="2" t="s">
        <v>18</v>
      </c>
      <c r="M375" s="2" t="s">
        <v>35</v>
      </c>
      <c r="N375" s="2" t="s">
        <v>63</v>
      </c>
    </row>
    <row r="376" spans="1:14" ht="12.75" x14ac:dyDescent="0.2">
      <c r="A376" s="2">
        <v>375</v>
      </c>
      <c r="B376" s="2" t="s">
        <v>109</v>
      </c>
      <c r="C376" s="4" t="str">
        <f t="shared" si="5"/>
        <v>SPK00375</v>
      </c>
      <c r="D376" s="3">
        <v>45334</v>
      </c>
      <c r="E376" s="2" t="s">
        <v>12</v>
      </c>
      <c r="F376" s="2" t="s">
        <v>22</v>
      </c>
      <c r="G376" s="2" t="s">
        <v>533</v>
      </c>
      <c r="H376" s="2" t="s">
        <v>27</v>
      </c>
      <c r="I376" s="2" t="s">
        <v>15</v>
      </c>
      <c r="J376" s="2" t="s">
        <v>16</v>
      </c>
      <c r="K376" s="2" t="s">
        <v>17</v>
      </c>
      <c r="L376" s="2" t="s">
        <v>18</v>
      </c>
      <c r="M376" s="2" t="s">
        <v>19</v>
      </c>
      <c r="N376" s="2" t="s">
        <v>21</v>
      </c>
    </row>
    <row r="377" spans="1:14" ht="12.75" x14ac:dyDescent="0.2">
      <c r="A377" s="2">
        <v>376</v>
      </c>
      <c r="B377" s="2" t="s">
        <v>70</v>
      </c>
      <c r="C377" s="4" t="str">
        <f t="shared" si="5"/>
        <v>SPK00376</v>
      </c>
      <c r="D377" s="3">
        <v>45334</v>
      </c>
      <c r="E377" s="2" t="s">
        <v>12</v>
      </c>
      <c r="F377" s="2" t="s">
        <v>32</v>
      </c>
      <c r="G377" s="2" t="s">
        <v>534</v>
      </c>
      <c r="H377" s="2" t="s">
        <v>23</v>
      </c>
      <c r="I377" s="2" t="s">
        <v>15</v>
      </c>
      <c r="J377" s="2" t="s">
        <v>42</v>
      </c>
      <c r="K377" s="2" t="s">
        <v>34</v>
      </c>
      <c r="L377" s="2" t="s">
        <v>18</v>
      </c>
      <c r="M377" s="2" t="s">
        <v>19</v>
      </c>
      <c r="N377" s="2" t="s">
        <v>25</v>
      </c>
    </row>
    <row r="378" spans="1:14" ht="12.75" x14ac:dyDescent="0.2">
      <c r="A378" s="2">
        <v>377</v>
      </c>
      <c r="B378" s="2" t="s">
        <v>26</v>
      </c>
      <c r="C378" s="4" t="str">
        <f t="shared" si="5"/>
        <v>SPK00377</v>
      </c>
      <c r="D378" s="3">
        <v>45334</v>
      </c>
      <c r="E378" s="2" t="s">
        <v>12</v>
      </c>
      <c r="F378" s="2" t="s">
        <v>13</v>
      </c>
      <c r="G378" s="2" t="s">
        <v>535</v>
      </c>
      <c r="H378" s="2" t="s">
        <v>27</v>
      </c>
      <c r="I378" s="2" t="s">
        <v>15</v>
      </c>
      <c r="J378" s="2" t="s">
        <v>16</v>
      </c>
      <c r="K378" s="2" t="s">
        <v>17</v>
      </c>
      <c r="L378" s="2" t="s">
        <v>18</v>
      </c>
      <c r="M378" s="2" t="s">
        <v>19</v>
      </c>
      <c r="N378" s="2" t="s">
        <v>21</v>
      </c>
    </row>
    <row r="379" spans="1:14" ht="12.75" x14ac:dyDescent="0.2">
      <c r="A379" s="2">
        <v>378</v>
      </c>
      <c r="B379" s="2" t="s">
        <v>31</v>
      </c>
      <c r="C379" s="4" t="str">
        <f t="shared" si="5"/>
        <v>SPK00378</v>
      </c>
      <c r="D379" s="3">
        <v>45334</v>
      </c>
      <c r="E379" s="2" t="s">
        <v>12</v>
      </c>
      <c r="F379" s="2" t="s">
        <v>13</v>
      </c>
      <c r="G379" s="2" t="s">
        <v>536</v>
      </c>
      <c r="H379" s="2" t="s">
        <v>27</v>
      </c>
      <c r="I379" s="2" t="s">
        <v>15</v>
      </c>
      <c r="J379" s="2" t="s">
        <v>33</v>
      </c>
      <c r="K379" s="2" t="s">
        <v>34</v>
      </c>
      <c r="L379" s="2" t="s">
        <v>18</v>
      </c>
      <c r="M379" s="2" t="s">
        <v>69</v>
      </c>
      <c r="N379" s="2" t="s">
        <v>36</v>
      </c>
    </row>
    <row r="380" spans="1:14" ht="12.75" x14ac:dyDescent="0.2">
      <c r="A380" s="2">
        <v>379</v>
      </c>
      <c r="B380" s="2" t="s">
        <v>109</v>
      </c>
      <c r="C380" s="4" t="str">
        <f t="shared" si="5"/>
        <v>SPK00379</v>
      </c>
      <c r="D380" s="3">
        <v>45334</v>
      </c>
      <c r="E380" s="2" t="s">
        <v>12</v>
      </c>
      <c r="F380" s="2" t="s">
        <v>13</v>
      </c>
      <c r="G380" s="2" t="s">
        <v>537</v>
      </c>
      <c r="H380" s="2" t="s">
        <v>23</v>
      </c>
      <c r="I380" s="2" t="s">
        <v>15</v>
      </c>
      <c r="J380" s="2" t="s">
        <v>24</v>
      </c>
      <c r="K380" s="2" t="s">
        <v>17</v>
      </c>
      <c r="L380" s="2" t="s">
        <v>38</v>
      </c>
      <c r="M380" s="2"/>
      <c r="N380" s="2" t="s">
        <v>25</v>
      </c>
    </row>
    <row r="381" spans="1:14" ht="12.75" x14ac:dyDescent="0.2">
      <c r="A381" s="2">
        <v>380</v>
      </c>
      <c r="B381" s="2" t="s">
        <v>107</v>
      </c>
      <c r="C381" s="4" t="str">
        <f t="shared" si="5"/>
        <v>SPK00380</v>
      </c>
      <c r="D381" s="3">
        <v>45334</v>
      </c>
      <c r="E381" s="2" t="s">
        <v>12</v>
      </c>
      <c r="F381" s="2" t="s">
        <v>32</v>
      </c>
      <c r="G381" s="2" t="s">
        <v>538</v>
      </c>
      <c r="H381" s="2" t="s">
        <v>27</v>
      </c>
      <c r="I381" s="2" t="s">
        <v>15</v>
      </c>
      <c r="J381" s="2" t="s">
        <v>40</v>
      </c>
      <c r="K381" s="2" t="s">
        <v>51</v>
      </c>
      <c r="L381" s="2" t="s">
        <v>18</v>
      </c>
      <c r="M381" s="2" t="s">
        <v>35</v>
      </c>
      <c r="N381" s="2" t="s">
        <v>30</v>
      </c>
    </row>
    <row r="382" spans="1:14" ht="12.75" x14ac:dyDescent="0.2">
      <c r="A382" s="2">
        <v>381</v>
      </c>
      <c r="B382" s="2" t="s">
        <v>76</v>
      </c>
      <c r="C382" s="4" t="str">
        <f t="shared" si="5"/>
        <v>SPK00381</v>
      </c>
      <c r="D382" s="3">
        <v>45334</v>
      </c>
      <c r="E382" s="2" t="s">
        <v>12</v>
      </c>
      <c r="F382" s="2" t="s">
        <v>32</v>
      </c>
      <c r="G382" s="2" t="s">
        <v>539</v>
      </c>
      <c r="H382" s="2" t="s">
        <v>27</v>
      </c>
      <c r="I382" s="2" t="s">
        <v>15</v>
      </c>
      <c r="J382" s="2" t="s">
        <v>42</v>
      </c>
      <c r="K382" s="2" t="s">
        <v>34</v>
      </c>
      <c r="L382" s="2" t="s">
        <v>18</v>
      </c>
      <c r="M382" s="2" t="s">
        <v>35</v>
      </c>
      <c r="N382" s="2" t="s">
        <v>25</v>
      </c>
    </row>
    <row r="383" spans="1:14" ht="12.75" x14ac:dyDescent="0.2">
      <c r="A383" s="2">
        <v>382</v>
      </c>
      <c r="B383" s="2" t="s">
        <v>47</v>
      </c>
      <c r="C383" s="4" t="str">
        <f t="shared" si="5"/>
        <v>SPK00382</v>
      </c>
      <c r="D383" s="3">
        <v>45334</v>
      </c>
      <c r="E383" s="2" t="s">
        <v>12</v>
      </c>
      <c r="F383" s="2" t="s">
        <v>13</v>
      </c>
      <c r="G383" s="2" t="s">
        <v>540</v>
      </c>
      <c r="H383" s="2" t="s">
        <v>14</v>
      </c>
      <c r="I383" s="2" t="s">
        <v>15</v>
      </c>
      <c r="J383" s="2" t="s">
        <v>33</v>
      </c>
      <c r="K383" s="2" t="s">
        <v>34</v>
      </c>
      <c r="L383" s="2" t="s">
        <v>38</v>
      </c>
      <c r="M383" s="2"/>
      <c r="N383" s="2" t="s">
        <v>36</v>
      </c>
    </row>
    <row r="384" spans="1:14" ht="12.75" x14ac:dyDescent="0.2">
      <c r="A384" s="2">
        <v>383</v>
      </c>
      <c r="B384" s="2" t="s">
        <v>85</v>
      </c>
      <c r="C384" s="4" t="str">
        <f t="shared" si="5"/>
        <v>SPK00383</v>
      </c>
      <c r="D384" s="3">
        <v>45334</v>
      </c>
      <c r="E384" s="2" t="s">
        <v>12</v>
      </c>
      <c r="F384" s="2" t="s">
        <v>13</v>
      </c>
      <c r="G384" s="2" t="s">
        <v>541</v>
      </c>
      <c r="H384" s="2" t="s">
        <v>27</v>
      </c>
      <c r="I384" s="2" t="s">
        <v>15</v>
      </c>
      <c r="J384" s="2" t="s">
        <v>33</v>
      </c>
      <c r="K384" s="2" t="s">
        <v>34</v>
      </c>
      <c r="L384" s="2" t="s">
        <v>38</v>
      </c>
      <c r="M384" s="2"/>
      <c r="N384" s="2" t="s">
        <v>36</v>
      </c>
    </row>
    <row r="385" spans="1:14" ht="12.75" x14ac:dyDescent="0.2">
      <c r="A385" s="2">
        <v>384</v>
      </c>
      <c r="B385" s="2" t="s">
        <v>76</v>
      </c>
      <c r="C385" s="4" t="str">
        <f t="shared" si="5"/>
        <v>SPK00384</v>
      </c>
      <c r="D385" s="3">
        <v>45334</v>
      </c>
      <c r="E385" s="2" t="s">
        <v>90</v>
      </c>
      <c r="F385" s="2" t="s">
        <v>13</v>
      </c>
      <c r="G385" s="2" t="s">
        <v>542</v>
      </c>
      <c r="H385" s="2" t="s">
        <v>132</v>
      </c>
      <c r="I385" s="2" t="s">
        <v>15</v>
      </c>
      <c r="J385" s="2" t="s">
        <v>99</v>
      </c>
      <c r="K385" s="2" t="s">
        <v>34</v>
      </c>
      <c r="L385" s="2" t="s">
        <v>38</v>
      </c>
      <c r="M385" s="2"/>
      <c r="N385" s="2" t="s">
        <v>30</v>
      </c>
    </row>
    <row r="386" spans="1:14" ht="12.75" x14ac:dyDescent="0.2">
      <c r="A386" s="2">
        <v>385</v>
      </c>
      <c r="B386" s="2" t="s">
        <v>73</v>
      </c>
      <c r="C386" s="4" t="str">
        <f t="shared" si="5"/>
        <v>SPK00385</v>
      </c>
      <c r="D386" s="3">
        <v>45334</v>
      </c>
      <c r="E386" s="2" t="s">
        <v>12</v>
      </c>
      <c r="F386" s="2" t="s">
        <v>13</v>
      </c>
      <c r="G386" s="2" t="s">
        <v>543</v>
      </c>
      <c r="H386" s="2" t="s">
        <v>27</v>
      </c>
      <c r="I386" s="2" t="s">
        <v>15</v>
      </c>
      <c r="J386" s="2" t="s">
        <v>24</v>
      </c>
      <c r="K386" s="2" t="s">
        <v>17</v>
      </c>
      <c r="L386" s="2" t="s">
        <v>38</v>
      </c>
      <c r="M386" s="2"/>
      <c r="N386" s="2" t="s">
        <v>25</v>
      </c>
    </row>
    <row r="387" spans="1:14" ht="12.75" x14ac:dyDescent="0.2">
      <c r="A387" s="2">
        <v>386</v>
      </c>
      <c r="B387" s="2" t="s">
        <v>47</v>
      </c>
      <c r="C387" s="4" t="str">
        <f t="shared" ref="C387:C450" si="6">"SPK"&amp;"00"&amp;A387</f>
        <v>SPK00386</v>
      </c>
      <c r="D387" s="3">
        <v>45334</v>
      </c>
      <c r="E387" s="2" t="s">
        <v>12</v>
      </c>
      <c r="F387" s="2" t="s">
        <v>13</v>
      </c>
      <c r="G387" s="2" t="s">
        <v>544</v>
      </c>
      <c r="H387" s="2" t="s">
        <v>27</v>
      </c>
      <c r="I387" s="2" t="s">
        <v>15</v>
      </c>
      <c r="J387" s="2" t="s">
        <v>46</v>
      </c>
      <c r="K387" s="2" t="s">
        <v>34</v>
      </c>
      <c r="L387" s="2" t="s">
        <v>38</v>
      </c>
      <c r="M387" s="2"/>
      <c r="N387" s="2" t="s">
        <v>30</v>
      </c>
    </row>
    <row r="388" spans="1:14" ht="12.75" x14ac:dyDescent="0.2">
      <c r="A388" s="2">
        <v>387</v>
      </c>
      <c r="B388" s="2" t="s">
        <v>138</v>
      </c>
      <c r="C388" s="4" t="str">
        <f t="shared" si="6"/>
        <v>SPK00387</v>
      </c>
      <c r="D388" s="3">
        <v>45335</v>
      </c>
      <c r="E388" s="2" t="s">
        <v>12</v>
      </c>
      <c r="F388" s="2" t="s">
        <v>32</v>
      </c>
      <c r="G388" s="2" t="s">
        <v>545</v>
      </c>
      <c r="H388" s="2" t="s">
        <v>27</v>
      </c>
      <c r="I388" s="2" t="s">
        <v>15</v>
      </c>
      <c r="J388" s="2" t="s">
        <v>87</v>
      </c>
      <c r="K388" s="2" t="s">
        <v>34</v>
      </c>
      <c r="L388" s="2" t="s">
        <v>18</v>
      </c>
      <c r="M388" s="2" t="s">
        <v>79</v>
      </c>
      <c r="N388" s="2" t="s">
        <v>21</v>
      </c>
    </row>
    <row r="389" spans="1:14" ht="12.75" x14ac:dyDescent="0.2">
      <c r="A389" s="2">
        <v>388</v>
      </c>
      <c r="B389" s="2" t="s">
        <v>31</v>
      </c>
      <c r="C389" s="4" t="str">
        <f t="shared" si="6"/>
        <v>SPK00388</v>
      </c>
      <c r="D389" s="3">
        <v>45335</v>
      </c>
      <c r="E389" s="2" t="s">
        <v>12</v>
      </c>
      <c r="F389" s="2" t="s">
        <v>13</v>
      </c>
      <c r="G389" s="2" t="s">
        <v>546</v>
      </c>
      <c r="H389" s="2" t="s">
        <v>27</v>
      </c>
      <c r="I389" s="2" t="s">
        <v>15</v>
      </c>
      <c r="J389" s="2" t="s">
        <v>24</v>
      </c>
      <c r="K389" s="2" t="s">
        <v>17</v>
      </c>
      <c r="L389" s="2" t="s">
        <v>18</v>
      </c>
      <c r="M389" s="2" t="s">
        <v>19</v>
      </c>
      <c r="N389" s="2" t="s">
        <v>25</v>
      </c>
    </row>
    <row r="390" spans="1:14" ht="12.75" x14ac:dyDescent="0.2">
      <c r="A390" s="2">
        <v>389</v>
      </c>
      <c r="B390" s="2" t="s">
        <v>105</v>
      </c>
      <c r="C390" s="4" t="str">
        <f t="shared" si="6"/>
        <v>SPK00389</v>
      </c>
      <c r="D390" s="3">
        <v>45335</v>
      </c>
      <c r="E390" s="2" t="s">
        <v>12</v>
      </c>
      <c r="F390" s="2" t="s">
        <v>13</v>
      </c>
      <c r="G390" s="2" t="s">
        <v>547</v>
      </c>
      <c r="H390" s="2" t="s">
        <v>27</v>
      </c>
      <c r="I390" s="2" t="s">
        <v>15</v>
      </c>
      <c r="J390" s="2" t="s">
        <v>46</v>
      </c>
      <c r="K390" s="2" t="s">
        <v>34</v>
      </c>
      <c r="L390" s="2" t="s">
        <v>18</v>
      </c>
      <c r="M390" s="2" t="s">
        <v>69</v>
      </c>
      <c r="N390" s="2" t="s">
        <v>30</v>
      </c>
    </row>
    <row r="391" spans="1:14" ht="12.75" x14ac:dyDescent="0.2">
      <c r="A391" s="2">
        <v>390</v>
      </c>
      <c r="B391" s="2" t="s">
        <v>58</v>
      </c>
      <c r="C391" s="4" t="str">
        <f t="shared" si="6"/>
        <v>SPK00390</v>
      </c>
      <c r="D391" s="3">
        <v>45335</v>
      </c>
      <c r="E391" s="2" t="s">
        <v>86</v>
      </c>
      <c r="F391" s="2" t="s">
        <v>13</v>
      </c>
      <c r="G391" s="2" t="s">
        <v>548</v>
      </c>
      <c r="H391" s="2" t="s">
        <v>45</v>
      </c>
      <c r="I391" s="2" t="s">
        <v>15</v>
      </c>
      <c r="J391" s="2" t="s">
        <v>16</v>
      </c>
      <c r="K391" s="2" t="s">
        <v>17</v>
      </c>
      <c r="L391" s="2" t="s">
        <v>38</v>
      </c>
      <c r="M391" s="2"/>
      <c r="N391" s="2" t="s">
        <v>21</v>
      </c>
    </row>
    <row r="392" spans="1:14" ht="12.75" x14ac:dyDescent="0.2">
      <c r="A392" s="2">
        <v>391</v>
      </c>
      <c r="B392" s="2" t="s">
        <v>138</v>
      </c>
      <c r="C392" s="4" t="str">
        <f t="shared" si="6"/>
        <v>SPK00391</v>
      </c>
      <c r="D392" s="3">
        <v>45335</v>
      </c>
      <c r="E392" s="2" t="s">
        <v>90</v>
      </c>
      <c r="F392" s="2" t="s">
        <v>13</v>
      </c>
      <c r="G392" s="2" t="s">
        <v>549</v>
      </c>
      <c r="H392" s="2" t="s">
        <v>27</v>
      </c>
      <c r="I392" s="2" t="s">
        <v>52</v>
      </c>
      <c r="J392" s="2" t="s">
        <v>61</v>
      </c>
      <c r="K392" s="2" t="s">
        <v>20</v>
      </c>
      <c r="L392" s="2" t="s">
        <v>18</v>
      </c>
      <c r="M392" s="2" t="s">
        <v>84</v>
      </c>
      <c r="N392" s="2" t="s">
        <v>63</v>
      </c>
    </row>
    <row r="393" spans="1:14" ht="12.75" x14ac:dyDescent="0.2">
      <c r="A393" s="2">
        <v>392</v>
      </c>
      <c r="B393" s="2" t="s">
        <v>126</v>
      </c>
      <c r="C393" s="4" t="str">
        <f t="shared" si="6"/>
        <v>SPK00392</v>
      </c>
      <c r="D393" s="3">
        <v>45335</v>
      </c>
      <c r="E393" s="2" t="s">
        <v>90</v>
      </c>
      <c r="F393" s="2" t="s">
        <v>44</v>
      </c>
      <c r="G393" s="2" t="s">
        <v>550</v>
      </c>
      <c r="H393" s="2" t="s">
        <v>27</v>
      </c>
      <c r="I393" s="2" t="s">
        <v>52</v>
      </c>
      <c r="J393" s="2" t="s">
        <v>61</v>
      </c>
      <c r="K393" s="2" t="s">
        <v>20</v>
      </c>
      <c r="L393" s="2" t="s">
        <v>18</v>
      </c>
      <c r="M393" s="2" t="s">
        <v>84</v>
      </c>
      <c r="N393" s="2" t="s">
        <v>63</v>
      </c>
    </row>
    <row r="394" spans="1:14" ht="12.75" x14ac:dyDescent="0.2">
      <c r="A394" s="2">
        <v>393</v>
      </c>
      <c r="B394" s="2" t="s">
        <v>43</v>
      </c>
      <c r="C394" s="4" t="str">
        <f t="shared" si="6"/>
        <v>SPK00393</v>
      </c>
      <c r="D394" s="3">
        <v>45335</v>
      </c>
      <c r="E394" s="2" t="s">
        <v>12</v>
      </c>
      <c r="F394" s="2" t="s">
        <v>59</v>
      </c>
      <c r="G394" s="2" t="s">
        <v>551</v>
      </c>
      <c r="H394" s="2" t="s">
        <v>27</v>
      </c>
      <c r="I394" s="2" t="s">
        <v>15</v>
      </c>
      <c r="J394" s="2" t="s">
        <v>87</v>
      </c>
      <c r="K394" s="2" t="s">
        <v>34</v>
      </c>
      <c r="L394" s="2" t="s">
        <v>18</v>
      </c>
      <c r="M394" s="2" t="s">
        <v>35</v>
      </c>
      <c r="N394" s="2" t="s">
        <v>21</v>
      </c>
    </row>
    <row r="395" spans="1:14" ht="12.75" x14ac:dyDescent="0.2">
      <c r="A395" s="2">
        <v>394</v>
      </c>
      <c r="B395" s="2" t="s">
        <v>112</v>
      </c>
      <c r="C395" s="4" t="str">
        <f t="shared" si="6"/>
        <v>SPK00394</v>
      </c>
      <c r="D395" s="3">
        <v>45335</v>
      </c>
      <c r="E395" s="2" t="s">
        <v>12</v>
      </c>
      <c r="F395" s="2" t="s">
        <v>13</v>
      </c>
      <c r="G395" s="2" t="s">
        <v>552</v>
      </c>
      <c r="H395" s="2" t="s">
        <v>115</v>
      </c>
      <c r="I395" s="2" t="s">
        <v>15</v>
      </c>
      <c r="J395" s="2" t="s">
        <v>16</v>
      </c>
      <c r="K395" s="2" t="s">
        <v>17</v>
      </c>
      <c r="L395" s="2" t="s">
        <v>18</v>
      </c>
      <c r="M395" s="2" t="s">
        <v>69</v>
      </c>
      <c r="N395" s="2" t="s">
        <v>21</v>
      </c>
    </row>
    <row r="396" spans="1:14" ht="12.75" x14ac:dyDescent="0.2">
      <c r="A396" s="2">
        <v>395</v>
      </c>
      <c r="B396" s="2" t="s">
        <v>107</v>
      </c>
      <c r="C396" s="4" t="str">
        <f t="shared" si="6"/>
        <v>SPK00395</v>
      </c>
      <c r="D396" s="3">
        <v>45335</v>
      </c>
      <c r="E396" s="2" t="s">
        <v>12</v>
      </c>
      <c r="F396" s="2" t="s">
        <v>13</v>
      </c>
      <c r="G396" s="2" t="s">
        <v>553</v>
      </c>
      <c r="H396" s="2" t="s">
        <v>27</v>
      </c>
      <c r="I396" s="2" t="s">
        <v>15</v>
      </c>
      <c r="J396" s="2" t="s">
        <v>56</v>
      </c>
      <c r="K396" s="2" t="s">
        <v>34</v>
      </c>
      <c r="L396" s="2" t="s">
        <v>38</v>
      </c>
      <c r="M396" s="2"/>
      <c r="N396" s="2" t="s">
        <v>25</v>
      </c>
    </row>
    <row r="397" spans="1:14" ht="12.75" x14ac:dyDescent="0.2">
      <c r="A397" s="2">
        <v>396</v>
      </c>
      <c r="B397" s="2" t="s">
        <v>47</v>
      </c>
      <c r="C397" s="4" t="str">
        <f t="shared" si="6"/>
        <v>SPK00396</v>
      </c>
      <c r="D397" s="3">
        <v>45335</v>
      </c>
      <c r="E397" s="2" t="s">
        <v>12</v>
      </c>
      <c r="F397" s="2" t="s">
        <v>13</v>
      </c>
      <c r="G397" s="2" t="s">
        <v>554</v>
      </c>
      <c r="H397" s="2" t="s">
        <v>27</v>
      </c>
      <c r="I397" s="2" t="s">
        <v>15</v>
      </c>
      <c r="J397" s="2" t="s">
        <v>89</v>
      </c>
      <c r="K397" s="2" t="s">
        <v>34</v>
      </c>
      <c r="L397" s="2" t="s">
        <v>18</v>
      </c>
      <c r="M397" s="2" t="s">
        <v>69</v>
      </c>
      <c r="N397" s="2" t="s">
        <v>21</v>
      </c>
    </row>
    <row r="398" spans="1:14" ht="12.75" x14ac:dyDescent="0.2">
      <c r="A398" s="2">
        <v>397</v>
      </c>
      <c r="B398" s="2" t="s">
        <v>112</v>
      </c>
      <c r="C398" s="4" t="str">
        <f t="shared" si="6"/>
        <v>SPK00397</v>
      </c>
      <c r="D398" s="3">
        <v>45335</v>
      </c>
      <c r="E398" s="2" t="s">
        <v>12</v>
      </c>
      <c r="F398" s="2" t="s">
        <v>13</v>
      </c>
      <c r="G398" s="2" t="s">
        <v>555</v>
      </c>
      <c r="H398" s="2" t="s">
        <v>147</v>
      </c>
      <c r="I398" s="2" t="s">
        <v>15</v>
      </c>
      <c r="J398" s="2" t="s">
        <v>24</v>
      </c>
      <c r="K398" s="2" t="s">
        <v>17</v>
      </c>
      <c r="L398" s="2" t="s">
        <v>18</v>
      </c>
      <c r="M398" s="2" t="s">
        <v>79</v>
      </c>
      <c r="N398" s="2" t="s">
        <v>25</v>
      </c>
    </row>
    <row r="399" spans="1:14" ht="12.75" x14ac:dyDescent="0.2">
      <c r="A399" s="2">
        <v>398</v>
      </c>
      <c r="B399" s="2" t="s">
        <v>74</v>
      </c>
      <c r="C399" s="4" t="str">
        <f t="shared" si="6"/>
        <v>SPK00398</v>
      </c>
      <c r="D399" s="3">
        <v>45337</v>
      </c>
      <c r="E399" s="2" t="s">
        <v>12</v>
      </c>
      <c r="F399" s="2" t="s">
        <v>32</v>
      </c>
      <c r="G399" s="2" t="s">
        <v>556</v>
      </c>
      <c r="H399" s="2" t="s">
        <v>27</v>
      </c>
      <c r="I399" s="2" t="s">
        <v>52</v>
      </c>
      <c r="J399" s="2" t="s">
        <v>61</v>
      </c>
      <c r="K399" s="2" t="s">
        <v>20</v>
      </c>
      <c r="L399" s="2" t="s">
        <v>38</v>
      </c>
      <c r="M399" s="2"/>
      <c r="N399" s="2" t="s">
        <v>63</v>
      </c>
    </row>
    <row r="400" spans="1:14" ht="12.75" x14ac:dyDescent="0.2">
      <c r="A400" s="2">
        <v>399</v>
      </c>
      <c r="B400" s="2" t="s">
        <v>100</v>
      </c>
      <c r="C400" s="4" t="str">
        <f t="shared" si="6"/>
        <v>SPK00399</v>
      </c>
      <c r="D400" s="3">
        <v>45337</v>
      </c>
      <c r="E400" s="2" t="s">
        <v>86</v>
      </c>
      <c r="F400" s="2" t="s">
        <v>32</v>
      </c>
      <c r="G400" s="2" t="s">
        <v>557</v>
      </c>
      <c r="H400" s="2" t="s">
        <v>27</v>
      </c>
      <c r="I400" s="2" t="s">
        <v>52</v>
      </c>
      <c r="J400" s="2" t="s">
        <v>53</v>
      </c>
      <c r="K400" s="2" t="s">
        <v>20</v>
      </c>
      <c r="L400" s="2" t="s">
        <v>38</v>
      </c>
      <c r="M400" s="2"/>
      <c r="N400" s="2" t="s">
        <v>54</v>
      </c>
    </row>
    <row r="401" spans="1:14" ht="12.75" x14ac:dyDescent="0.2">
      <c r="A401" s="2">
        <v>400</v>
      </c>
      <c r="B401" s="2" t="s">
        <v>85</v>
      </c>
      <c r="C401" s="4" t="str">
        <f t="shared" si="6"/>
        <v>SPK00400</v>
      </c>
      <c r="D401" s="3">
        <v>45337</v>
      </c>
      <c r="E401" s="2" t="s">
        <v>12</v>
      </c>
      <c r="F401" s="2" t="s">
        <v>13</v>
      </c>
      <c r="G401" s="2" t="s">
        <v>558</v>
      </c>
      <c r="H401" s="2" t="s">
        <v>27</v>
      </c>
      <c r="I401" s="2" t="s">
        <v>15</v>
      </c>
      <c r="J401" s="2" t="s">
        <v>83</v>
      </c>
      <c r="K401" s="2" t="s">
        <v>17</v>
      </c>
      <c r="L401" s="2" t="s">
        <v>18</v>
      </c>
      <c r="M401" s="2" t="s">
        <v>69</v>
      </c>
      <c r="N401" s="2" t="s">
        <v>36</v>
      </c>
    </row>
    <row r="402" spans="1:14" ht="12.75" x14ac:dyDescent="0.2">
      <c r="A402" s="2">
        <v>401</v>
      </c>
      <c r="B402" s="2" t="s">
        <v>11</v>
      </c>
      <c r="C402" s="4" t="str">
        <f t="shared" si="6"/>
        <v>SPK00401</v>
      </c>
      <c r="D402" s="3">
        <v>45337</v>
      </c>
      <c r="E402" s="2" t="s">
        <v>12</v>
      </c>
      <c r="F402" s="2" t="s">
        <v>13</v>
      </c>
      <c r="G402" s="2" t="s">
        <v>559</v>
      </c>
      <c r="H402" s="2" t="s">
        <v>27</v>
      </c>
      <c r="I402" s="2" t="s">
        <v>15</v>
      </c>
      <c r="J402" s="2" t="s">
        <v>40</v>
      </c>
      <c r="K402" s="2" t="s">
        <v>17</v>
      </c>
      <c r="L402" s="2" t="s">
        <v>38</v>
      </c>
      <c r="M402" s="2"/>
      <c r="N402" s="2" t="s">
        <v>30</v>
      </c>
    </row>
    <row r="403" spans="1:14" ht="12.75" x14ac:dyDescent="0.2">
      <c r="A403" s="2">
        <v>402</v>
      </c>
      <c r="B403" s="2" t="s">
        <v>138</v>
      </c>
      <c r="C403" s="4" t="str">
        <f t="shared" si="6"/>
        <v>SPK00402</v>
      </c>
      <c r="D403" s="3">
        <v>45337</v>
      </c>
      <c r="E403" s="2" t="s">
        <v>12</v>
      </c>
      <c r="F403" s="2" t="s">
        <v>13</v>
      </c>
      <c r="G403" s="2" t="s">
        <v>560</v>
      </c>
      <c r="H403" s="2" t="s">
        <v>27</v>
      </c>
      <c r="I403" s="2" t="s">
        <v>15</v>
      </c>
      <c r="J403" s="2" t="s">
        <v>24</v>
      </c>
      <c r="K403" s="2" t="s">
        <v>17</v>
      </c>
      <c r="L403" s="2" t="s">
        <v>18</v>
      </c>
      <c r="M403" s="2" t="s">
        <v>103</v>
      </c>
      <c r="N403" s="2" t="s">
        <v>25</v>
      </c>
    </row>
    <row r="404" spans="1:14" ht="12.75" x14ac:dyDescent="0.2">
      <c r="A404" s="2">
        <v>403</v>
      </c>
      <c r="B404" s="2" t="s">
        <v>82</v>
      </c>
      <c r="C404" s="4" t="str">
        <f t="shared" si="6"/>
        <v>SPK00403</v>
      </c>
      <c r="D404" s="3">
        <v>45337</v>
      </c>
      <c r="E404" s="2" t="s">
        <v>86</v>
      </c>
      <c r="F404" s="2" t="s">
        <v>32</v>
      </c>
      <c r="G404" s="2" t="s">
        <v>561</v>
      </c>
      <c r="H404" s="2" t="s">
        <v>45</v>
      </c>
      <c r="I404" s="2" t="s">
        <v>15</v>
      </c>
      <c r="J404" s="2" t="s">
        <v>24</v>
      </c>
      <c r="K404" s="2" t="s">
        <v>17</v>
      </c>
      <c r="L404" s="2" t="s">
        <v>38</v>
      </c>
      <c r="M404" s="2"/>
      <c r="N404" s="2" t="s">
        <v>25</v>
      </c>
    </row>
    <row r="405" spans="1:14" ht="12.75" x14ac:dyDescent="0.2">
      <c r="A405" s="2">
        <v>404</v>
      </c>
      <c r="B405" s="2" t="s">
        <v>60</v>
      </c>
      <c r="C405" s="4" t="str">
        <f t="shared" si="6"/>
        <v>SPK00404</v>
      </c>
      <c r="D405" s="3">
        <v>45337</v>
      </c>
      <c r="E405" s="2" t="s">
        <v>12</v>
      </c>
      <c r="F405" s="2" t="s">
        <v>13</v>
      </c>
      <c r="G405" s="2" t="s">
        <v>562</v>
      </c>
      <c r="H405" s="2" t="s">
        <v>27</v>
      </c>
      <c r="I405" s="2" t="s">
        <v>15</v>
      </c>
      <c r="J405" s="2" t="s">
        <v>56</v>
      </c>
      <c r="K405" s="2" t="s">
        <v>34</v>
      </c>
      <c r="L405" s="2" t="s">
        <v>38</v>
      </c>
      <c r="M405" s="2"/>
      <c r="N405" s="2" t="s">
        <v>25</v>
      </c>
    </row>
    <row r="406" spans="1:14" ht="12.75" x14ac:dyDescent="0.2">
      <c r="A406" s="2">
        <v>405</v>
      </c>
      <c r="B406" s="2" t="s">
        <v>26</v>
      </c>
      <c r="C406" s="4" t="str">
        <f t="shared" si="6"/>
        <v>SPK00405</v>
      </c>
      <c r="D406" s="3">
        <v>45337</v>
      </c>
      <c r="E406" s="2" t="s">
        <v>12</v>
      </c>
      <c r="F406" s="2" t="s">
        <v>22</v>
      </c>
      <c r="G406" s="2" t="s">
        <v>563</v>
      </c>
      <c r="H406" s="2" t="s">
        <v>27</v>
      </c>
      <c r="I406" s="2" t="s">
        <v>15</v>
      </c>
      <c r="J406" s="2" t="s">
        <v>40</v>
      </c>
      <c r="K406" s="2" t="s">
        <v>17</v>
      </c>
      <c r="L406" s="2" t="s">
        <v>18</v>
      </c>
      <c r="M406" s="2" t="s">
        <v>19</v>
      </c>
      <c r="N406" s="2" t="s">
        <v>30</v>
      </c>
    </row>
    <row r="407" spans="1:14" ht="12.75" x14ac:dyDescent="0.2">
      <c r="A407" s="2">
        <v>406</v>
      </c>
      <c r="B407" s="2" t="s">
        <v>138</v>
      </c>
      <c r="C407" s="4" t="str">
        <f t="shared" si="6"/>
        <v>SPK00406</v>
      </c>
      <c r="D407" s="3">
        <v>45337</v>
      </c>
      <c r="E407" s="2" t="s">
        <v>12</v>
      </c>
      <c r="F407" s="2" t="s">
        <v>13</v>
      </c>
      <c r="G407" s="2" t="s">
        <v>564</v>
      </c>
      <c r="H407" s="2" t="s">
        <v>27</v>
      </c>
      <c r="I407" s="2" t="s">
        <v>15</v>
      </c>
      <c r="J407" s="2" t="s">
        <v>48</v>
      </c>
      <c r="K407" s="2" t="s">
        <v>51</v>
      </c>
      <c r="L407" s="2" t="s">
        <v>18</v>
      </c>
      <c r="M407" s="2" t="s">
        <v>19</v>
      </c>
      <c r="N407" s="2" t="s">
        <v>30</v>
      </c>
    </row>
    <row r="408" spans="1:14" ht="12.75" x14ac:dyDescent="0.2">
      <c r="A408" s="2">
        <v>407</v>
      </c>
      <c r="B408" s="2" t="s">
        <v>110</v>
      </c>
      <c r="C408" s="4" t="str">
        <f t="shared" si="6"/>
        <v>SPK00407</v>
      </c>
      <c r="D408" s="3">
        <v>45337</v>
      </c>
      <c r="E408" s="2" t="s">
        <v>90</v>
      </c>
      <c r="F408" s="2" t="s">
        <v>13</v>
      </c>
      <c r="G408" s="2" t="s">
        <v>565</v>
      </c>
      <c r="H408" s="2" t="s">
        <v>27</v>
      </c>
      <c r="I408" s="2" t="s">
        <v>15</v>
      </c>
      <c r="J408" s="2" t="s">
        <v>148</v>
      </c>
      <c r="K408" s="2" t="s">
        <v>17</v>
      </c>
      <c r="L408" s="2" t="s">
        <v>38</v>
      </c>
      <c r="M408" s="2"/>
      <c r="N408" s="2" t="s">
        <v>30</v>
      </c>
    </row>
    <row r="409" spans="1:14" ht="12.75" x14ac:dyDescent="0.2">
      <c r="A409" s="2">
        <v>408</v>
      </c>
      <c r="B409" s="2" t="s">
        <v>47</v>
      </c>
      <c r="C409" s="4" t="str">
        <f t="shared" si="6"/>
        <v>SPK00408</v>
      </c>
      <c r="D409" s="3">
        <v>45338</v>
      </c>
      <c r="E409" s="2" t="s">
        <v>12</v>
      </c>
      <c r="F409" s="2" t="s">
        <v>32</v>
      </c>
      <c r="G409" s="2" t="s">
        <v>566</v>
      </c>
      <c r="H409" s="2" t="s">
        <v>23</v>
      </c>
      <c r="I409" s="2" t="s">
        <v>52</v>
      </c>
      <c r="J409" s="2" t="s">
        <v>61</v>
      </c>
      <c r="K409" s="2" t="s">
        <v>20</v>
      </c>
      <c r="L409" s="2" t="s">
        <v>18</v>
      </c>
      <c r="M409" s="2" t="s">
        <v>19</v>
      </c>
      <c r="N409" s="2" t="s">
        <v>63</v>
      </c>
    </row>
    <row r="410" spans="1:14" ht="12.75" x14ac:dyDescent="0.2">
      <c r="A410" s="2">
        <v>409</v>
      </c>
      <c r="B410" s="2" t="s">
        <v>70</v>
      </c>
      <c r="C410" s="4" t="str">
        <f t="shared" si="6"/>
        <v>SPK00409</v>
      </c>
      <c r="D410" s="3">
        <v>45338</v>
      </c>
      <c r="E410" s="2" t="s">
        <v>86</v>
      </c>
      <c r="F410" s="2" t="s">
        <v>44</v>
      </c>
      <c r="G410" s="2" t="s">
        <v>567</v>
      </c>
      <c r="H410" s="2" t="s">
        <v>27</v>
      </c>
      <c r="I410" s="2" t="s">
        <v>15</v>
      </c>
      <c r="J410" s="2" t="s">
        <v>92</v>
      </c>
      <c r="K410" s="2" t="s">
        <v>51</v>
      </c>
      <c r="L410" s="2" t="s">
        <v>38</v>
      </c>
      <c r="M410" s="2"/>
      <c r="N410" s="2" t="s">
        <v>25</v>
      </c>
    </row>
    <row r="411" spans="1:14" ht="12.75" x14ac:dyDescent="0.2">
      <c r="A411" s="2">
        <v>410</v>
      </c>
      <c r="B411" s="2" t="s">
        <v>85</v>
      </c>
      <c r="C411" s="4" t="str">
        <f t="shared" si="6"/>
        <v>SPK00410</v>
      </c>
      <c r="D411" s="3">
        <v>45338</v>
      </c>
      <c r="E411" s="2" t="s">
        <v>90</v>
      </c>
      <c r="F411" s="2" t="s">
        <v>44</v>
      </c>
      <c r="G411" s="2" t="s">
        <v>568</v>
      </c>
      <c r="H411" s="2" t="s">
        <v>27</v>
      </c>
      <c r="I411" s="2" t="s">
        <v>15</v>
      </c>
      <c r="J411" s="2" t="s">
        <v>56</v>
      </c>
      <c r="K411" s="2" t="s">
        <v>34</v>
      </c>
      <c r="L411" s="2" t="s">
        <v>38</v>
      </c>
      <c r="M411" s="2"/>
      <c r="N411" s="2" t="s">
        <v>25</v>
      </c>
    </row>
    <row r="412" spans="1:14" ht="12.75" x14ac:dyDescent="0.2">
      <c r="A412" s="2">
        <v>411</v>
      </c>
      <c r="B412" s="2" t="s">
        <v>81</v>
      </c>
      <c r="C412" s="4" t="str">
        <f t="shared" si="6"/>
        <v>SPK00411</v>
      </c>
      <c r="D412" s="3">
        <v>45338</v>
      </c>
      <c r="E412" s="2" t="s">
        <v>12</v>
      </c>
      <c r="F412" s="2" t="s">
        <v>13</v>
      </c>
      <c r="G412" s="2" t="s">
        <v>569</v>
      </c>
      <c r="H412" s="2" t="s">
        <v>115</v>
      </c>
      <c r="I412" s="2" t="s">
        <v>52</v>
      </c>
      <c r="J412" s="2" t="s">
        <v>149</v>
      </c>
      <c r="K412" s="2" t="s">
        <v>20</v>
      </c>
      <c r="L412" s="2" t="s">
        <v>38</v>
      </c>
      <c r="M412" s="2"/>
      <c r="N412" s="2" t="s">
        <v>54</v>
      </c>
    </row>
    <row r="413" spans="1:14" ht="12.75" x14ac:dyDescent="0.2">
      <c r="A413" s="2">
        <v>412</v>
      </c>
      <c r="B413" s="2" t="s">
        <v>81</v>
      </c>
      <c r="C413" s="4" t="str">
        <f t="shared" si="6"/>
        <v>SPK00412</v>
      </c>
      <c r="D413" s="3">
        <v>45338</v>
      </c>
      <c r="E413" s="2" t="s">
        <v>12</v>
      </c>
      <c r="F413" s="2" t="s">
        <v>22</v>
      </c>
      <c r="G413" s="2" t="s">
        <v>570</v>
      </c>
      <c r="H413" s="2" t="s">
        <v>27</v>
      </c>
      <c r="I413" s="2" t="s">
        <v>52</v>
      </c>
      <c r="J413" s="2" t="s">
        <v>61</v>
      </c>
      <c r="K413" s="2" t="s">
        <v>20</v>
      </c>
      <c r="L413" s="2" t="s">
        <v>18</v>
      </c>
      <c r="M413" s="2" t="s">
        <v>19</v>
      </c>
      <c r="N413" s="2" t="s">
        <v>63</v>
      </c>
    </row>
    <row r="414" spans="1:14" ht="12.75" x14ac:dyDescent="0.2">
      <c r="A414" s="2">
        <v>413</v>
      </c>
      <c r="B414" s="2" t="s">
        <v>85</v>
      </c>
      <c r="C414" s="4" t="str">
        <f t="shared" si="6"/>
        <v>SPK00413</v>
      </c>
      <c r="D414" s="3">
        <v>45338</v>
      </c>
      <c r="E414" s="2" t="s">
        <v>12</v>
      </c>
      <c r="F414" s="2" t="s">
        <v>13</v>
      </c>
      <c r="G414" s="2" t="s">
        <v>571</v>
      </c>
      <c r="H414" s="2" t="s">
        <v>27</v>
      </c>
      <c r="I414" s="2" t="s">
        <v>52</v>
      </c>
      <c r="J414" s="2" t="s">
        <v>61</v>
      </c>
      <c r="K414" s="2" t="s">
        <v>20</v>
      </c>
      <c r="L414" s="2" t="s">
        <v>18</v>
      </c>
      <c r="M414" s="2" t="s">
        <v>29</v>
      </c>
      <c r="N414" s="2" t="s">
        <v>63</v>
      </c>
    </row>
    <row r="415" spans="1:14" ht="12.75" x14ac:dyDescent="0.2">
      <c r="A415" s="2">
        <v>414</v>
      </c>
      <c r="B415" s="2" t="s">
        <v>55</v>
      </c>
      <c r="C415" s="4" t="str">
        <f t="shared" si="6"/>
        <v>SPK00414</v>
      </c>
      <c r="D415" s="3">
        <v>45338</v>
      </c>
      <c r="E415" s="2" t="s">
        <v>12</v>
      </c>
      <c r="F415" s="2" t="s">
        <v>13</v>
      </c>
      <c r="G415" s="2" t="s">
        <v>572</v>
      </c>
      <c r="H415" s="2" t="s">
        <v>27</v>
      </c>
      <c r="I415" s="2" t="s">
        <v>15</v>
      </c>
      <c r="J415" s="2" t="s">
        <v>56</v>
      </c>
      <c r="K415" s="2" t="s">
        <v>34</v>
      </c>
      <c r="L415" s="2" t="s">
        <v>38</v>
      </c>
      <c r="M415" s="2"/>
      <c r="N415" s="2" t="s">
        <v>25</v>
      </c>
    </row>
    <row r="416" spans="1:14" ht="12.75" x14ac:dyDescent="0.2">
      <c r="A416" s="2">
        <v>415</v>
      </c>
      <c r="B416" s="2" t="s">
        <v>100</v>
      </c>
      <c r="C416" s="4" t="str">
        <f t="shared" si="6"/>
        <v>SPK00415</v>
      </c>
      <c r="D416" s="3">
        <v>45338</v>
      </c>
      <c r="E416" s="2" t="s">
        <v>12</v>
      </c>
      <c r="F416" s="2" t="s">
        <v>68</v>
      </c>
      <c r="G416" s="2" t="s">
        <v>573</v>
      </c>
      <c r="H416" s="2" t="s">
        <v>27</v>
      </c>
      <c r="I416" s="2" t="s">
        <v>15</v>
      </c>
      <c r="J416" s="2" t="s">
        <v>92</v>
      </c>
      <c r="K416" s="2" t="s">
        <v>17</v>
      </c>
      <c r="L416" s="2" t="s">
        <v>18</v>
      </c>
      <c r="M416" s="2" t="s">
        <v>69</v>
      </c>
      <c r="N416" s="2" t="s">
        <v>25</v>
      </c>
    </row>
    <row r="417" spans="1:14" ht="12.75" x14ac:dyDescent="0.2">
      <c r="A417" s="2">
        <v>416</v>
      </c>
      <c r="B417" s="2" t="s">
        <v>76</v>
      </c>
      <c r="C417" s="4" t="str">
        <f t="shared" si="6"/>
        <v>SPK00416</v>
      </c>
      <c r="D417" s="3">
        <v>45338</v>
      </c>
      <c r="E417" s="2" t="s">
        <v>12</v>
      </c>
      <c r="F417" s="2" t="s">
        <v>13</v>
      </c>
      <c r="G417" s="2" t="s">
        <v>574</v>
      </c>
      <c r="H417" s="2" t="s">
        <v>27</v>
      </c>
      <c r="I417" s="2" t="s">
        <v>15</v>
      </c>
      <c r="J417" s="2" t="s">
        <v>40</v>
      </c>
      <c r="K417" s="2" t="s">
        <v>17</v>
      </c>
      <c r="L417" s="2" t="s">
        <v>18</v>
      </c>
      <c r="M417" s="2" t="s">
        <v>19</v>
      </c>
      <c r="N417" s="2" t="s">
        <v>30</v>
      </c>
    </row>
    <row r="418" spans="1:14" ht="12.75" x14ac:dyDescent="0.2">
      <c r="A418" s="2">
        <v>417</v>
      </c>
      <c r="B418" s="2" t="s">
        <v>126</v>
      </c>
      <c r="C418" s="4" t="str">
        <f t="shared" si="6"/>
        <v>SPK00417</v>
      </c>
      <c r="D418" s="3">
        <v>45338</v>
      </c>
      <c r="E418" s="2" t="s">
        <v>12</v>
      </c>
      <c r="F418" s="2" t="s">
        <v>32</v>
      </c>
      <c r="G418" s="2" t="s">
        <v>575</v>
      </c>
      <c r="H418" s="2" t="s">
        <v>139</v>
      </c>
      <c r="I418" s="2" t="s">
        <v>15</v>
      </c>
      <c r="J418" s="2" t="s">
        <v>42</v>
      </c>
      <c r="K418" s="2" t="s">
        <v>34</v>
      </c>
      <c r="L418" s="2" t="s">
        <v>38</v>
      </c>
      <c r="M418" s="2"/>
      <c r="N418" s="2" t="s">
        <v>25</v>
      </c>
    </row>
    <row r="419" spans="1:14" ht="12.75" x14ac:dyDescent="0.2">
      <c r="A419" s="2">
        <v>418</v>
      </c>
      <c r="B419" s="2" t="s">
        <v>49</v>
      </c>
      <c r="C419" s="4" t="str">
        <f t="shared" si="6"/>
        <v>SPK00418</v>
      </c>
      <c r="D419" s="3">
        <v>45338</v>
      </c>
      <c r="E419" s="2" t="s">
        <v>86</v>
      </c>
      <c r="F419" s="2" t="s">
        <v>32</v>
      </c>
      <c r="G419" s="2" t="s">
        <v>576</v>
      </c>
      <c r="H419" s="2" t="s">
        <v>45</v>
      </c>
      <c r="I419" s="2" t="s">
        <v>15</v>
      </c>
      <c r="J419" s="2" t="s">
        <v>46</v>
      </c>
      <c r="K419" s="2" t="s">
        <v>34</v>
      </c>
      <c r="L419" s="2" t="s">
        <v>38</v>
      </c>
      <c r="M419" s="2"/>
      <c r="N419" s="2" t="s">
        <v>30</v>
      </c>
    </row>
    <row r="420" spans="1:14" ht="12.75" x14ac:dyDescent="0.2">
      <c r="A420" s="2">
        <v>419</v>
      </c>
      <c r="B420" s="2" t="s">
        <v>49</v>
      </c>
      <c r="C420" s="4" t="str">
        <f t="shared" si="6"/>
        <v>SPK00419</v>
      </c>
      <c r="D420" s="3">
        <v>45338</v>
      </c>
      <c r="E420" s="2" t="s">
        <v>86</v>
      </c>
      <c r="F420" s="2" t="s">
        <v>32</v>
      </c>
      <c r="G420" s="2" t="s">
        <v>577</v>
      </c>
      <c r="H420" s="2" t="s">
        <v>45</v>
      </c>
      <c r="I420" s="2" t="s">
        <v>15</v>
      </c>
      <c r="J420" s="2" t="s">
        <v>46</v>
      </c>
      <c r="K420" s="2" t="s">
        <v>34</v>
      </c>
      <c r="L420" s="2" t="s">
        <v>38</v>
      </c>
      <c r="M420" s="2"/>
      <c r="N420" s="2" t="s">
        <v>30</v>
      </c>
    </row>
    <row r="421" spans="1:14" ht="12.75" x14ac:dyDescent="0.2">
      <c r="A421" s="2">
        <v>420</v>
      </c>
      <c r="B421" s="2" t="s">
        <v>55</v>
      </c>
      <c r="C421" s="4" t="str">
        <f t="shared" si="6"/>
        <v>SPK00420</v>
      </c>
      <c r="D421" s="3">
        <v>45338</v>
      </c>
      <c r="E421" s="2" t="s">
        <v>12</v>
      </c>
      <c r="F421" s="2" t="s">
        <v>32</v>
      </c>
      <c r="G421" s="2" t="s">
        <v>578</v>
      </c>
      <c r="H421" s="2" t="s">
        <v>27</v>
      </c>
      <c r="I421" s="2" t="s">
        <v>15</v>
      </c>
      <c r="J421" s="2" t="s">
        <v>16</v>
      </c>
      <c r="K421" s="2" t="s">
        <v>17</v>
      </c>
      <c r="L421" s="2" t="s">
        <v>18</v>
      </c>
      <c r="M421" s="2" t="s">
        <v>84</v>
      </c>
      <c r="N421" s="2" t="s">
        <v>21</v>
      </c>
    </row>
    <row r="422" spans="1:14" ht="12.75" x14ac:dyDescent="0.2">
      <c r="A422" s="2">
        <v>421</v>
      </c>
      <c r="B422" s="2" t="s">
        <v>81</v>
      </c>
      <c r="C422" s="4" t="str">
        <f t="shared" si="6"/>
        <v>SPK00421</v>
      </c>
      <c r="D422" s="3">
        <v>45338</v>
      </c>
      <c r="E422" s="2" t="s">
        <v>12</v>
      </c>
      <c r="F422" s="2" t="s">
        <v>59</v>
      </c>
      <c r="G422" s="2" t="s">
        <v>579</v>
      </c>
      <c r="H422" s="2" t="s">
        <v>27</v>
      </c>
      <c r="I422" s="2" t="s">
        <v>15</v>
      </c>
      <c r="J422" s="2" t="s">
        <v>75</v>
      </c>
      <c r="K422" s="2" t="s">
        <v>17</v>
      </c>
      <c r="L422" s="2" t="s">
        <v>18</v>
      </c>
      <c r="M422" s="2" t="s">
        <v>35</v>
      </c>
      <c r="N422" s="2" t="s">
        <v>21</v>
      </c>
    </row>
    <row r="423" spans="1:14" ht="12.75" x14ac:dyDescent="0.2">
      <c r="A423" s="2">
        <v>422</v>
      </c>
      <c r="B423" s="2" t="s">
        <v>49</v>
      </c>
      <c r="C423" s="4" t="str">
        <f t="shared" si="6"/>
        <v>SPK00422</v>
      </c>
      <c r="D423" s="3">
        <v>45338</v>
      </c>
      <c r="E423" s="2" t="s">
        <v>12</v>
      </c>
      <c r="F423" s="2" t="s">
        <v>13</v>
      </c>
      <c r="G423" s="2" t="s">
        <v>580</v>
      </c>
      <c r="H423" s="2" t="s">
        <v>27</v>
      </c>
      <c r="I423" s="2" t="s">
        <v>15</v>
      </c>
      <c r="J423" s="2" t="s">
        <v>28</v>
      </c>
      <c r="K423" s="2" t="s">
        <v>17</v>
      </c>
      <c r="L423" s="2" t="s">
        <v>18</v>
      </c>
      <c r="M423" s="2" t="s">
        <v>69</v>
      </c>
      <c r="N423" s="2" t="s">
        <v>30</v>
      </c>
    </row>
    <row r="424" spans="1:14" ht="12.75" x14ac:dyDescent="0.2">
      <c r="A424" s="2">
        <v>423</v>
      </c>
      <c r="B424" s="2" t="s">
        <v>47</v>
      </c>
      <c r="C424" s="4" t="str">
        <f t="shared" si="6"/>
        <v>SPK00423</v>
      </c>
      <c r="D424" s="3">
        <v>45339</v>
      </c>
      <c r="E424" s="2" t="s">
        <v>12</v>
      </c>
      <c r="F424" s="2" t="s">
        <v>22</v>
      </c>
      <c r="G424" s="2" t="s">
        <v>581</v>
      </c>
      <c r="H424" s="2" t="s">
        <v>27</v>
      </c>
      <c r="I424" s="2" t="s">
        <v>52</v>
      </c>
      <c r="J424" s="2" t="s">
        <v>61</v>
      </c>
      <c r="K424" s="2" t="s">
        <v>20</v>
      </c>
      <c r="L424" s="2" t="s">
        <v>18</v>
      </c>
      <c r="M424" s="2" t="s">
        <v>35</v>
      </c>
      <c r="N424" s="2" t="s">
        <v>63</v>
      </c>
    </row>
    <row r="425" spans="1:14" ht="12.75" x14ac:dyDescent="0.2">
      <c r="A425" s="2">
        <v>424</v>
      </c>
      <c r="B425" s="2" t="s">
        <v>41</v>
      </c>
      <c r="C425" s="4" t="str">
        <f t="shared" si="6"/>
        <v>SPK00424</v>
      </c>
      <c r="D425" s="3">
        <v>45339</v>
      </c>
      <c r="E425" s="2" t="s">
        <v>12</v>
      </c>
      <c r="F425" s="2" t="s">
        <v>22</v>
      </c>
      <c r="G425" s="2" t="s">
        <v>582</v>
      </c>
      <c r="H425" s="2" t="s">
        <v>27</v>
      </c>
      <c r="I425" s="2" t="s">
        <v>15</v>
      </c>
      <c r="J425" s="2" t="s">
        <v>40</v>
      </c>
      <c r="K425" s="2" t="s">
        <v>17</v>
      </c>
      <c r="L425" s="2" t="s">
        <v>18</v>
      </c>
      <c r="M425" s="2" t="s">
        <v>69</v>
      </c>
      <c r="N425" s="2" t="s">
        <v>30</v>
      </c>
    </row>
    <row r="426" spans="1:14" ht="12.75" x14ac:dyDescent="0.2">
      <c r="A426" s="2">
        <v>425</v>
      </c>
      <c r="B426" s="2" t="s">
        <v>105</v>
      </c>
      <c r="C426" s="4" t="str">
        <f t="shared" si="6"/>
        <v>SPK00425</v>
      </c>
      <c r="D426" s="3">
        <v>45339</v>
      </c>
      <c r="E426" s="2" t="s">
        <v>90</v>
      </c>
      <c r="F426" s="2" t="s">
        <v>13</v>
      </c>
      <c r="G426" s="2" t="s">
        <v>583</v>
      </c>
      <c r="H426" s="2" t="s">
        <v>118</v>
      </c>
      <c r="I426" s="2" t="s">
        <v>15</v>
      </c>
      <c r="J426" s="2" t="s">
        <v>40</v>
      </c>
      <c r="K426" s="2" t="s">
        <v>17</v>
      </c>
      <c r="L426" s="2" t="s">
        <v>38</v>
      </c>
      <c r="M426" s="2"/>
      <c r="N426" s="2" t="s">
        <v>30</v>
      </c>
    </row>
    <row r="427" spans="1:14" ht="12.75" x14ac:dyDescent="0.2">
      <c r="A427" s="2">
        <v>426</v>
      </c>
      <c r="B427" s="2" t="s">
        <v>105</v>
      </c>
      <c r="C427" s="4" t="str">
        <f t="shared" si="6"/>
        <v>SPK00426</v>
      </c>
      <c r="D427" s="3">
        <v>45339</v>
      </c>
      <c r="E427" s="2" t="s">
        <v>12</v>
      </c>
      <c r="F427" s="2" t="s">
        <v>32</v>
      </c>
      <c r="G427" s="2" t="s">
        <v>584</v>
      </c>
      <c r="H427" s="2" t="s">
        <v>50</v>
      </c>
      <c r="I427" s="2" t="s">
        <v>52</v>
      </c>
      <c r="J427" s="2" t="s">
        <v>61</v>
      </c>
      <c r="K427" s="2" t="s">
        <v>20</v>
      </c>
      <c r="L427" s="2" t="s">
        <v>18</v>
      </c>
      <c r="M427" s="2" t="s">
        <v>19</v>
      </c>
      <c r="N427" s="2" t="s">
        <v>63</v>
      </c>
    </row>
    <row r="428" spans="1:14" ht="12.75" x14ac:dyDescent="0.2">
      <c r="A428" s="2">
        <v>427</v>
      </c>
      <c r="B428" s="2" t="s">
        <v>49</v>
      </c>
      <c r="C428" s="4" t="str">
        <f t="shared" si="6"/>
        <v>SPK00427</v>
      </c>
      <c r="D428" s="3">
        <v>45339</v>
      </c>
      <c r="E428" s="2" t="s">
        <v>12</v>
      </c>
      <c r="F428" s="2" t="s">
        <v>13</v>
      </c>
      <c r="G428" s="2" t="s">
        <v>585</v>
      </c>
      <c r="H428" s="2" t="s">
        <v>27</v>
      </c>
      <c r="I428" s="2" t="s">
        <v>15</v>
      </c>
      <c r="J428" s="2" t="s">
        <v>99</v>
      </c>
      <c r="K428" s="2" t="s">
        <v>34</v>
      </c>
      <c r="L428" s="2" t="s">
        <v>18</v>
      </c>
      <c r="M428" s="2" t="s">
        <v>19</v>
      </c>
      <c r="N428" s="2" t="s">
        <v>30</v>
      </c>
    </row>
    <row r="429" spans="1:14" ht="12.75" x14ac:dyDescent="0.2">
      <c r="A429" s="2">
        <v>428</v>
      </c>
      <c r="B429" s="2" t="s">
        <v>105</v>
      </c>
      <c r="C429" s="4" t="str">
        <f t="shared" si="6"/>
        <v>SPK00428</v>
      </c>
      <c r="D429" s="3">
        <v>45340</v>
      </c>
      <c r="E429" s="2" t="s">
        <v>12</v>
      </c>
      <c r="F429" s="2" t="s">
        <v>22</v>
      </c>
      <c r="G429" s="2" t="s">
        <v>586</v>
      </c>
      <c r="H429" s="2" t="s">
        <v>27</v>
      </c>
      <c r="I429" s="2" t="s">
        <v>15</v>
      </c>
      <c r="J429" s="2" t="s">
        <v>48</v>
      </c>
      <c r="K429" s="2" t="s">
        <v>17</v>
      </c>
      <c r="L429" s="2" t="s">
        <v>18</v>
      </c>
      <c r="M429" s="2" t="s">
        <v>106</v>
      </c>
      <c r="N429" s="2" t="s">
        <v>30</v>
      </c>
    </row>
    <row r="430" spans="1:14" ht="12.75" x14ac:dyDescent="0.2">
      <c r="A430" s="2">
        <v>429</v>
      </c>
      <c r="B430" s="2" t="s">
        <v>70</v>
      </c>
      <c r="C430" s="4" t="str">
        <f t="shared" si="6"/>
        <v>SPK00429</v>
      </c>
      <c r="D430" s="3">
        <v>45341</v>
      </c>
      <c r="E430" s="2" t="s">
        <v>12</v>
      </c>
      <c r="F430" s="2" t="s">
        <v>13</v>
      </c>
      <c r="G430" s="2" t="s">
        <v>587</v>
      </c>
      <c r="H430" s="2" t="s">
        <v>27</v>
      </c>
      <c r="I430" s="2" t="s">
        <v>15</v>
      </c>
      <c r="J430" s="2" t="s">
        <v>33</v>
      </c>
      <c r="K430" s="2" t="s">
        <v>34</v>
      </c>
      <c r="L430" s="2" t="s">
        <v>38</v>
      </c>
      <c r="M430" s="2"/>
      <c r="N430" s="2" t="s">
        <v>36</v>
      </c>
    </row>
    <row r="431" spans="1:14" ht="12.75" x14ac:dyDescent="0.2">
      <c r="A431" s="2">
        <v>430</v>
      </c>
      <c r="B431" s="2" t="s">
        <v>49</v>
      </c>
      <c r="C431" s="4" t="str">
        <f t="shared" si="6"/>
        <v>SPK00430</v>
      </c>
      <c r="D431" s="3">
        <v>45341</v>
      </c>
      <c r="E431" s="2" t="s">
        <v>12</v>
      </c>
      <c r="F431" s="2" t="s">
        <v>13</v>
      </c>
      <c r="G431" s="2" t="s">
        <v>588</v>
      </c>
      <c r="H431" s="2" t="s">
        <v>116</v>
      </c>
      <c r="I431" s="2" t="s">
        <v>15</v>
      </c>
      <c r="J431" s="2" t="s">
        <v>42</v>
      </c>
      <c r="K431" s="2" t="s">
        <v>34</v>
      </c>
      <c r="L431" s="2" t="s">
        <v>18</v>
      </c>
      <c r="M431" s="2" t="s">
        <v>19</v>
      </c>
      <c r="N431" s="2" t="s">
        <v>25</v>
      </c>
    </row>
    <row r="432" spans="1:14" ht="12.75" x14ac:dyDescent="0.2">
      <c r="A432" s="2">
        <v>431</v>
      </c>
      <c r="B432" s="2" t="s">
        <v>93</v>
      </c>
      <c r="C432" s="4" t="str">
        <f t="shared" si="6"/>
        <v>SPK00431</v>
      </c>
      <c r="D432" s="3">
        <v>45341</v>
      </c>
      <c r="E432" s="2" t="s">
        <v>12</v>
      </c>
      <c r="F432" s="2" t="s">
        <v>13</v>
      </c>
      <c r="G432" s="2" t="s">
        <v>589</v>
      </c>
      <c r="H432" s="2" t="s">
        <v>27</v>
      </c>
      <c r="I432" s="2" t="s">
        <v>15</v>
      </c>
      <c r="J432" s="2" t="s">
        <v>33</v>
      </c>
      <c r="K432" s="2" t="s">
        <v>34</v>
      </c>
      <c r="L432" s="2" t="s">
        <v>38</v>
      </c>
      <c r="M432" s="2"/>
      <c r="N432" s="2" t="s">
        <v>36</v>
      </c>
    </row>
    <row r="433" spans="1:14" ht="12.75" x14ac:dyDescent="0.2">
      <c r="A433" s="2">
        <v>432</v>
      </c>
      <c r="B433" s="2" t="s">
        <v>43</v>
      </c>
      <c r="C433" s="4" t="str">
        <f t="shared" si="6"/>
        <v>SPK00432</v>
      </c>
      <c r="D433" s="3">
        <v>45342</v>
      </c>
      <c r="E433" s="2" t="s">
        <v>12</v>
      </c>
      <c r="F433" s="2" t="s">
        <v>13</v>
      </c>
      <c r="G433" s="2" t="s">
        <v>590</v>
      </c>
      <c r="H433" s="2" t="s">
        <v>27</v>
      </c>
      <c r="I433" s="2" t="s">
        <v>15</v>
      </c>
      <c r="J433" s="2" t="s">
        <v>46</v>
      </c>
      <c r="K433" s="2" t="s">
        <v>34</v>
      </c>
      <c r="L433" s="2" t="s">
        <v>18</v>
      </c>
      <c r="M433" s="2" t="s">
        <v>29</v>
      </c>
      <c r="N433" s="2" t="s">
        <v>30</v>
      </c>
    </row>
    <row r="434" spans="1:14" ht="12.75" x14ac:dyDescent="0.2">
      <c r="A434" s="2">
        <v>433</v>
      </c>
      <c r="B434" s="2" t="s">
        <v>104</v>
      </c>
      <c r="C434" s="4" t="str">
        <f t="shared" si="6"/>
        <v>SPK00433</v>
      </c>
      <c r="D434" s="3">
        <v>45342</v>
      </c>
      <c r="E434" s="2" t="s">
        <v>12</v>
      </c>
      <c r="F434" s="2" t="s">
        <v>13</v>
      </c>
      <c r="G434" s="2" t="s">
        <v>591</v>
      </c>
      <c r="H434" s="2" t="s">
        <v>141</v>
      </c>
      <c r="I434" s="2" t="s">
        <v>15</v>
      </c>
      <c r="J434" s="2" t="s">
        <v>16</v>
      </c>
      <c r="K434" s="2" t="s">
        <v>17</v>
      </c>
      <c r="L434" s="2" t="s">
        <v>18</v>
      </c>
      <c r="M434" s="2" t="s">
        <v>67</v>
      </c>
      <c r="N434" s="2" t="s">
        <v>21</v>
      </c>
    </row>
    <row r="435" spans="1:14" ht="12.75" x14ac:dyDescent="0.2">
      <c r="A435" s="2">
        <v>434</v>
      </c>
      <c r="B435" s="2" t="s">
        <v>58</v>
      </c>
      <c r="C435" s="4" t="str">
        <f t="shared" si="6"/>
        <v>SPK00434</v>
      </c>
      <c r="D435" s="3">
        <v>45342</v>
      </c>
      <c r="E435" s="2" t="s">
        <v>90</v>
      </c>
      <c r="F435" s="2" t="s">
        <v>13</v>
      </c>
      <c r="G435" s="2" t="s">
        <v>592</v>
      </c>
      <c r="H435" s="2" t="s">
        <v>27</v>
      </c>
      <c r="I435" s="2" t="s">
        <v>15</v>
      </c>
      <c r="J435" s="2" t="s">
        <v>24</v>
      </c>
      <c r="K435" s="2" t="s">
        <v>17</v>
      </c>
      <c r="L435" s="2" t="s">
        <v>38</v>
      </c>
      <c r="M435" s="2"/>
      <c r="N435" s="2" t="s">
        <v>25</v>
      </c>
    </row>
    <row r="436" spans="1:14" ht="12.75" x14ac:dyDescent="0.2">
      <c r="A436" s="2">
        <v>435</v>
      </c>
      <c r="B436" s="2" t="s">
        <v>138</v>
      </c>
      <c r="C436" s="4" t="str">
        <f t="shared" si="6"/>
        <v>SPK00435</v>
      </c>
      <c r="D436" s="3">
        <v>45342</v>
      </c>
      <c r="E436" s="2" t="s">
        <v>12</v>
      </c>
      <c r="F436" s="2" t="s">
        <v>44</v>
      </c>
      <c r="G436" s="2" t="s">
        <v>593</v>
      </c>
      <c r="H436" s="2" t="s">
        <v>27</v>
      </c>
      <c r="I436" s="2" t="s">
        <v>15</v>
      </c>
      <c r="J436" s="2" t="s">
        <v>78</v>
      </c>
      <c r="K436" s="2" t="s">
        <v>34</v>
      </c>
      <c r="L436" s="2" t="s">
        <v>18</v>
      </c>
      <c r="M436" s="2" t="s">
        <v>19</v>
      </c>
      <c r="N436" s="2" t="s">
        <v>30</v>
      </c>
    </row>
    <row r="437" spans="1:14" ht="12.75" x14ac:dyDescent="0.2">
      <c r="A437" s="2">
        <v>436</v>
      </c>
      <c r="B437" s="2" t="s">
        <v>102</v>
      </c>
      <c r="C437" s="4" t="str">
        <f t="shared" si="6"/>
        <v>SPK00436</v>
      </c>
      <c r="D437" s="3">
        <v>45342</v>
      </c>
      <c r="E437" s="2" t="s">
        <v>12</v>
      </c>
      <c r="F437" s="2" t="s">
        <v>13</v>
      </c>
      <c r="G437" s="2" t="s">
        <v>594</v>
      </c>
      <c r="H437" s="2" t="s">
        <v>27</v>
      </c>
      <c r="I437" s="2" t="s">
        <v>15</v>
      </c>
      <c r="J437" s="2" t="s">
        <v>16</v>
      </c>
      <c r="K437" s="2" t="s">
        <v>17</v>
      </c>
      <c r="L437" s="2" t="s">
        <v>38</v>
      </c>
      <c r="M437" s="2"/>
      <c r="N437" s="2" t="s">
        <v>21</v>
      </c>
    </row>
    <row r="438" spans="1:14" ht="12.75" x14ac:dyDescent="0.2">
      <c r="A438" s="2">
        <v>437</v>
      </c>
      <c r="B438" s="2" t="s">
        <v>31</v>
      </c>
      <c r="C438" s="4" t="str">
        <f t="shared" si="6"/>
        <v>SPK00437</v>
      </c>
      <c r="D438" s="3">
        <v>45342</v>
      </c>
      <c r="E438" s="2" t="s">
        <v>12</v>
      </c>
      <c r="F438" s="2" t="s">
        <v>13</v>
      </c>
      <c r="G438" s="2" t="s">
        <v>595</v>
      </c>
      <c r="H438" s="2" t="s">
        <v>27</v>
      </c>
      <c r="I438" s="2" t="s">
        <v>15</v>
      </c>
      <c r="J438" s="2" t="s">
        <v>40</v>
      </c>
      <c r="K438" s="2" t="s">
        <v>17</v>
      </c>
      <c r="L438" s="2" t="s">
        <v>18</v>
      </c>
      <c r="M438" s="2" t="s">
        <v>19</v>
      </c>
      <c r="N438" s="2" t="s">
        <v>30</v>
      </c>
    </row>
    <row r="439" spans="1:14" ht="12.75" x14ac:dyDescent="0.2">
      <c r="A439" s="2">
        <v>438</v>
      </c>
      <c r="B439" s="2" t="s">
        <v>126</v>
      </c>
      <c r="C439" s="4" t="str">
        <f t="shared" si="6"/>
        <v>SPK00438</v>
      </c>
      <c r="D439" s="3">
        <v>45342</v>
      </c>
      <c r="E439" s="2" t="s">
        <v>12</v>
      </c>
      <c r="F439" s="2" t="s">
        <v>44</v>
      </c>
      <c r="G439" s="2" t="s">
        <v>596</v>
      </c>
      <c r="H439" s="2" t="s">
        <v>27</v>
      </c>
      <c r="I439" s="2" t="s">
        <v>15</v>
      </c>
      <c r="J439" s="2" t="s">
        <v>56</v>
      </c>
      <c r="K439" s="2" t="s">
        <v>34</v>
      </c>
      <c r="L439" s="2" t="s">
        <v>38</v>
      </c>
      <c r="M439" s="2"/>
      <c r="N439" s="2" t="s">
        <v>25</v>
      </c>
    </row>
    <row r="440" spans="1:14" ht="12.75" x14ac:dyDescent="0.2">
      <c r="A440" s="2">
        <v>439</v>
      </c>
      <c r="B440" s="2" t="s">
        <v>47</v>
      </c>
      <c r="C440" s="4" t="str">
        <f t="shared" si="6"/>
        <v>SPK00439</v>
      </c>
      <c r="D440" s="3">
        <v>45343</v>
      </c>
      <c r="E440" s="2" t="s">
        <v>86</v>
      </c>
      <c r="F440" s="2" t="s">
        <v>32</v>
      </c>
      <c r="G440" s="2" t="s">
        <v>597</v>
      </c>
      <c r="H440" s="2" t="s">
        <v>27</v>
      </c>
      <c r="I440" s="2" t="s">
        <v>15</v>
      </c>
      <c r="J440" s="2" t="s">
        <v>75</v>
      </c>
      <c r="K440" s="2" t="s">
        <v>17</v>
      </c>
      <c r="L440" s="2" t="s">
        <v>38</v>
      </c>
      <c r="M440" s="2"/>
      <c r="N440" s="2" t="s">
        <v>21</v>
      </c>
    </row>
    <row r="441" spans="1:14" ht="12.75" x14ac:dyDescent="0.2">
      <c r="A441" s="2">
        <v>440</v>
      </c>
      <c r="B441" s="2" t="s">
        <v>93</v>
      </c>
      <c r="C441" s="4" t="str">
        <f t="shared" si="6"/>
        <v>SPK00440</v>
      </c>
      <c r="D441" s="3">
        <v>45343</v>
      </c>
      <c r="E441" s="2" t="s">
        <v>86</v>
      </c>
      <c r="F441" s="2" t="s">
        <v>32</v>
      </c>
      <c r="G441" s="2" t="s">
        <v>598</v>
      </c>
      <c r="H441" s="2" t="s">
        <v>45</v>
      </c>
      <c r="I441" s="2" t="s">
        <v>15</v>
      </c>
      <c r="J441" s="2" t="s">
        <v>16</v>
      </c>
      <c r="K441" s="2" t="s">
        <v>17</v>
      </c>
      <c r="L441" s="2" t="s">
        <v>38</v>
      </c>
      <c r="M441" s="2"/>
      <c r="N441" s="2" t="s">
        <v>21</v>
      </c>
    </row>
    <row r="442" spans="1:14" ht="12.75" x14ac:dyDescent="0.2">
      <c r="A442" s="2">
        <v>441</v>
      </c>
      <c r="B442" s="2" t="s">
        <v>70</v>
      </c>
      <c r="C442" s="4" t="str">
        <f t="shared" si="6"/>
        <v>SPK00441</v>
      </c>
      <c r="D442" s="3">
        <v>45343</v>
      </c>
      <c r="E442" s="2" t="s">
        <v>12</v>
      </c>
      <c r="F442" s="2" t="s">
        <v>13</v>
      </c>
      <c r="G442" s="2" t="s">
        <v>599</v>
      </c>
      <c r="H442" s="2" t="s">
        <v>133</v>
      </c>
      <c r="I442" s="2" t="s">
        <v>15</v>
      </c>
      <c r="J442" s="2" t="s">
        <v>99</v>
      </c>
      <c r="K442" s="2" t="s">
        <v>34</v>
      </c>
      <c r="L442" s="2" t="s">
        <v>18</v>
      </c>
      <c r="M442" s="2" t="s">
        <v>35</v>
      </c>
      <c r="N442" s="2" t="s">
        <v>30</v>
      </c>
    </row>
    <row r="443" spans="1:14" ht="12.75" x14ac:dyDescent="0.2">
      <c r="A443" s="2">
        <v>442</v>
      </c>
      <c r="B443" s="2" t="s">
        <v>73</v>
      </c>
      <c r="C443" s="4" t="str">
        <f t="shared" si="6"/>
        <v>SPK00442</v>
      </c>
      <c r="D443" s="3">
        <v>45343</v>
      </c>
      <c r="E443" s="2" t="s">
        <v>90</v>
      </c>
      <c r="F443" s="2" t="s">
        <v>13</v>
      </c>
      <c r="G443" s="2" t="s">
        <v>600</v>
      </c>
      <c r="H443" s="2" t="s">
        <v>91</v>
      </c>
      <c r="I443" s="2" t="s">
        <v>15</v>
      </c>
      <c r="J443" s="2" t="s">
        <v>92</v>
      </c>
      <c r="K443" s="2" t="s">
        <v>17</v>
      </c>
      <c r="L443" s="2" t="s">
        <v>18</v>
      </c>
      <c r="M443" s="2" t="s">
        <v>67</v>
      </c>
      <c r="N443" s="2" t="s">
        <v>25</v>
      </c>
    </row>
    <row r="444" spans="1:14" ht="12.75" x14ac:dyDescent="0.2">
      <c r="A444" s="2">
        <v>443</v>
      </c>
      <c r="B444" s="2" t="s">
        <v>93</v>
      </c>
      <c r="C444" s="4" t="str">
        <f t="shared" si="6"/>
        <v>SPK00443</v>
      </c>
      <c r="D444" s="3">
        <v>45343</v>
      </c>
      <c r="E444" s="2" t="s">
        <v>12</v>
      </c>
      <c r="F444" s="2" t="s">
        <v>22</v>
      </c>
      <c r="G444" s="2" t="s">
        <v>601</v>
      </c>
      <c r="H444" s="2" t="s">
        <v>27</v>
      </c>
      <c r="I444" s="2" t="s">
        <v>15</v>
      </c>
      <c r="J444" s="2" t="s">
        <v>24</v>
      </c>
      <c r="K444" s="2" t="s">
        <v>17</v>
      </c>
      <c r="L444" s="2" t="s">
        <v>18</v>
      </c>
      <c r="M444" s="2" t="s">
        <v>69</v>
      </c>
      <c r="N444" s="2" t="s">
        <v>25</v>
      </c>
    </row>
    <row r="445" spans="1:14" ht="12.75" x14ac:dyDescent="0.2">
      <c r="A445" s="2">
        <v>444</v>
      </c>
      <c r="B445" s="2" t="s">
        <v>138</v>
      </c>
      <c r="C445" s="4" t="str">
        <f t="shared" si="6"/>
        <v>SPK00444</v>
      </c>
      <c r="D445" s="3">
        <v>45343</v>
      </c>
      <c r="E445" s="2" t="s">
        <v>12</v>
      </c>
      <c r="F445" s="2" t="s">
        <v>22</v>
      </c>
      <c r="G445" s="2" t="s">
        <v>602</v>
      </c>
      <c r="H445" s="2" t="s">
        <v>27</v>
      </c>
      <c r="I445" s="2" t="s">
        <v>15</v>
      </c>
      <c r="J445" s="2" t="s">
        <v>24</v>
      </c>
      <c r="K445" s="2" t="s">
        <v>17</v>
      </c>
      <c r="L445" s="2" t="s">
        <v>38</v>
      </c>
      <c r="M445" s="2"/>
      <c r="N445" s="2" t="s">
        <v>25</v>
      </c>
    </row>
    <row r="446" spans="1:14" ht="12.75" x14ac:dyDescent="0.2">
      <c r="A446" s="2">
        <v>445</v>
      </c>
      <c r="B446" s="2" t="s">
        <v>102</v>
      </c>
      <c r="C446" s="4" t="str">
        <f t="shared" si="6"/>
        <v>SPK00445</v>
      </c>
      <c r="D446" s="3">
        <v>45343</v>
      </c>
      <c r="E446" s="2" t="s">
        <v>12</v>
      </c>
      <c r="F446" s="2" t="s">
        <v>13</v>
      </c>
      <c r="G446" s="2" t="s">
        <v>603</v>
      </c>
      <c r="H446" s="2" t="s">
        <v>27</v>
      </c>
      <c r="I446" s="2" t="s">
        <v>15</v>
      </c>
      <c r="J446" s="2" t="s">
        <v>150</v>
      </c>
      <c r="K446" s="2" t="s">
        <v>34</v>
      </c>
      <c r="L446" s="2" t="s">
        <v>38</v>
      </c>
      <c r="M446" s="2"/>
      <c r="N446" s="2" t="s">
        <v>21</v>
      </c>
    </row>
    <row r="447" spans="1:14" ht="12.75" x14ac:dyDescent="0.2">
      <c r="A447" s="2">
        <v>446</v>
      </c>
      <c r="B447" s="2" t="s">
        <v>58</v>
      </c>
      <c r="C447" s="4" t="str">
        <f t="shared" si="6"/>
        <v>SPK00446</v>
      </c>
      <c r="D447" s="3">
        <v>45343</v>
      </c>
      <c r="E447" s="2" t="s">
        <v>12</v>
      </c>
      <c r="F447" s="2" t="s">
        <v>13</v>
      </c>
      <c r="G447" s="2" t="s">
        <v>604</v>
      </c>
      <c r="H447" s="2" t="s">
        <v>27</v>
      </c>
      <c r="I447" s="2" t="s">
        <v>15</v>
      </c>
      <c r="J447" s="2" t="s">
        <v>16</v>
      </c>
      <c r="K447" s="2" t="s">
        <v>17</v>
      </c>
      <c r="L447" s="2" t="s">
        <v>18</v>
      </c>
      <c r="M447" s="2" t="s">
        <v>29</v>
      </c>
      <c r="N447" s="2" t="s">
        <v>21</v>
      </c>
    </row>
    <row r="448" spans="1:14" ht="12.75" x14ac:dyDescent="0.2">
      <c r="A448" s="2">
        <v>447</v>
      </c>
      <c r="B448" s="2" t="s">
        <v>76</v>
      </c>
      <c r="C448" s="4" t="str">
        <f t="shared" si="6"/>
        <v>SPK00447</v>
      </c>
      <c r="D448" s="3">
        <v>45344</v>
      </c>
      <c r="E448" s="2" t="s">
        <v>12</v>
      </c>
      <c r="F448" s="2" t="s">
        <v>44</v>
      </c>
      <c r="G448" s="2" t="s">
        <v>605</v>
      </c>
      <c r="H448" s="2" t="s">
        <v>27</v>
      </c>
      <c r="I448" s="2" t="s">
        <v>52</v>
      </c>
      <c r="J448" s="2" t="s">
        <v>61</v>
      </c>
      <c r="K448" s="2" t="s">
        <v>20</v>
      </c>
      <c r="L448" s="2" t="s">
        <v>38</v>
      </c>
      <c r="M448" s="2"/>
      <c r="N448" s="2" t="s">
        <v>63</v>
      </c>
    </row>
    <row r="449" spans="1:14" ht="12.75" x14ac:dyDescent="0.2">
      <c r="A449" s="2">
        <v>448</v>
      </c>
      <c r="B449" s="2" t="s">
        <v>41</v>
      </c>
      <c r="C449" s="4" t="str">
        <f t="shared" si="6"/>
        <v>SPK00448</v>
      </c>
      <c r="D449" s="3">
        <v>45344</v>
      </c>
      <c r="E449" s="2" t="s">
        <v>86</v>
      </c>
      <c r="F449" s="2" t="s">
        <v>32</v>
      </c>
      <c r="G449" s="2" t="s">
        <v>606</v>
      </c>
      <c r="H449" s="2" t="s">
        <v>27</v>
      </c>
      <c r="I449" s="2" t="s">
        <v>15</v>
      </c>
      <c r="J449" s="2" t="s">
        <v>72</v>
      </c>
      <c r="K449" s="2" t="s">
        <v>17</v>
      </c>
      <c r="L449" s="2" t="s">
        <v>38</v>
      </c>
      <c r="M449" s="2"/>
      <c r="N449" s="2" t="s">
        <v>21</v>
      </c>
    </row>
    <row r="450" spans="1:14" ht="12.75" x14ac:dyDescent="0.2">
      <c r="A450" s="2">
        <v>449</v>
      </c>
      <c r="B450" s="2" t="s">
        <v>43</v>
      </c>
      <c r="C450" s="4" t="str">
        <f t="shared" si="6"/>
        <v>SPK00449</v>
      </c>
      <c r="D450" s="3">
        <v>45344</v>
      </c>
      <c r="E450" s="2" t="s">
        <v>12</v>
      </c>
      <c r="F450" s="2" t="s">
        <v>32</v>
      </c>
      <c r="G450" s="2" t="s">
        <v>607</v>
      </c>
      <c r="H450" s="2" t="s">
        <v>27</v>
      </c>
      <c r="I450" s="2" t="s">
        <v>15</v>
      </c>
      <c r="J450" s="2" t="s">
        <v>42</v>
      </c>
      <c r="K450" s="2" t="s">
        <v>34</v>
      </c>
      <c r="L450" s="2" t="s">
        <v>18</v>
      </c>
      <c r="M450" s="2" t="s">
        <v>19</v>
      </c>
      <c r="N450" s="2" t="s">
        <v>25</v>
      </c>
    </row>
    <row r="451" spans="1:14" ht="12.75" x14ac:dyDescent="0.2">
      <c r="A451" s="2">
        <v>450</v>
      </c>
      <c r="B451" s="2" t="s">
        <v>11</v>
      </c>
      <c r="C451" s="4" t="str">
        <f t="shared" ref="C451:C514" si="7">"SPK"&amp;"00"&amp;A451</f>
        <v>SPK00450</v>
      </c>
      <c r="D451" s="3">
        <v>45344</v>
      </c>
      <c r="E451" s="2" t="s">
        <v>12</v>
      </c>
      <c r="F451" s="2" t="s">
        <v>13</v>
      </c>
      <c r="G451" s="2" t="s">
        <v>608</v>
      </c>
      <c r="H451" s="2" t="s">
        <v>50</v>
      </c>
      <c r="I451" s="2" t="s">
        <v>15</v>
      </c>
      <c r="J451" s="2" t="s">
        <v>16</v>
      </c>
      <c r="K451" s="2" t="s">
        <v>17</v>
      </c>
      <c r="L451" s="2" t="s">
        <v>38</v>
      </c>
      <c r="M451" s="2"/>
      <c r="N451" s="2" t="s">
        <v>21</v>
      </c>
    </row>
    <row r="452" spans="1:14" ht="12.75" x14ac:dyDescent="0.2">
      <c r="A452" s="2">
        <v>451</v>
      </c>
      <c r="B452" s="2" t="s">
        <v>73</v>
      </c>
      <c r="C452" s="4" t="str">
        <f t="shared" si="7"/>
        <v>SPK00451</v>
      </c>
      <c r="D452" s="3">
        <v>45344</v>
      </c>
      <c r="E452" s="2" t="s">
        <v>12</v>
      </c>
      <c r="F452" s="2" t="s">
        <v>13</v>
      </c>
      <c r="G452" s="2" t="s">
        <v>609</v>
      </c>
      <c r="H452" s="2" t="s">
        <v>27</v>
      </c>
      <c r="I452" s="2" t="s">
        <v>52</v>
      </c>
      <c r="J452" s="2" t="s">
        <v>61</v>
      </c>
      <c r="K452" s="2" t="s">
        <v>20</v>
      </c>
      <c r="L452" s="2" t="s">
        <v>18</v>
      </c>
      <c r="M452" s="2" t="s">
        <v>35</v>
      </c>
      <c r="N452" s="2" t="s">
        <v>63</v>
      </c>
    </row>
    <row r="453" spans="1:14" ht="12.75" x14ac:dyDescent="0.2">
      <c r="A453" s="2">
        <v>452</v>
      </c>
      <c r="B453" s="2" t="s">
        <v>126</v>
      </c>
      <c r="C453" s="4" t="str">
        <f t="shared" si="7"/>
        <v>SPK00452</v>
      </c>
      <c r="D453" s="3">
        <v>45344</v>
      </c>
      <c r="E453" s="2" t="s">
        <v>12</v>
      </c>
      <c r="F453" s="2" t="s">
        <v>13</v>
      </c>
      <c r="G453" s="2" t="s">
        <v>610</v>
      </c>
      <c r="H453" s="2" t="s">
        <v>27</v>
      </c>
      <c r="I453" s="2" t="s">
        <v>15</v>
      </c>
      <c r="J453" s="2" t="s">
        <v>24</v>
      </c>
      <c r="K453" s="2" t="s">
        <v>51</v>
      </c>
      <c r="L453" s="2" t="s">
        <v>18</v>
      </c>
      <c r="M453" s="2" t="s">
        <v>69</v>
      </c>
      <c r="N453" s="2" t="s">
        <v>25</v>
      </c>
    </row>
    <row r="454" spans="1:14" ht="12.75" x14ac:dyDescent="0.2">
      <c r="A454" s="2">
        <v>453</v>
      </c>
      <c r="B454" s="2" t="s">
        <v>11</v>
      </c>
      <c r="C454" s="4" t="str">
        <f t="shared" si="7"/>
        <v>SPK00453</v>
      </c>
      <c r="D454" s="3">
        <v>45344</v>
      </c>
      <c r="E454" s="2" t="s">
        <v>12</v>
      </c>
      <c r="F454" s="2" t="s">
        <v>13</v>
      </c>
      <c r="G454" s="2" t="s">
        <v>611</v>
      </c>
      <c r="H454" s="2" t="s">
        <v>27</v>
      </c>
      <c r="I454" s="2" t="s">
        <v>15</v>
      </c>
      <c r="J454" s="2" t="s">
        <v>99</v>
      </c>
      <c r="K454" s="2" t="s">
        <v>34</v>
      </c>
      <c r="L454" s="2" t="s">
        <v>18</v>
      </c>
      <c r="M454" s="2" t="s">
        <v>69</v>
      </c>
      <c r="N454" s="2" t="s">
        <v>30</v>
      </c>
    </row>
    <row r="455" spans="1:14" ht="12.75" x14ac:dyDescent="0.2">
      <c r="A455" s="2">
        <v>454</v>
      </c>
      <c r="B455" s="2" t="s">
        <v>55</v>
      </c>
      <c r="C455" s="4" t="str">
        <f t="shared" si="7"/>
        <v>SPK00454</v>
      </c>
      <c r="D455" s="3">
        <v>45344</v>
      </c>
      <c r="E455" s="2" t="s">
        <v>12</v>
      </c>
      <c r="F455" s="2" t="s">
        <v>13</v>
      </c>
      <c r="G455" s="2" t="s">
        <v>612</v>
      </c>
      <c r="H455" s="2" t="s">
        <v>27</v>
      </c>
      <c r="I455" s="2" t="s">
        <v>15</v>
      </c>
      <c r="J455" s="2" t="s">
        <v>16</v>
      </c>
      <c r="K455" s="2" t="s">
        <v>17</v>
      </c>
      <c r="L455" s="2" t="s">
        <v>38</v>
      </c>
      <c r="M455" s="2"/>
      <c r="N455" s="2" t="s">
        <v>21</v>
      </c>
    </row>
    <row r="456" spans="1:14" ht="12.75" x14ac:dyDescent="0.2">
      <c r="A456" s="2">
        <v>455</v>
      </c>
      <c r="B456" s="2" t="s">
        <v>47</v>
      </c>
      <c r="C456" s="4" t="str">
        <f t="shared" si="7"/>
        <v>SPK00455</v>
      </c>
      <c r="D456" s="3">
        <v>45344</v>
      </c>
      <c r="E456" s="2" t="s">
        <v>12</v>
      </c>
      <c r="F456" s="2" t="s">
        <v>22</v>
      </c>
      <c r="G456" s="2" t="s">
        <v>613</v>
      </c>
      <c r="H456" s="2" t="s">
        <v>27</v>
      </c>
      <c r="I456" s="2" t="s">
        <v>52</v>
      </c>
      <c r="J456" s="2" t="s">
        <v>61</v>
      </c>
      <c r="K456" s="2" t="s">
        <v>20</v>
      </c>
      <c r="L456" s="2" t="s">
        <v>18</v>
      </c>
      <c r="M456" s="2" t="s">
        <v>19</v>
      </c>
      <c r="N456" s="2" t="s">
        <v>63</v>
      </c>
    </row>
    <row r="457" spans="1:14" ht="12.75" x14ac:dyDescent="0.2">
      <c r="A457" s="2">
        <v>456</v>
      </c>
      <c r="B457" s="2" t="s">
        <v>47</v>
      </c>
      <c r="C457" s="4" t="str">
        <f t="shared" si="7"/>
        <v>SPK00456</v>
      </c>
      <c r="D457" s="3">
        <v>45344</v>
      </c>
      <c r="E457" s="2" t="s">
        <v>12</v>
      </c>
      <c r="F457" s="2" t="s">
        <v>13</v>
      </c>
      <c r="G457" s="2" t="s">
        <v>614</v>
      </c>
      <c r="H457" s="2" t="s">
        <v>27</v>
      </c>
      <c r="I457" s="2" t="s">
        <v>15</v>
      </c>
      <c r="J457" s="2" t="s">
        <v>56</v>
      </c>
      <c r="K457" s="2" t="s">
        <v>34</v>
      </c>
      <c r="L457" s="2" t="s">
        <v>38</v>
      </c>
      <c r="M457" s="2"/>
      <c r="N457" s="2" t="s">
        <v>25</v>
      </c>
    </row>
    <row r="458" spans="1:14" ht="12.75" x14ac:dyDescent="0.2">
      <c r="A458" s="2">
        <v>457</v>
      </c>
      <c r="B458" s="2" t="s">
        <v>76</v>
      </c>
      <c r="C458" s="4" t="str">
        <f t="shared" si="7"/>
        <v>SPK00457</v>
      </c>
      <c r="D458" s="3">
        <v>45344</v>
      </c>
      <c r="E458" s="2" t="s">
        <v>12</v>
      </c>
      <c r="F458" s="2" t="s">
        <v>32</v>
      </c>
      <c r="G458" s="2" t="s">
        <v>615</v>
      </c>
      <c r="H458" s="2" t="s">
        <v>151</v>
      </c>
      <c r="I458" s="2" t="s">
        <v>15</v>
      </c>
      <c r="J458" s="2" t="s">
        <v>152</v>
      </c>
      <c r="K458" s="2" t="s">
        <v>17</v>
      </c>
      <c r="L458" s="2" t="s">
        <v>18</v>
      </c>
      <c r="M458" s="2" t="s">
        <v>35</v>
      </c>
      <c r="N458" s="2" t="s">
        <v>30</v>
      </c>
    </row>
    <row r="459" spans="1:14" ht="12.75" x14ac:dyDescent="0.2">
      <c r="A459" s="2">
        <v>458</v>
      </c>
      <c r="B459" s="2" t="s">
        <v>105</v>
      </c>
      <c r="C459" s="4" t="str">
        <f t="shared" si="7"/>
        <v>SPK00458</v>
      </c>
      <c r="D459" s="3">
        <v>45344</v>
      </c>
      <c r="E459" s="2" t="s">
        <v>12</v>
      </c>
      <c r="F459" s="2" t="s">
        <v>13</v>
      </c>
      <c r="G459" s="2" t="s">
        <v>616</v>
      </c>
      <c r="H459" s="2" t="s">
        <v>27</v>
      </c>
      <c r="I459" s="2" t="s">
        <v>15</v>
      </c>
      <c r="J459" s="2" t="s">
        <v>87</v>
      </c>
      <c r="K459" s="2" t="s">
        <v>34</v>
      </c>
      <c r="L459" s="2" t="s">
        <v>38</v>
      </c>
      <c r="M459" s="2"/>
      <c r="N459" s="2" t="s">
        <v>21</v>
      </c>
    </row>
    <row r="460" spans="1:14" ht="12.75" x14ac:dyDescent="0.2">
      <c r="A460" s="2">
        <v>459</v>
      </c>
      <c r="B460" s="2" t="s">
        <v>100</v>
      </c>
      <c r="C460" s="4" t="str">
        <f t="shared" si="7"/>
        <v>SPK00459</v>
      </c>
      <c r="D460" s="3">
        <v>45344</v>
      </c>
      <c r="E460" s="2" t="s">
        <v>12</v>
      </c>
      <c r="F460" s="2" t="s">
        <v>13</v>
      </c>
      <c r="G460" s="2" t="s">
        <v>617</v>
      </c>
      <c r="H460" s="2" t="s">
        <v>27</v>
      </c>
      <c r="I460" s="2" t="s">
        <v>15</v>
      </c>
      <c r="J460" s="2" t="s">
        <v>28</v>
      </c>
      <c r="K460" s="2" t="s">
        <v>17</v>
      </c>
      <c r="L460" s="2" t="s">
        <v>18</v>
      </c>
      <c r="M460" s="2" t="s">
        <v>69</v>
      </c>
      <c r="N460" s="2" t="s">
        <v>30</v>
      </c>
    </row>
    <row r="461" spans="1:14" ht="12.75" x14ac:dyDescent="0.2">
      <c r="A461" s="2">
        <v>460</v>
      </c>
      <c r="B461" s="2" t="s">
        <v>107</v>
      </c>
      <c r="C461" s="4" t="str">
        <f t="shared" si="7"/>
        <v>SPK00460</v>
      </c>
      <c r="D461" s="3">
        <v>45344</v>
      </c>
      <c r="E461" s="2" t="s">
        <v>12</v>
      </c>
      <c r="F461" s="2" t="s">
        <v>32</v>
      </c>
      <c r="G461" s="2" t="s">
        <v>618</v>
      </c>
      <c r="H461" s="2" t="s">
        <v>27</v>
      </c>
      <c r="I461" s="2" t="s">
        <v>52</v>
      </c>
      <c r="J461" s="2" t="s">
        <v>61</v>
      </c>
      <c r="K461" s="2" t="s">
        <v>20</v>
      </c>
      <c r="L461" s="2" t="s">
        <v>18</v>
      </c>
      <c r="M461" s="2" t="s">
        <v>62</v>
      </c>
      <c r="N461" s="2" t="s">
        <v>63</v>
      </c>
    </row>
    <row r="462" spans="1:14" ht="12.75" x14ac:dyDescent="0.2">
      <c r="A462" s="2">
        <v>461</v>
      </c>
      <c r="B462" s="2" t="s">
        <v>76</v>
      </c>
      <c r="C462" s="4" t="str">
        <f t="shared" si="7"/>
        <v>SPK00461</v>
      </c>
      <c r="D462" s="3">
        <v>45344</v>
      </c>
      <c r="E462" s="2" t="s">
        <v>12</v>
      </c>
      <c r="F462" s="2" t="s">
        <v>32</v>
      </c>
      <c r="G462" s="2" t="s">
        <v>619</v>
      </c>
      <c r="H462" s="2" t="s">
        <v>27</v>
      </c>
      <c r="I462" s="2" t="s">
        <v>52</v>
      </c>
      <c r="J462" s="2" t="s">
        <v>61</v>
      </c>
      <c r="K462" s="2" t="s">
        <v>20</v>
      </c>
      <c r="L462" s="2" t="s">
        <v>38</v>
      </c>
      <c r="M462" s="2"/>
      <c r="N462" s="2" t="s">
        <v>63</v>
      </c>
    </row>
    <row r="463" spans="1:14" ht="12.75" x14ac:dyDescent="0.2">
      <c r="A463" s="2">
        <v>462</v>
      </c>
      <c r="B463" s="2" t="s">
        <v>126</v>
      </c>
      <c r="C463" s="4" t="str">
        <f t="shared" si="7"/>
        <v>SPK00462</v>
      </c>
      <c r="D463" s="3">
        <v>45345</v>
      </c>
      <c r="E463" s="2" t="s">
        <v>12</v>
      </c>
      <c r="F463" s="2" t="s">
        <v>13</v>
      </c>
      <c r="G463" s="2" t="s">
        <v>620</v>
      </c>
      <c r="H463" s="2" t="s">
        <v>27</v>
      </c>
      <c r="I463" s="2" t="s">
        <v>52</v>
      </c>
      <c r="J463" s="2" t="s">
        <v>61</v>
      </c>
      <c r="K463" s="2" t="s">
        <v>20</v>
      </c>
      <c r="L463" s="2" t="s">
        <v>18</v>
      </c>
      <c r="M463" s="2" t="s">
        <v>62</v>
      </c>
      <c r="N463" s="2" t="s">
        <v>63</v>
      </c>
    </row>
    <row r="464" spans="1:14" ht="12.75" x14ac:dyDescent="0.2">
      <c r="A464" s="2">
        <v>463</v>
      </c>
      <c r="B464" s="2" t="s">
        <v>107</v>
      </c>
      <c r="C464" s="4" t="str">
        <f t="shared" si="7"/>
        <v>SPK00463</v>
      </c>
      <c r="D464" s="3">
        <v>45345</v>
      </c>
      <c r="E464" s="2" t="s">
        <v>12</v>
      </c>
      <c r="F464" s="2" t="s">
        <v>32</v>
      </c>
      <c r="G464" s="2" t="s">
        <v>621</v>
      </c>
      <c r="H464" s="2" t="s">
        <v>91</v>
      </c>
      <c r="I464" s="2" t="s">
        <v>15</v>
      </c>
      <c r="J464" s="2" t="s">
        <v>42</v>
      </c>
      <c r="K464" s="2" t="s">
        <v>34</v>
      </c>
      <c r="L464" s="2" t="s">
        <v>18</v>
      </c>
      <c r="M464" s="2" t="s">
        <v>19</v>
      </c>
      <c r="N464" s="2" t="s">
        <v>25</v>
      </c>
    </row>
    <row r="465" spans="1:14" ht="12.75" x14ac:dyDescent="0.2">
      <c r="A465" s="2">
        <v>464</v>
      </c>
      <c r="B465" s="2" t="s">
        <v>126</v>
      </c>
      <c r="C465" s="4" t="str">
        <f t="shared" si="7"/>
        <v>SPK00464</v>
      </c>
      <c r="D465" s="3">
        <v>45345</v>
      </c>
      <c r="E465" s="2" t="s">
        <v>12</v>
      </c>
      <c r="F465" s="2" t="s">
        <v>13</v>
      </c>
      <c r="G465" s="2" t="s">
        <v>622</v>
      </c>
      <c r="H465" s="2" t="s">
        <v>27</v>
      </c>
      <c r="I465" s="2" t="s">
        <v>15</v>
      </c>
      <c r="J465" s="2" t="s">
        <v>24</v>
      </c>
      <c r="K465" s="2" t="s">
        <v>17</v>
      </c>
      <c r="L465" s="2" t="s">
        <v>18</v>
      </c>
      <c r="M465" s="2" t="s">
        <v>84</v>
      </c>
      <c r="N465" s="2" t="s">
        <v>25</v>
      </c>
    </row>
    <row r="466" spans="1:14" ht="12.75" x14ac:dyDescent="0.2">
      <c r="A466" s="2">
        <v>465</v>
      </c>
      <c r="B466" s="2" t="s">
        <v>76</v>
      </c>
      <c r="C466" s="4" t="str">
        <f t="shared" si="7"/>
        <v>SPK00465</v>
      </c>
      <c r="D466" s="3">
        <v>45345</v>
      </c>
      <c r="E466" s="2" t="s">
        <v>12</v>
      </c>
      <c r="F466" s="2" t="s">
        <v>13</v>
      </c>
      <c r="G466" s="2" t="s">
        <v>623</v>
      </c>
      <c r="H466" s="2" t="s">
        <v>27</v>
      </c>
      <c r="I466" s="2" t="s">
        <v>15</v>
      </c>
      <c r="J466" s="2" t="s">
        <v>16</v>
      </c>
      <c r="K466" s="2" t="s">
        <v>17</v>
      </c>
      <c r="L466" s="2" t="s">
        <v>18</v>
      </c>
      <c r="M466" s="2" t="s">
        <v>79</v>
      </c>
      <c r="N466" s="2" t="s">
        <v>21</v>
      </c>
    </row>
    <row r="467" spans="1:14" ht="12.75" x14ac:dyDescent="0.2">
      <c r="A467" s="2">
        <v>466</v>
      </c>
      <c r="B467" s="2" t="s">
        <v>55</v>
      </c>
      <c r="C467" s="4" t="str">
        <f t="shared" si="7"/>
        <v>SPK00466</v>
      </c>
      <c r="D467" s="3">
        <v>45345</v>
      </c>
      <c r="E467" s="2" t="s">
        <v>12</v>
      </c>
      <c r="F467" s="2" t="s">
        <v>13</v>
      </c>
      <c r="G467" s="2" t="s">
        <v>624</v>
      </c>
      <c r="H467" s="2" t="s">
        <v>133</v>
      </c>
      <c r="I467" s="2" t="s">
        <v>15</v>
      </c>
      <c r="J467" s="2" t="s">
        <v>89</v>
      </c>
      <c r="K467" s="2" t="s">
        <v>34</v>
      </c>
      <c r="L467" s="2" t="s">
        <v>18</v>
      </c>
      <c r="M467" s="2" t="s">
        <v>35</v>
      </c>
      <c r="N467" s="2" t="s">
        <v>21</v>
      </c>
    </row>
    <row r="468" spans="1:14" ht="12.75" x14ac:dyDescent="0.2">
      <c r="A468" s="2">
        <v>467</v>
      </c>
      <c r="B468" s="2" t="s">
        <v>11</v>
      </c>
      <c r="C468" s="4" t="str">
        <f t="shared" si="7"/>
        <v>SPK00467</v>
      </c>
      <c r="D468" s="3">
        <v>45345</v>
      </c>
      <c r="E468" s="2" t="s">
        <v>90</v>
      </c>
      <c r="F468" s="2" t="s">
        <v>13</v>
      </c>
      <c r="G468" s="2" t="s">
        <v>625</v>
      </c>
      <c r="H468" s="2" t="s">
        <v>27</v>
      </c>
      <c r="I468" s="2" t="s">
        <v>15</v>
      </c>
      <c r="J468" s="2" t="s">
        <v>46</v>
      </c>
      <c r="K468" s="2" t="s">
        <v>34</v>
      </c>
      <c r="L468" s="2" t="s">
        <v>18</v>
      </c>
      <c r="M468" s="2" t="s">
        <v>19</v>
      </c>
      <c r="N468" s="2" t="s">
        <v>30</v>
      </c>
    </row>
    <row r="469" spans="1:14" ht="12.75" x14ac:dyDescent="0.2">
      <c r="A469" s="2">
        <v>468</v>
      </c>
      <c r="B469" s="2" t="s">
        <v>74</v>
      </c>
      <c r="C469" s="4" t="str">
        <f t="shared" si="7"/>
        <v>SPK00468</v>
      </c>
      <c r="D469" s="3">
        <v>45345</v>
      </c>
      <c r="E469" s="2" t="s">
        <v>12</v>
      </c>
      <c r="F469" s="2" t="s">
        <v>22</v>
      </c>
      <c r="G469" s="2" t="s">
        <v>626</v>
      </c>
      <c r="H469" s="2" t="s">
        <v>27</v>
      </c>
      <c r="I469" s="2" t="s">
        <v>15</v>
      </c>
      <c r="J469" s="2" t="s">
        <v>75</v>
      </c>
      <c r="K469" s="2" t="s">
        <v>17</v>
      </c>
      <c r="L469" s="2" t="s">
        <v>18</v>
      </c>
      <c r="M469" s="2" t="s">
        <v>29</v>
      </c>
      <c r="N469" s="2" t="s">
        <v>21</v>
      </c>
    </row>
    <row r="470" spans="1:14" ht="12.75" x14ac:dyDescent="0.2">
      <c r="A470" s="2">
        <v>469</v>
      </c>
      <c r="B470" s="2" t="s">
        <v>85</v>
      </c>
      <c r="C470" s="4" t="str">
        <f t="shared" si="7"/>
        <v>SPK00469</v>
      </c>
      <c r="D470" s="3">
        <v>45345</v>
      </c>
      <c r="E470" s="2" t="s">
        <v>86</v>
      </c>
      <c r="F470" s="2" t="s">
        <v>13</v>
      </c>
      <c r="G470" s="2" t="s">
        <v>627</v>
      </c>
      <c r="H470" s="2" t="s">
        <v>45</v>
      </c>
      <c r="I470" s="2" t="s">
        <v>15</v>
      </c>
      <c r="J470" s="2" t="s">
        <v>24</v>
      </c>
      <c r="K470" s="2" t="s">
        <v>17</v>
      </c>
      <c r="L470" s="2" t="s">
        <v>38</v>
      </c>
      <c r="M470" s="2"/>
      <c r="N470" s="2" t="s">
        <v>25</v>
      </c>
    </row>
    <row r="471" spans="1:14" ht="12.75" x14ac:dyDescent="0.2">
      <c r="A471" s="2">
        <v>470</v>
      </c>
      <c r="B471" s="2" t="s">
        <v>49</v>
      </c>
      <c r="C471" s="4" t="str">
        <f t="shared" si="7"/>
        <v>SPK00470</v>
      </c>
      <c r="D471" s="3">
        <v>45345</v>
      </c>
      <c r="E471" s="2" t="s">
        <v>12</v>
      </c>
      <c r="F471" s="2" t="s">
        <v>13</v>
      </c>
      <c r="G471" s="2" t="s">
        <v>628</v>
      </c>
      <c r="H471" s="2" t="s">
        <v>71</v>
      </c>
      <c r="I471" s="2" t="s">
        <v>15</v>
      </c>
      <c r="J471" s="2" t="s">
        <v>16</v>
      </c>
      <c r="K471" s="2" t="s">
        <v>17</v>
      </c>
      <c r="L471" s="2" t="s">
        <v>18</v>
      </c>
      <c r="M471" s="2" t="s">
        <v>29</v>
      </c>
      <c r="N471" s="2" t="s">
        <v>21</v>
      </c>
    </row>
    <row r="472" spans="1:14" ht="12.75" x14ac:dyDescent="0.2">
      <c r="A472" s="2">
        <v>471</v>
      </c>
      <c r="B472" s="2" t="s">
        <v>73</v>
      </c>
      <c r="C472" s="4" t="str">
        <f t="shared" si="7"/>
        <v>SPK00471</v>
      </c>
      <c r="D472" s="3">
        <v>45345</v>
      </c>
      <c r="E472" s="2" t="s">
        <v>12</v>
      </c>
      <c r="F472" s="2" t="s">
        <v>44</v>
      </c>
      <c r="G472" s="2" t="s">
        <v>629</v>
      </c>
      <c r="H472" s="2" t="s">
        <v>45</v>
      </c>
      <c r="I472" s="2" t="s">
        <v>15</v>
      </c>
      <c r="J472" s="2" t="s">
        <v>92</v>
      </c>
      <c r="K472" s="2" t="s">
        <v>17</v>
      </c>
      <c r="L472" s="2" t="s">
        <v>18</v>
      </c>
      <c r="M472" s="2" t="s">
        <v>19</v>
      </c>
      <c r="N472" s="2" t="s">
        <v>25</v>
      </c>
    </row>
    <row r="473" spans="1:14" ht="12.75" x14ac:dyDescent="0.2">
      <c r="A473" s="2">
        <v>472</v>
      </c>
      <c r="B473" s="2" t="s">
        <v>41</v>
      </c>
      <c r="C473" s="4" t="str">
        <f t="shared" si="7"/>
        <v>SPK00472</v>
      </c>
      <c r="D473" s="3">
        <v>45345</v>
      </c>
      <c r="E473" s="2" t="s">
        <v>12</v>
      </c>
      <c r="F473" s="2" t="s">
        <v>13</v>
      </c>
      <c r="G473" s="2" t="s">
        <v>630</v>
      </c>
      <c r="H473" s="2" t="s">
        <v>27</v>
      </c>
      <c r="I473" s="2" t="s">
        <v>15</v>
      </c>
      <c r="J473" s="2" t="s">
        <v>56</v>
      </c>
      <c r="K473" s="2" t="s">
        <v>34</v>
      </c>
      <c r="L473" s="2" t="s">
        <v>18</v>
      </c>
      <c r="M473" s="2" t="s">
        <v>19</v>
      </c>
      <c r="N473" s="2" t="s">
        <v>25</v>
      </c>
    </row>
    <row r="474" spans="1:14" ht="12.75" x14ac:dyDescent="0.2">
      <c r="A474" s="2">
        <v>473</v>
      </c>
      <c r="B474" s="2" t="s">
        <v>55</v>
      </c>
      <c r="C474" s="4" t="str">
        <f t="shared" si="7"/>
        <v>SPK00473</v>
      </c>
      <c r="D474" s="3">
        <v>45345</v>
      </c>
      <c r="E474" s="2" t="s">
        <v>12</v>
      </c>
      <c r="F474" s="2" t="s">
        <v>13</v>
      </c>
      <c r="G474" s="2" t="s">
        <v>631</v>
      </c>
      <c r="H474" s="2" t="s">
        <v>27</v>
      </c>
      <c r="I474" s="2" t="s">
        <v>15</v>
      </c>
      <c r="J474" s="2" t="s">
        <v>16</v>
      </c>
      <c r="K474" s="2" t="s">
        <v>17</v>
      </c>
      <c r="L474" s="2" t="s">
        <v>38</v>
      </c>
      <c r="M474" s="2"/>
      <c r="N474" s="2" t="s">
        <v>21</v>
      </c>
    </row>
    <row r="475" spans="1:14" ht="12.75" x14ac:dyDescent="0.2">
      <c r="A475" s="2">
        <v>474</v>
      </c>
      <c r="B475" s="2" t="s">
        <v>138</v>
      </c>
      <c r="C475" s="4" t="str">
        <f t="shared" si="7"/>
        <v>SPK00474</v>
      </c>
      <c r="D475" s="3">
        <v>45345</v>
      </c>
      <c r="E475" s="2" t="s">
        <v>12</v>
      </c>
      <c r="F475" s="2" t="s">
        <v>22</v>
      </c>
      <c r="G475" s="2" t="s">
        <v>632</v>
      </c>
      <c r="H475" s="2" t="s">
        <v>27</v>
      </c>
      <c r="I475" s="2" t="s">
        <v>52</v>
      </c>
      <c r="J475" s="2" t="s">
        <v>61</v>
      </c>
      <c r="K475" s="2" t="s">
        <v>20</v>
      </c>
      <c r="L475" s="2" t="s">
        <v>18</v>
      </c>
      <c r="M475" s="2" t="s">
        <v>62</v>
      </c>
      <c r="N475" s="2" t="s">
        <v>63</v>
      </c>
    </row>
    <row r="476" spans="1:14" ht="12.75" x14ac:dyDescent="0.2">
      <c r="A476" s="2">
        <v>475</v>
      </c>
      <c r="B476" s="2" t="s">
        <v>109</v>
      </c>
      <c r="C476" s="4" t="str">
        <f t="shared" si="7"/>
        <v>SPK00475</v>
      </c>
      <c r="D476" s="3">
        <v>45345</v>
      </c>
      <c r="E476" s="2" t="s">
        <v>12</v>
      </c>
      <c r="F476" s="2" t="s">
        <v>32</v>
      </c>
      <c r="G476" s="2" t="s">
        <v>633</v>
      </c>
      <c r="H476" s="2" t="s">
        <v>27</v>
      </c>
      <c r="I476" s="2" t="s">
        <v>15</v>
      </c>
      <c r="J476" s="2" t="s">
        <v>92</v>
      </c>
      <c r="K476" s="2" t="s">
        <v>98</v>
      </c>
      <c r="L476" s="2" t="s">
        <v>18</v>
      </c>
      <c r="M476" s="2" t="s">
        <v>19</v>
      </c>
      <c r="N476" s="2" t="s">
        <v>25</v>
      </c>
    </row>
    <row r="477" spans="1:14" ht="12.75" x14ac:dyDescent="0.2">
      <c r="A477" s="2">
        <v>476</v>
      </c>
      <c r="B477" s="2" t="s">
        <v>74</v>
      </c>
      <c r="C477" s="4" t="str">
        <f t="shared" si="7"/>
        <v>SPK00476</v>
      </c>
      <c r="D477" s="3">
        <v>45346</v>
      </c>
      <c r="E477" s="2" t="s">
        <v>12</v>
      </c>
      <c r="F477" s="2" t="s">
        <v>13</v>
      </c>
      <c r="G477" s="2" t="s">
        <v>634</v>
      </c>
      <c r="H477" s="2" t="s">
        <v>153</v>
      </c>
      <c r="I477" s="2" t="s">
        <v>52</v>
      </c>
      <c r="J477" s="2" t="s">
        <v>53</v>
      </c>
      <c r="K477" s="2" t="s">
        <v>20</v>
      </c>
      <c r="L477" s="2" t="s">
        <v>18</v>
      </c>
      <c r="M477" s="2" t="s">
        <v>19</v>
      </c>
      <c r="N477" s="2" t="s">
        <v>54</v>
      </c>
    </row>
    <row r="478" spans="1:14" ht="12.75" x14ac:dyDescent="0.2">
      <c r="A478" s="2">
        <v>477</v>
      </c>
      <c r="B478" s="2" t="s">
        <v>100</v>
      </c>
      <c r="C478" s="4" t="str">
        <f t="shared" si="7"/>
        <v>SPK00477</v>
      </c>
      <c r="D478" s="3">
        <v>45346</v>
      </c>
      <c r="E478" s="2" t="s">
        <v>12</v>
      </c>
      <c r="F478" s="2" t="s">
        <v>13</v>
      </c>
      <c r="G478" s="2" t="s">
        <v>635</v>
      </c>
      <c r="H478" s="2" t="s">
        <v>27</v>
      </c>
      <c r="I478" s="2" t="s">
        <v>15</v>
      </c>
      <c r="J478" s="2" t="s">
        <v>56</v>
      </c>
      <c r="K478" s="2" t="s">
        <v>34</v>
      </c>
      <c r="L478" s="2" t="s">
        <v>38</v>
      </c>
      <c r="M478" s="2"/>
      <c r="N478" s="2" t="s">
        <v>25</v>
      </c>
    </row>
    <row r="479" spans="1:14" ht="12.75" x14ac:dyDescent="0.2">
      <c r="A479" s="2">
        <v>478</v>
      </c>
      <c r="B479" s="2" t="s">
        <v>55</v>
      </c>
      <c r="C479" s="4" t="str">
        <f t="shared" si="7"/>
        <v>SPK00478</v>
      </c>
      <c r="D479" s="3">
        <v>45346</v>
      </c>
      <c r="E479" s="2" t="s">
        <v>12</v>
      </c>
      <c r="F479" s="2" t="s">
        <v>13</v>
      </c>
      <c r="G479" s="2" t="s">
        <v>636</v>
      </c>
      <c r="H479" s="2" t="s">
        <v>27</v>
      </c>
      <c r="I479" s="2" t="s">
        <v>15</v>
      </c>
      <c r="J479" s="2" t="s">
        <v>40</v>
      </c>
      <c r="K479" s="2" t="s">
        <v>17</v>
      </c>
      <c r="L479" s="2" t="s">
        <v>18</v>
      </c>
      <c r="M479" s="2" t="s">
        <v>19</v>
      </c>
      <c r="N479" s="2" t="s">
        <v>30</v>
      </c>
    </row>
    <row r="480" spans="1:14" ht="12.75" x14ac:dyDescent="0.2">
      <c r="A480" s="2">
        <v>479</v>
      </c>
      <c r="B480" s="2" t="s">
        <v>109</v>
      </c>
      <c r="C480" s="4" t="str">
        <f t="shared" si="7"/>
        <v>SPK00479</v>
      </c>
      <c r="D480" s="3">
        <v>45346</v>
      </c>
      <c r="E480" s="2" t="s">
        <v>12</v>
      </c>
      <c r="F480" s="2" t="s">
        <v>13</v>
      </c>
      <c r="G480" s="2" t="s">
        <v>637</v>
      </c>
      <c r="H480" s="2" t="s">
        <v>27</v>
      </c>
      <c r="I480" s="2" t="s">
        <v>15</v>
      </c>
      <c r="J480" s="2" t="s">
        <v>40</v>
      </c>
      <c r="K480" s="2" t="s">
        <v>17</v>
      </c>
      <c r="L480" s="2" t="s">
        <v>18</v>
      </c>
      <c r="M480" s="2" t="s">
        <v>19</v>
      </c>
      <c r="N480" s="2" t="s">
        <v>30</v>
      </c>
    </row>
    <row r="481" spans="1:14" ht="12.75" x14ac:dyDescent="0.2">
      <c r="A481" s="2">
        <v>480</v>
      </c>
      <c r="B481" s="2" t="s">
        <v>102</v>
      </c>
      <c r="C481" s="4" t="str">
        <f t="shared" si="7"/>
        <v>SPK00480</v>
      </c>
      <c r="D481" s="3">
        <v>45346</v>
      </c>
      <c r="E481" s="2" t="s">
        <v>12</v>
      </c>
      <c r="F481" s="2" t="s">
        <v>32</v>
      </c>
      <c r="G481" s="2" t="s">
        <v>638</v>
      </c>
      <c r="H481" s="2" t="s">
        <v>27</v>
      </c>
      <c r="I481" s="2" t="s">
        <v>52</v>
      </c>
      <c r="J481" s="2" t="s">
        <v>53</v>
      </c>
      <c r="K481" s="2" t="s">
        <v>135</v>
      </c>
      <c r="L481" s="2" t="s">
        <v>18</v>
      </c>
      <c r="M481" s="2" t="s">
        <v>35</v>
      </c>
      <c r="N481" s="2" t="s">
        <v>54</v>
      </c>
    </row>
    <row r="482" spans="1:14" ht="12.75" x14ac:dyDescent="0.2">
      <c r="A482" s="2">
        <v>481</v>
      </c>
      <c r="B482" s="2" t="s">
        <v>76</v>
      </c>
      <c r="C482" s="4" t="str">
        <f t="shared" si="7"/>
        <v>SPK00481</v>
      </c>
      <c r="D482" s="3">
        <v>45346</v>
      </c>
      <c r="E482" s="2" t="s">
        <v>12</v>
      </c>
      <c r="F482" s="2" t="s">
        <v>59</v>
      </c>
      <c r="G482" s="2" t="s">
        <v>639</v>
      </c>
      <c r="H482" s="2" t="s">
        <v>27</v>
      </c>
      <c r="I482" s="2" t="s">
        <v>15</v>
      </c>
      <c r="J482" s="2" t="s">
        <v>75</v>
      </c>
      <c r="K482" s="2" t="s">
        <v>17</v>
      </c>
      <c r="L482" s="2" t="s">
        <v>18</v>
      </c>
      <c r="M482" s="2" t="s">
        <v>35</v>
      </c>
      <c r="N482" s="2" t="s">
        <v>21</v>
      </c>
    </row>
    <row r="483" spans="1:14" ht="12.75" x14ac:dyDescent="0.2">
      <c r="A483" s="2">
        <v>482</v>
      </c>
      <c r="B483" s="2" t="s">
        <v>82</v>
      </c>
      <c r="C483" s="4" t="str">
        <f t="shared" si="7"/>
        <v>SPK00482</v>
      </c>
      <c r="D483" s="3">
        <v>45346</v>
      </c>
      <c r="E483" s="2" t="s">
        <v>12</v>
      </c>
      <c r="F483" s="2" t="s">
        <v>13</v>
      </c>
      <c r="G483" s="2" t="s">
        <v>640</v>
      </c>
      <c r="H483" s="2" t="s">
        <v>27</v>
      </c>
      <c r="I483" s="2" t="s">
        <v>15</v>
      </c>
      <c r="J483" s="2" t="s">
        <v>16</v>
      </c>
      <c r="K483" s="2" t="s">
        <v>17</v>
      </c>
      <c r="L483" s="2" t="s">
        <v>38</v>
      </c>
      <c r="M483" s="2"/>
      <c r="N483" s="2" t="s">
        <v>21</v>
      </c>
    </row>
    <row r="484" spans="1:14" ht="12.75" x14ac:dyDescent="0.2">
      <c r="A484" s="2">
        <v>483</v>
      </c>
      <c r="B484" s="2" t="s">
        <v>113</v>
      </c>
      <c r="C484" s="4" t="str">
        <f t="shared" si="7"/>
        <v>SPK00483</v>
      </c>
      <c r="D484" s="3">
        <v>45346</v>
      </c>
      <c r="E484" s="2" t="s">
        <v>90</v>
      </c>
      <c r="F484" s="2" t="s">
        <v>13</v>
      </c>
      <c r="G484" s="2" t="s">
        <v>641</v>
      </c>
      <c r="H484" s="2" t="s">
        <v>27</v>
      </c>
      <c r="I484" s="2" t="s">
        <v>15</v>
      </c>
      <c r="J484" s="2" t="s">
        <v>99</v>
      </c>
      <c r="K484" s="2" t="s">
        <v>34</v>
      </c>
      <c r="L484" s="2" t="s">
        <v>38</v>
      </c>
      <c r="M484" s="2"/>
      <c r="N484" s="2" t="s">
        <v>30</v>
      </c>
    </row>
    <row r="485" spans="1:14" ht="12.75" x14ac:dyDescent="0.2">
      <c r="A485" s="2">
        <v>484</v>
      </c>
      <c r="B485" s="2" t="s">
        <v>31</v>
      </c>
      <c r="C485" s="4" t="str">
        <f t="shared" si="7"/>
        <v>SPK00484</v>
      </c>
      <c r="D485" s="3">
        <v>45348</v>
      </c>
      <c r="E485" s="2" t="s">
        <v>12</v>
      </c>
      <c r="F485" s="2" t="s">
        <v>32</v>
      </c>
      <c r="G485" s="2" t="s">
        <v>642</v>
      </c>
      <c r="H485" s="2" t="s">
        <v>27</v>
      </c>
      <c r="I485" s="2" t="s">
        <v>15</v>
      </c>
      <c r="J485" s="2" t="s">
        <v>56</v>
      </c>
      <c r="K485" s="2" t="s">
        <v>34</v>
      </c>
      <c r="L485" s="2" t="s">
        <v>18</v>
      </c>
      <c r="M485" s="2" t="s">
        <v>69</v>
      </c>
      <c r="N485" s="2" t="s">
        <v>25</v>
      </c>
    </row>
    <row r="486" spans="1:14" ht="12.75" x14ac:dyDescent="0.2">
      <c r="A486" s="2">
        <v>485</v>
      </c>
      <c r="B486" s="2" t="s">
        <v>112</v>
      </c>
      <c r="C486" s="4" t="str">
        <f t="shared" si="7"/>
        <v>SPK00485</v>
      </c>
      <c r="D486" s="3">
        <v>45348</v>
      </c>
      <c r="E486" s="2" t="s">
        <v>12</v>
      </c>
      <c r="F486" s="2" t="s">
        <v>13</v>
      </c>
      <c r="G486" s="2" t="s">
        <v>643</v>
      </c>
      <c r="H486" s="2" t="s">
        <v>27</v>
      </c>
      <c r="I486" s="2" t="s">
        <v>15</v>
      </c>
      <c r="J486" s="2" t="s">
        <v>75</v>
      </c>
      <c r="K486" s="2" t="s">
        <v>17</v>
      </c>
      <c r="L486" s="2" t="s">
        <v>38</v>
      </c>
      <c r="M486" s="2"/>
      <c r="N486" s="2" t="s">
        <v>21</v>
      </c>
    </row>
    <row r="487" spans="1:14" ht="12.75" x14ac:dyDescent="0.2">
      <c r="A487" s="2">
        <v>486</v>
      </c>
      <c r="B487" s="2" t="s">
        <v>93</v>
      </c>
      <c r="C487" s="4" t="str">
        <f t="shared" si="7"/>
        <v>SPK00486</v>
      </c>
      <c r="D487" s="3">
        <v>45348</v>
      </c>
      <c r="E487" s="2" t="s">
        <v>12</v>
      </c>
      <c r="F487" s="2" t="s">
        <v>13</v>
      </c>
      <c r="G487" s="2" t="s">
        <v>644</v>
      </c>
      <c r="H487" s="2" t="s">
        <v>27</v>
      </c>
      <c r="I487" s="2" t="s">
        <v>15</v>
      </c>
      <c r="J487" s="2" t="s">
        <v>16</v>
      </c>
      <c r="K487" s="2" t="s">
        <v>17</v>
      </c>
      <c r="L487" s="2" t="s">
        <v>38</v>
      </c>
      <c r="M487" s="2"/>
      <c r="N487" s="2" t="s">
        <v>21</v>
      </c>
    </row>
    <row r="488" spans="1:14" ht="12.75" x14ac:dyDescent="0.2">
      <c r="A488" s="2">
        <v>487</v>
      </c>
      <c r="B488" s="2" t="s">
        <v>81</v>
      </c>
      <c r="C488" s="4" t="str">
        <f t="shared" si="7"/>
        <v>SPK00487</v>
      </c>
      <c r="D488" s="3">
        <v>45348</v>
      </c>
      <c r="E488" s="2" t="s">
        <v>12</v>
      </c>
      <c r="F488" s="2" t="s">
        <v>13</v>
      </c>
      <c r="G488" s="2" t="s">
        <v>645</v>
      </c>
      <c r="H488" s="2" t="s">
        <v>50</v>
      </c>
      <c r="I488" s="2" t="s">
        <v>15</v>
      </c>
      <c r="J488" s="2" t="s">
        <v>42</v>
      </c>
      <c r="K488" s="2" t="s">
        <v>34</v>
      </c>
      <c r="L488" s="2" t="s">
        <v>18</v>
      </c>
      <c r="M488" s="2" t="s">
        <v>19</v>
      </c>
      <c r="N488" s="2" t="s">
        <v>25</v>
      </c>
    </row>
    <row r="489" spans="1:14" ht="12.75" x14ac:dyDescent="0.2">
      <c r="A489" s="2">
        <v>488</v>
      </c>
      <c r="B489" s="2" t="s">
        <v>105</v>
      </c>
      <c r="C489" s="4" t="str">
        <f t="shared" si="7"/>
        <v>SPK00488</v>
      </c>
      <c r="D489" s="3">
        <v>45348</v>
      </c>
      <c r="E489" s="2" t="s">
        <v>12</v>
      </c>
      <c r="F489" s="2" t="s">
        <v>13</v>
      </c>
      <c r="G489" s="2" t="s">
        <v>646</v>
      </c>
      <c r="H489" s="2" t="s">
        <v>27</v>
      </c>
      <c r="I489" s="2" t="s">
        <v>15</v>
      </c>
      <c r="J489" s="2" t="s">
        <v>24</v>
      </c>
      <c r="K489" s="2" t="s">
        <v>17</v>
      </c>
      <c r="L489" s="2" t="s">
        <v>18</v>
      </c>
      <c r="M489" s="2" t="s">
        <v>35</v>
      </c>
      <c r="N489" s="2" t="s">
        <v>25</v>
      </c>
    </row>
    <row r="490" spans="1:14" ht="12.75" x14ac:dyDescent="0.2">
      <c r="A490" s="2">
        <v>489</v>
      </c>
      <c r="B490" s="2" t="s">
        <v>110</v>
      </c>
      <c r="C490" s="4" t="str">
        <f t="shared" si="7"/>
        <v>SPK00489</v>
      </c>
      <c r="D490" s="3">
        <v>45348</v>
      </c>
      <c r="E490" s="2" t="s">
        <v>12</v>
      </c>
      <c r="F490" s="2" t="s">
        <v>22</v>
      </c>
      <c r="G490" s="2" t="s">
        <v>647</v>
      </c>
      <c r="H490" s="2" t="s">
        <v>27</v>
      </c>
      <c r="I490" s="2" t="s">
        <v>15</v>
      </c>
      <c r="J490" s="2" t="s">
        <v>16</v>
      </c>
      <c r="K490" s="2" t="s">
        <v>17</v>
      </c>
      <c r="L490" s="2" t="s">
        <v>18</v>
      </c>
      <c r="M490" s="2" t="s">
        <v>84</v>
      </c>
      <c r="N490" s="2" t="s">
        <v>21</v>
      </c>
    </row>
    <row r="491" spans="1:14" ht="12.75" x14ac:dyDescent="0.2">
      <c r="A491" s="2">
        <v>490</v>
      </c>
      <c r="B491" s="2" t="s">
        <v>82</v>
      </c>
      <c r="C491" s="4" t="str">
        <f t="shared" si="7"/>
        <v>SPK00490</v>
      </c>
      <c r="D491" s="3">
        <v>45348</v>
      </c>
      <c r="E491" s="2" t="s">
        <v>12</v>
      </c>
      <c r="F491" s="2" t="s">
        <v>22</v>
      </c>
      <c r="G491" s="2" t="s">
        <v>648</v>
      </c>
      <c r="H491" s="2" t="s">
        <v>50</v>
      </c>
      <c r="I491" s="2" t="s">
        <v>15</v>
      </c>
      <c r="J491" s="2" t="s">
        <v>24</v>
      </c>
      <c r="K491" s="2" t="s">
        <v>17</v>
      </c>
      <c r="L491" s="2" t="s">
        <v>38</v>
      </c>
      <c r="M491" s="2"/>
      <c r="N491" s="2" t="s">
        <v>25</v>
      </c>
    </row>
    <row r="492" spans="1:14" ht="12.75" x14ac:dyDescent="0.2">
      <c r="A492" s="2">
        <v>491</v>
      </c>
      <c r="B492" s="2" t="s">
        <v>49</v>
      </c>
      <c r="C492" s="4" t="str">
        <f t="shared" si="7"/>
        <v>SPK00491</v>
      </c>
      <c r="D492" s="3">
        <v>45348</v>
      </c>
      <c r="E492" s="2" t="s">
        <v>12</v>
      </c>
      <c r="F492" s="2" t="s">
        <v>13</v>
      </c>
      <c r="G492" s="2" t="s">
        <v>649</v>
      </c>
      <c r="H492" s="2" t="s">
        <v>124</v>
      </c>
      <c r="I492" s="2" t="s">
        <v>15</v>
      </c>
      <c r="J492" s="2" t="s">
        <v>24</v>
      </c>
      <c r="K492" s="2" t="s">
        <v>17</v>
      </c>
      <c r="L492" s="2" t="s">
        <v>38</v>
      </c>
      <c r="M492" s="2"/>
      <c r="N492" s="2" t="s">
        <v>25</v>
      </c>
    </row>
    <row r="493" spans="1:14" ht="12.75" x14ac:dyDescent="0.2">
      <c r="A493" s="2">
        <v>492</v>
      </c>
      <c r="B493" s="2" t="s">
        <v>74</v>
      </c>
      <c r="C493" s="4" t="str">
        <f t="shared" si="7"/>
        <v>SPK00492</v>
      </c>
      <c r="D493" s="3">
        <v>45348</v>
      </c>
      <c r="E493" s="2" t="s">
        <v>12</v>
      </c>
      <c r="F493" s="2" t="s">
        <v>22</v>
      </c>
      <c r="G493" s="2" t="s">
        <v>650</v>
      </c>
      <c r="H493" s="2" t="s">
        <v>27</v>
      </c>
      <c r="I493" s="2" t="s">
        <v>15</v>
      </c>
      <c r="J493" s="2" t="s">
        <v>24</v>
      </c>
      <c r="K493" s="2" t="s">
        <v>17</v>
      </c>
      <c r="L493" s="2" t="s">
        <v>38</v>
      </c>
      <c r="M493" s="2"/>
      <c r="N493" s="2" t="s">
        <v>25</v>
      </c>
    </row>
    <row r="494" spans="1:14" ht="12.75" x14ac:dyDescent="0.2">
      <c r="A494" s="2">
        <v>493</v>
      </c>
      <c r="B494" s="2" t="s">
        <v>102</v>
      </c>
      <c r="C494" s="4" t="str">
        <f t="shared" si="7"/>
        <v>SPK00493</v>
      </c>
      <c r="D494" s="3">
        <v>45348</v>
      </c>
      <c r="E494" s="2" t="s">
        <v>12</v>
      </c>
      <c r="F494" s="2" t="s">
        <v>13</v>
      </c>
      <c r="G494" s="2" t="s">
        <v>651</v>
      </c>
      <c r="H494" s="2" t="s">
        <v>27</v>
      </c>
      <c r="I494" s="2" t="s">
        <v>15</v>
      </c>
      <c r="J494" s="2" t="s">
        <v>24</v>
      </c>
      <c r="K494" s="2" t="s">
        <v>17</v>
      </c>
      <c r="L494" s="2" t="s">
        <v>38</v>
      </c>
      <c r="M494" s="2"/>
      <c r="N494" s="2" t="s">
        <v>25</v>
      </c>
    </row>
    <row r="495" spans="1:14" ht="12.75" x14ac:dyDescent="0.2">
      <c r="A495" s="2">
        <v>494</v>
      </c>
      <c r="B495" s="2" t="s">
        <v>138</v>
      </c>
      <c r="C495" s="4" t="str">
        <f t="shared" si="7"/>
        <v>SPK00494</v>
      </c>
      <c r="D495" s="3">
        <v>45349</v>
      </c>
      <c r="E495" s="2" t="s">
        <v>12</v>
      </c>
      <c r="F495" s="2" t="s">
        <v>13</v>
      </c>
      <c r="G495" s="2" t="s">
        <v>652</v>
      </c>
      <c r="H495" s="2" t="s">
        <v>45</v>
      </c>
      <c r="I495" s="2" t="s">
        <v>15</v>
      </c>
      <c r="J495" s="2" t="s">
        <v>152</v>
      </c>
      <c r="K495" s="2" t="s">
        <v>17</v>
      </c>
      <c r="L495" s="2" t="s">
        <v>18</v>
      </c>
      <c r="M495" s="2" t="s">
        <v>19</v>
      </c>
      <c r="N495" s="2" t="s">
        <v>30</v>
      </c>
    </row>
    <row r="496" spans="1:14" ht="12.75" x14ac:dyDescent="0.2">
      <c r="A496" s="2">
        <v>495</v>
      </c>
      <c r="B496" s="2" t="s">
        <v>76</v>
      </c>
      <c r="C496" s="4" t="str">
        <f t="shared" si="7"/>
        <v>SPK00495</v>
      </c>
      <c r="D496" s="3">
        <v>45349</v>
      </c>
      <c r="E496" s="2" t="s">
        <v>12</v>
      </c>
      <c r="F496" s="2" t="s">
        <v>13</v>
      </c>
      <c r="G496" s="2" t="s">
        <v>653</v>
      </c>
      <c r="H496" s="2" t="s">
        <v>27</v>
      </c>
      <c r="I496" s="2" t="s">
        <v>15</v>
      </c>
      <c r="J496" s="2" t="s">
        <v>48</v>
      </c>
      <c r="K496" s="2" t="s">
        <v>17</v>
      </c>
      <c r="L496" s="2" t="s">
        <v>18</v>
      </c>
      <c r="M496" s="2" t="s">
        <v>19</v>
      </c>
      <c r="N496" s="2" t="s">
        <v>30</v>
      </c>
    </row>
    <row r="497" spans="1:14" ht="12.75" x14ac:dyDescent="0.2">
      <c r="A497" s="2">
        <v>496</v>
      </c>
      <c r="B497" s="2" t="s">
        <v>105</v>
      </c>
      <c r="C497" s="4" t="str">
        <f t="shared" si="7"/>
        <v>SPK00496</v>
      </c>
      <c r="D497" s="3">
        <v>45349</v>
      </c>
      <c r="E497" s="2" t="s">
        <v>12</v>
      </c>
      <c r="F497" s="2" t="s">
        <v>13</v>
      </c>
      <c r="G497" s="2" t="s">
        <v>654</v>
      </c>
      <c r="H497" s="2" t="s">
        <v>27</v>
      </c>
      <c r="I497" s="2" t="s">
        <v>15</v>
      </c>
      <c r="J497" s="2" t="s">
        <v>28</v>
      </c>
      <c r="K497" s="2" t="s">
        <v>17</v>
      </c>
      <c r="L497" s="2" t="s">
        <v>18</v>
      </c>
      <c r="M497" s="2" t="s">
        <v>19</v>
      </c>
      <c r="N497" s="2" t="s">
        <v>30</v>
      </c>
    </row>
    <row r="498" spans="1:14" ht="12.75" x14ac:dyDescent="0.2">
      <c r="A498" s="2">
        <v>497</v>
      </c>
      <c r="B498" s="2" t="s">
        <v>73</v>
      </c>
      <c r="C498" s="4" t="str">
        <f t="shared" si="7"/>
        <v>SPK00497</v>
      </c>
      <c r="D498" s="3">
        <v>45349</v>
      </c>
      <c r="E498" s="2" t="s">
        <v>90</v>
      </c>
      <c r="F498" s="2" t="s">
        <v>13</v>
      </c>
      <c r="G498" s="2" t="s">
        <v>655</v>
      </c>
      <c r="H498" s="2" t="s">
        <v>27</v>
      </c>
      <c r="I498" s="2" t="s">
        <v>15</v>
      </c>
      <c r="J498" s="2" t="s">
        <v>16</v>
      </c>
      <c r="K498" s="2" t="s">
        <v>17</v>
      </c>
      <c r="L498" s="2" t="s">
        <v>18</v>
      </c>
      <c r="M498" s="2" t="s">
        <v>69</v>
      </c>
      <c r="N498" s="2" t="s">
        <v>21</v>
      </c>
    </row>
    <row r="499" spans="1:14" ht="12.75" x14ac:dyDescent="0.2">
      <c r="A499" s="2">
        <v>498</v>
      </c>
      <c r="B499" s="2" t="s">
        <v>49</v>
      </c>
      <c r="C499" s="4" t="str">
        <f t="shared" si="7"/>
        <v>SPK00498</v>
      </c>
      <c r="D499" s="3">
        <v>45349</v>
      </c>
      <c r="E499" s="2" t="s">
        <v>12</v>
      </c>
      <c r="F499" s="2" t="s">
        <v>22</v>
      </c>
      <c r="G499" s="2" t="s">
        <v>656</v>
      </c>
      <c r="H499" s="2" t="s">
        <v>23</v>
      </c>
      <c r="I499" s="2" t="s">
        <v>15</v>
      </c>
      <c r="J499" s="2" t="s">
        <v>56</v>
      </c>
      <c r="K499" s="2" t="s">
        <v>34</v>
      </c>
      <c r="L499" s="2" t="s">
        <v>18</v>
      </c>
      <c r="M499" s="2" t="s">
        <v>69</v>
      </c>
      <c r="N499" s="2" t="s">
        <v>25</v>
      </c>
    </row>
    <row r="500" spans="1:14" ht="12.75" x14ac:dyDescent="0.2">
      <c r="A500" s="2">
        <v>499</v>
      </c>
      <c r="B500" s="2" t="s">
        <v>81</v>
      </c>
      <c r="C500" s="4" t="str">
        <f t="shared" si="7"/>
        <v>SPK00499</v>
      </c>
      <c r="D500" s="3">
        <v>45349</v>
      </c>
      <c r="E500" s="2" t="s">
        <v>12</v>
      </c>
      <c r="F500" s="2" t="s">
        <v>32</v>
      </c>
      <c r="G500" s="2" t="s">
        <v>657</v>
      </c>
      <c r="H500" s="2" t="s">
        <v>27</v>
      </c>
      <c r="I500" s="2" t="s">
        <v>15</v>
      </c>
      <c r="J500" s="2" t="s">
        <v>24</v>
      </c>
      <c r="K500" s="2" t="s">
        <v>17</v>
      </c>
      <c r="L500" s="2" t="s">
        <v>18</v>
      </c>
      <c r="M500" s="2" t="s">
        <v>69</v>
      </c>
      <c r="N500" s="2" t="s">
        <v>25</v>
      </c>
    </row>
    <row r="501" spans="1:14" ht="12.75" x14ac:dyDescent="0.2">
      <c r="A501" s="2">
        <v>500</v>
      </c>
      <c r="B501" s="2" t="s">
        <v>104</v>
      </c>
      <c r="C501" s="4" t="str">
        <f t="shared" si="7"/>
        <v>SPK00500</v>
      </c>
      <c r="D501" s="3">
        <v>45349</v>
      </c>
      <c r="E501" s="2" t="s">
        <v>12</v>
      </c>
      <c r="F501" s="2" t="s">
        <v>13</v>
      </c>
      <c r="G501" s="2" t="s">
        <v>658</v>
      </c>
      <c r="H501" s="2" t="s">
        <v>27</v>
      </c>
      <c r="I501" s="2" t="s">
        <v>15</v>
      </c>
      <c r="J501" s="2" t="s">
        <v>40</v>
      </c>
      <c r="K501" s="2" t="s">
        <v>17</v>
      </c>
      <c r="L501" s="2" t="s">
        <v>18</v>
      </c>
      <c r="M501" s="2" t="s">
        <v>19</v>
      </c>
      <c r="N501" s="2" t="s">
        <v>30</v>
      </c>
    </row>
    <row r="502" spans="1:14" ht="12.75" x14ac:dyDescent="0.2">
      <c r="A502" s="2">
        <v>501</v>
      </c>
      <c r="B502" s="2" t="s">
        <v>138</v>
      </c>
      <c r="C502" s="4" t="str">
        <f t="shared" si="7"/>
        <v>SPK00501</v>
      </c>
      <c r="D502" s="3">
        <v>45349</v>
      </c>
      <c r="E502" s="2" t="s">
        <v>12</v>
      </c>
      <c r="F502" s="2" t="s">
        <v>13</v>
      </c>
      <c r="G502" s="2" t="s">
        <v>659</v>
      </c>
      <c r="H502" s="2" t="s">
        <v>27</v>
      </c>
      <c r="I502" s="2" t="s">
        <v>15</v>
      </c>
      <c r="J502" s="2" t="s">
        <v>56</v>
      </c>
      <c r="K502" s="2" t="s">
        <v>34</v>
      </c>
      <c r="L502" s="2" t="s">
        <v>18</v>
      </c>
      <c r="M502" s="2" t="s">
        <v>19</v>
      </c>
      <c r="N502" s="2" t="s">
        <v>25</v>
      </c>
    </row>
    <row r="503" spans="1:14" ht="12.75" x14ac:dyDescent="0.2">
      <c r="A503" s="2">
        <v>502</v>
      </c>
      <c r="B503" s="2" t="s">
        <v>113</v>
      </c>
      <c r="C503" s="4" t="str">
        <f t="shared" si="7"/>
        <v>SPK00502</v>
      </c>
      <c r="D503" s="3">
        <v>45349</v>
      </c>
      <c r="E503" s="2" t="s">
        <v>12</v>
      </c>
      <c r="F503" s="2" t="s">
        <v>13</v>
      </c>
      <c r="G503" s="2" t="s">
        <v>660</v>
      </c>
      <c r="H503" s="2" t="s">
        <v>50</v>
      </c>
      <c r="I503" s="2" t="s">
        <v>15</v>
      </c>
      <c r="J503" s="2" t="s">
        <v>152</v>
      </c>
      <c r="K503" s="2" t="s">
        <v>17</v>
      </c>
      <c r="L503" s="2" t="s">
        <v>18</v>
      </c>
      <c r="M503" s="2" t="s">
        <v>19</v>
      </c>
      <c r="N503" s="2" t="s">
        <v>30</v>
      </c>
    </row>
    <row r="504" spans="1:14" ht="12.75" x14ac:dyDescent="0.2">
      <c r="A504" s="2">
        <v>503</v>
      </c>
      <c r="B504" s="2" t="s">
        <v>81</v>
      </c>
      <c r="C504" s="4" t="str">
        <f t="shared" si="7"/>
        <v>SPK00503</v>
      </c>
      <c r="D504" s="3">
        <v>45349</v>
      </c>
      <c r="E504" s="2" t="s">
        <v>12</v>
      </c>
      <c r="F504" s="2" t="s">
        <v>32</v>
      </c>
      <c r="G504" s="2" t="s">
        <v>661</v>
      </c>
      <c r="H504" s="2" t="s">
        <v>23</v>
      </c>
      <c r="I504" s="2" t="s">
        <v>52</v>
      </c>
      <c r="J504" s="2" t="s">
        <v>61</v>
      </c>
      <c r="K504" s="2" t="s">
        <v>20</v>
      </c>
      <c r="L504" s="2" t="s">
        <v>18</v>
      </c>
      <c r="M504" s="2" t="s">
        <v>79</v>
      </c>
      <c r="N504" s="2" t="s">
        <v>63</v>
      </c>
    </row>
    <row r="505" spans="1:14" ht="12.75" x14ac:dyDescent="0.2">
      <c r="A505" s="2">
        <v>504</v>
      </c>
      <c r="B505" s="2" t="s">
        <v>55</v>
      </c>
      <c r="C505" s="4" t="str">
        <f t="shared" si="7"/>
        <v>SPK00504</v>
      </c>
      <c r="D505" s="3">
        <v>45349</v>
      </c>
      <c r="E505" s="2" t="s">
        <v>12</v>
      </c>
      <c r="F505" s="2" t="s">
        <v>13</v>
      </c>
      <c r="G505" s="2" t="s">
        <v>662</v>
      </c>
      <c r="H505" s="2" t="s">
        <v>27</v>
      </c>
      <c r="I505" s="2" t="s">
        <v>15</v>
      </c>
      <c r="J505" s="2" t="s">
        <v>87</v>
      </c>
      <c r="K505" s="2" t="s">
        <v>34</v>
      </c>
      <c r="L505" s="2" t="s">
        <v>18</v>
      </c>
      <c r="M505" s="2" t="s">
        <v>84</v>
      </c>
      <c r="N505" s="2" t="s">
        <v>21</v>
      </c>
    </row>
    <row r="506" spans="1:14" ht="12.75" x14ac:dyDescent="0.2">
      <c r="A506" s="2">
        <v>505</v>
      </c>
      <c r="B506" s="2" t="s">
        <v>31</v>
      </c>
      <c r="C506" s="4" t="str">
        <f t="shared" si="7"/>
        <v>SPK00505</v>
      </c>
      <c r="D506" s="3">
        <v>45349</v>
      </c>
      <c r="E506" s="2" t="s">
        <v>12</v>
      </c>
      <c r="F506" s="2" t="s">
        <v>22</v>
      </c>
      <c r="G506" s="2" t="s">
        <v>663</v>
      </c>
      <c r="H506" s="2" t="s">
        <v>27</v>
      </c>
      <c r="I506" s="2" t="s">
        <v>52</v>
      </c>
      <c r="J506" s="2" t="s">
        <v>61</v>
      </c>
      <c r="K506" s="2" t="s">
        <v>20</v>
      </c>
      <c r="L506" s="2" t="s">
        <v>18</v>
      </c>
      <c r="M506" s="2" t="s">
        <v>35</v>
      </c>
      <c r="N506" s="2" t="s">
        <v>63</v>
      </c>
    </row>
    <row r="507" spans="1:14" ht="12.75" x14ac:dyDescent="0.2">
      <c r="A507" s="2">
        <v>506</v>
      </c>
      <c r="B507" s="2" t="s">
        <v>105</v>
      </c>
      <c r="C507" s="4" t="str">
        <f t="shared" si="7"/>
        <v>SPK00506</v>
      </c>
      <c r="D507" s="3">
        <v>45349</v>
      </c>
      <c r="E507" s="2" t="s">
        <v>90</v>
      </c>
      <c r="F507" s="2" t="s">
        <v>44</v>
      </c>
      <c r="G507" s="2" t="s">
        <v>664</v>
      </c>
      <c r="H507" s="2" t="s">
        <v>27</v>
      </c>
      <c r="I507" s="2" t="s">
        <v>15</v>
      </c>
      <c r="J507" s="2" t="s">
        <v>16</v>
      </c>
      <c r="K507" s="2" t="s">
        <v>17</v>
      </c>
      <c r="L507" s="2" t="s">
        <v>38</v>
      </c>
      <c r="M507" s="2"/>
      <c r="N507" s="2" t="s">
        <v>21</v>
      </c>
    </row>
    <row r="508" spans="1:14" ht="12.75" x14ac:dyDescent="0.2">
      <c r="A508" s="2">
        <v>507</v>
      </c>
      <c r="B508" s="2" t="s">
        <v>102</v>
      </c>
      <c r="C508" s="4" t="str">
        <f t="shared" si="7"/>
        <v>SPK00507</v>
      </c>
      <c r="D508" s="3">
        <v>45349</v>
      </c>
      <c r="E508" s="2" t="s">
        <v>128</v>
      </c>
      <c r="F508" s="2" t="s">
        <v>13</v>
      </c>
      <c r="G508" s="2" t="s">
        <v>665</v>
      </c>
      <c r="H508" s="2" t="s">
        <v>27</v>
      </c>
      <c r="I508" s="2" t="s">
        <v>15</v>
      </c>
      <c r="J508" s="2" t="s">
        <v>24</v>
      </c>
      <c r="K508" s="2" t="s">
        <v>17</v>
      </c>
      <c r="L508" s="2" t="s">
        <v>38</v>
      </c>
      <c r="M508" s="2"/>
      <c r="N508" s="2" t="s">
        <v>25</v>
      </c>
    </row>
    <row r="509" spans="1:14" ht="12.75" x14ac:dyDescent="0.2">
      <c r="A509" s="2">
        <v>508</v>
      </c>
      <c r="B509" s="2" t="s">
        <v>55</v>
      </c>
      <c r="C509" s="4" t="str">
        <f t="shared" si="7"/>
        <v>SPK00508</v>
      </c>
      <c r="D509" s="3">
        <v>45349</v>
      </c>
      <c r="E509" s="2" t="s">
        <v>12</v>
      </c>
      <c r="F509" s="2" t="s">
        <v>22</v>
      </c>
      <c r="G509" s="2" t="s">
        <v>666</v>
      </c>
      <c r="H509" s="2" t="s">
        <v>27</v>
      </c>
      <c r="I509" s="2" t="s">
        <v>15</v>
      </c>
      <c r="J509" s="2" t="s">
        <v>99</v>
      </c>
      <c r="K509" s="2" t="s">
        <v>34</v>
      </c>
      <c r="L509" s="2" t="s">
        <v>18</v>
      </c>
      <c r="M509" s="2" t="s">
        <v>19</v>
      </c>
      <c r="N509" s="2" t="s">
        <v>30</v>
      </c>
    </row>
    <row r="510" spans="1:14" ht="12.75" x14ac:dyDescent="0.2">
      <c r="A510" s="2">
        <v>509</v>
      </c>
      <c r="B510" s="2" t="s">
        <v>93</v>
      </c>
      <c r="C510" s="4" t="str">
        <f t="shared" si="7"/>
        <v>SPK00509</v>
      </c>
      <c r="D510" s="3">
        <v>45350</v>
      </c>
      <c r="E510" s="2" t="s">
        <v>86</v>
      </c>
      <c r="F510" s="2" t="s">
        <v>44</v>
      </c>
      <c r="G510" s="2" t="s">
        <v>667</v>
      </c>
      <c r="H510" s="2" t="s">
        <v>27</v>
      </c>
      <c r="I510" s="2" t="s">
        <v>15</v>
      </c>
      <c r="J510" s="2" t="s">
        <v>154</v>
      </c>
      <c r="K510" s="2" t="s">
        <v>34</v>
      </c>
      <c r="L510" s="2" t="s">
        <v>38</v>
      </c>
      <c r="M510" s="2"/>
      <c r="N510" s="2" t="s">
        <v>21</v>
      </c>
    </row>
    <row r="511" spans="1:14" ht="12.75" x14ac:dyDescent="0.2">
      <c r="A511" s="2">
        <v>510</v>
      </c>
      <c r="B511" s="2" t="s">
        <v>110</v>
      </c>
      <c r="C511" s="4" t="str">
        <f t="shared" si="7"/>
        <v>SPK00510</v>
      </c>
      <c r="D511" s="3">
        <v>45350</v>
      </c>
      <c r="E511" s="2" t="s">
        <v>12</v>
      </c>
      <c r="F511" s="2" t="s">
        <v>44</v>
      </c>
      <c r="G511" s="2" t="s">
        <v>668</v>
      </c>
      <c r="H511" s="2" t="s">
        <v>27</v>
      </c>
      <c r="I511" s="2" t="s">
        <v>15</v>
      </c>
      <c r="J511" s="2" t="s">
        <v>92</v>
      </c>
      <c r="K511" s="2" t="s">
        <v>17</v>
      </c>
      <c r="L511" s="2" t="s">
        <v>18</v>
      </c>
      <c r="M511" s="2" t="s">
        <v>62</v>
      </c>
      <c r="N511" s="2" t="s">
        <v>25</v>
      </c>
    </row>
    <row r="512" spans="1:14" ht="12.75" x14ac:dyDescent="0.2">
      <c r="A512" s="2">
        <v>511</v>
      </c>
      <c r="B512" s="2" t="s">
        <v>58</v>
      </c>
      <c r="C512" s="4" t="str">
        <f t="shared" si="7"/>
        <v>SPK00511</v>
      </c>
      <c r="D512" s="3">
        <v>45350</v>
      </c>
      <c r="E512" s="2" t="s">
        <v>12</v>
      </c>
      <c r="F512" s="2" t="s">
        <v>13</v>
      </c>
      <c r="G512" s="2" t="s">
        <v>669</v>
      </c>
      <c r="H512" s="2" t="s">
        <v>27</v>
      </c>
      <c r="I512" s="2" t="s">
        <v>15</v>
      </c>
      <c r="J512" s="2" t="s">
        <v>75</v>
      </c>
      <c r="K512" s="2" t="s">
        <v>17</v>
      </c>
      <c r="L512" s="2" t="s">
        <v>18</v>
      </c>
      <c r="M512" s="2" t="s">
        <v>146</v>
      </c>
      <c r="N512" s="2" t="s">
        <v>21</v>
      </c>
    </row>
    <row r="513" spans="1:14" ht="12.75" x14ac:dyDescent="0.2">
      <c r="A513" s="2">
        <v>512</v>
      </c>
      <c r="B513" s="2" t="s">
        <v>81</v>
      </c>
      <c r="C513" s="4" t="str">
        <f t="shared" si="7"/>
        <v>SPK00512</v>
      </c>
      <c r="D513" s="3">
        <v>45350</v>
      </c>
      <c r="E513" s="2" t="s">
        <v>12</v>
      </c>
      <c r="F513" s="2" t="s">
        <v>13</v>
      </c>
      <c r="G513" s="2" t="s">
        <v>670</v>
      </c>
      <c r="H513" s="2" t="s">
        <v>27</v>
      </c>
      <c r="I513" s="2" t="s">
        <v>15</v>
      </c>
      <c r="J513" s="2" t="s">
        <v>28</v>
      </c>
      <c r="K513" s="2" t="s">
        <v>17</v>
      </c>
      <c r="L513" s="2" t="s">
        <v>18</v>
      </c>
      <c r="M513" s="2" t="s">
        <v>35</v>
      </c>
      <c r="N513" s="2" t="s">
        <v>30</v>
      </c>
    </row>
    <row r="514" spans="1:14" ht="12.75" x14ac:dyDescent="0.2">
      <c r="A514" s="2">
        <v>513</v>
      </c>
      <c r="B514" s="2" t="s">
        <v>85</v>
      </c>
      <c r="C514" s="4" t="str">
        <f t="shared" si="7"/>
        <v>SPK00513</v>
      </c>
      <c r="D514" s="3">
        <v>45350</v>
      </c>
      <c r="E514" s="2" t="s">
        <v>12</v>
      </c>
      <c r="F514" s="2" t="s">
        <v>13</v>
      </c>
      <c r="G514" s="2" t="s">
        <v>671</v>
      </c>
      <c r="H514" s="2" t="s">
        <v>27</v>
      </c>
      <c r="I514" s="2" t="s">
        <v>15</v>
      </c>
      <c r="J514" s="2" t="s">
        <v>24</v>
      </c>
      <c r="K514" s="2" t="s">
        <v>17</v>
      </c>
      <c r="L514" s="2" t="s">
        <v>18</v>
      </c>
      <c r="M514" s="2" t="s">
        <v>103</v>
      </c>
      <c r="N514" s="2" t="s">
        <v>25</v>
      </c>
    </row>
    <row r="515" spans="1:14" ht="12.75" x14ac:dyDescent="0.2">
      <c r="A515" s="2">
        <v>514</v>
      </c>
      <c r="B515" s="2" t="s">
        <v>74</v>
      </c>
      <c r="C515" s="4" t="str">
        <f t="shared" ref="C515:C567" si="8">"SPK"&amp;"00"&amp;A515</f>
        <v>SPK00514</v>
      </c>
      <c r="D515" s="3">
        <v>45350</v>
      </c>
      <c r="E515" s="2" t="s">
        <v>12</v>
      </c>
      <c r="F515" s="2" t="s">
        <v>13</v>
      </c>
      <c r="G515" s="2" t="s">
        <v>672</v>
      </c>
      <c r="H515" s="2" t="s">
        <v>155</v>
      </c>
      <c r="I515" s="2" t="s">
        <v>15</v>
      </c>
      <c r="J515" s="2" t="s">
        <v>28</v>
      </c>
      <c r="K515" s="2" t="s">
        <v>17</v>
      </c>
      <c r="L515" s="2" t="s">
        <v>18</v>
      </c>
      <c r="M515" s="2" t="s">
        <v>19</v>
      </c>
      <c r="N515" s="2" t="s">
        <v>30</v>
      </c>
    </row>
    <row r="516" spans="1:14" ht="12.75" x14ac:dyDescent="0.2">
      <c r="A516" s="2">
        <v>515</v>
      </c>
      <c r="B516" s="2" t="s">
        <v>93</v>
      </c>
      <c r="C516" s="4" t="str">
        <f t="shared" si="8"/>
        <v>SPK00515</v>
      </c>
      <c r="D516" s="3">
        <v>45350</v>
      </c>
      <c r="E516" s="2" t="s">
        <v>12</v>
      </c>
      <c r="F516" s="2" t="s">
        <v>13</v>
      </c>
      <c r="G516" s="2" t="s">
        <v>673</v>
      </c>
      <c r="H516" s="2" t="s">
        <v>27</v>
      </c>
      <c r="I516" s="2" t="s">
        <v>15</v>
      </c>
      <c r="J516" s="2" t="s">
        <v>16</v>
      </c>
      <c r="K516" s="2" t="s">
        <v>17</v>
      </c>
      <c r="L516" s="2" t="s">
        <v>18</v>
      </c>
      <c r="M516" s="2" t="s">
        <v>69</v>
      </c>
      <c r="N516" s="2" t="s">
        <v>21</v>
      </c>
    </row>
    <row r="517" spans="1:14" ht="12.75" x14ac:dyDescent="0.2">
      <c r="A517" s="2">
        <v>516</v>
      </c>
      <c r="B517" s="2" t="s">
        <v>113</v>
      </c>
      <c r="C517" s="4" t="str">
        <f t="shared" si="8"/>
        <v>SPK00516</v>
      </c>
      <c r="D517" s="3">
        <v>45350</v>
      </c>
      <c r="E517" s="2" t="s">
        <v>12</v>
      </c>
      <c r="F517" s="2" t="s">
        <v>22</v>
      </c>
      <c r="G517" s="2" t="s">
        <v>674</v>
      </c>
      <c r="H517" s="2" t="s">
        <v>27</v>
      </c>
      <c r="I517" s="2" t="s">
        <v>15</v>
      </c>
      <c r="J517" s="2" t="s">
        <v>28</v>
      </c>
      <c r="K517" s="2" t="s">
        <v>17</v>
      </c>
      <c r="L517" s="2" t="s">
        <v>18</v>
      </c>
      <c r="M517" s="2" t="s">
        <v>69</v>
      </c>
      <c r="N517" s="2" t="s">
        <v>30</v>
      </c>
    </row>
    <row r="518" spans="1:14" ht="12.75" x14ac:dyDescent="0.2">
      <c r="A518" s="2">
        <v>517</v>
      </c>
      <c r="B518" s="2" t="s">
        <v>112</v>
      </c>
      <c r="C518" s="4" t="str">
        <f t="shared" si="8"/>
        <v>SPK00517</v>
      </c>
      <c r="D518" s="3">
        <v>45350</v>
      </c>
      <c r="E518" s="2" t="s">
        <v>12</v>
      </c>
      <c r="F518" s="2" t="s">
        <v>13</v>
      </c>
      <c r="G518" s="2" t="s">
        <v>675</v>
      </c>
      <c r="H518" s="2" t="s">
        <v>27</v>
      </c>
      <c r="I518" s="2" t="s">
        <v>15</v>
      </c>
      <c r="J518" s="2" t="s">
        <v>99</v>
      </c>
      <c r="K518" s="2" t="s">
        <v>34</v>
      </c>
      <c r="L518" s="2" t="s">
        <v>18</v>
      </c>
      <c r="M518" s="2" t="s">
        <v>35</v>
      </c>
      <c r="N518" s="2" t="s">
        <v>30</v>
      </c>
    </row>
    <row r="519" spans="1:14" ht="12.75" x14ac:dyDescent="0.2">
      <c r="A519" s="2">
        <v>518</v>
      </c>
      <c r="B519" s="2" t="s">
        <v>138</v>
      </c>
      <c r="C519" s="4" t="str">
        <f t="shared" si="8"/>
        <v>SPK00518</v>
      </c>
      <c r="D519" s="3">
        <v>45350</v>
      </c>
      <c r="E519" s="2" t="s">
        <v>12</v>
      </c>
      <c r="F519" s="2" t="s">
        <v>32</v>
      </c>
      <c r="G519" s="2" t="s">
        <v>676</v>
      </c>
      <c r="H519" s="2" t="s">
        <v>27</v>
      </c>
      <c r="I519" s="2" t="s">
        <v>15</v>
      </c>
      <c r="J519" s="2" t="s">
        <v>99</v>
      </c>
      <c r="K519" s="2" t="s">
        <v>34</v>
      </c>
      <c r="L519" s="2" t="s">
        <v>18</v>
      </c>
      <c r="M519" s="2" t="s">
        <v>35</v>
      </c>
      <c r="N519" s="2" t="s">
        <v>30</v>
      </c>
    </row>
    <row r="520" spans="1:14" ht="12.75" x14ac:dyDescent="0.2">
      <c r="A520" s="2">
        <v>519</v>
      </c>
      <c r="B520" s="2" t="s">
        <v>82</v>
      </c>
      <c r="C520" s="4" t="str">
        <f t="shared" si="8"/>
        <v>SPK00519</v>
      </c>
      <c r="D520" s="3">
        <v>45350</v>
      </c>
      <c r="E520" s="2" t="s">
        <v>12</v>
      </c>
      <c r="F520" s="2" t="s">
        <v>44</v>
      </c>
      <c r="G520" s="2" t="s">
        <v>677</v>
      </c>
      <c r="H520" s="2" t="s">
        <v>23</v>
      </c>
      <c r="I520" s="2" t="s">
        <v>15</v>
      </c>
      <c r="J520" s="2" t="s">
        <v>56</v>
      </c>
      <c r="K520" s="2" t="s">
        <v>34</v>
      </c>
      <c r="L520" s="2" t="s">
        <v>18</v>
      </c>
      <c r="M520" s="2" t="s">
        <v>19</v>
      </c>
      <c r="N520" s="2" t="s">
        <v>25</v>
      </c>
    </row>
    <row r="521" spans="1:14" ht="12.75" x14ac:dyDescent="0.2">
      <c r="A521" s="2">
        <v>520</v>
      </c>
      <c r="B521" s="2" t="s">
        <v>55</v>
      </c>
      <c r="C521" s="4" t="str">
        <f t="shared" si="8"/>
        <v>SPK00520</v>
      </c>
      <c r="D521" s="3">
        <v>45350</v>
      </c>
      <c r="E521" s="2" t="s">
        <v>12</v>
      </c>
      <c r="F521" s="2" t="s">
        <v>13</v>
      </c>
      <c r="G521" s="2" t="s">
        <v>678</v>
      </c>
      <c r="H521" s="2" t="s">
        <v>27</v>
      </c>
      <c r="I521" s="2" t="s">
        <v>15</v>
      </c>
      <c r="J521" s="2" t="s">
        <v>28</v>
      </c>
      <c r="K521" s="2" t="s">
        <v>17</v>
      </c>
      <c r="L521" s="2" t="s">
        <v>18</v>
      </c>
      <c r="M521" s="2" t="s">
        <v>62</v>
      </c>
      <c r="N521" s="2" t="s">
        <v>30</v>
      </c>
    </row>
    <row r="522" spans="1:14" ht="12.75" x14ac:dyDescent="0.2">
      <c r="A522" s="2">
        <v>521</v>
      </c>
      <c r="B522" s="2" t="s">
        <v>74</v>
      </c>
      <c r="C522" s="4" t="str">
        <f t="shared" si="8"/>
        <v>SPK00521</v>
      </c>
      <c r="D522" s="3">
        <v>45350</v>
      </c>
      <c r="E522" s="2" t="s">
        <v>12</v>
      </c>
      <c r="F522" s="2" t="s">
        <v>44</v>
      </c>
      <c r="G522" s="2" t="s">
        <v>679</v>
      </c>
      <c r="H522" s="2" t="s">
        <v>97</v>
      </c>
      <c r="I522" s="2" t="s">
        <v>15</v>
      </c>
      <c r="J522" s="2" t="s">
        <v>78</v>
      </c>
      <c r="K522" s="2" t="s">
        <v>34</v>
      </c>
      <c r="L522" s="2" t="s">
        <v>38</v>
      </c>
      <c r="M522" s="2"/>
      <c r="N522" s="2" t="s">
        <v>30</v>
      </c>
    </row>
    <row r="523" spans="1:14" ht="12.75" x14ac:dyDescent="0.2">
      <c r="A523" s="2">
        <v>522</v>
      </c>
      <c r="B523" s="2" t="s">
        <v>113</v>
      </c>
      <c r="C523" s="4" t="str">
        <f t="shared" si="8"/>
        <v>SPK00522</v>
      </c>
      <c r="D523" s="3">
        <v>45351</v>
      </c>
      <c r="E523" s="2" t="s">
        <v>12</v>
      </c>
      <c r="F523" s="2" t="s">
        <v>32</v>
      </c>
      <c r="G523" s="2" t="s">
        <v>680</v>
      </c>
      <c r="H523" s="2" t="s">
        <v>91</v>
      </c>
      <c r="I523" s="2" t="s">
        <v>15</v>
      </c>
      <c r="J523" s="2" t="s">
        <v>56</v>
      </c>
      <c r="K523" s="2" t="s">
        <v>34</v>
      </c>
      <c r="L523" s="2" t="s">
        <v>18</v>
      </c>
      <c r="M523" s="2" t="s">
        <v>35</v>
      </c>
      <c r="N523" s="2" t="s">
        <v>25</v>
      </c>
    </row>
    <row r="524" spans="1:14" ht="12.75" x14ac:dyDescent="0.2">
      <c r="A524" s="2">
        <v>523</v>
      </c>
      <c r="B524" s="2" t="s">
        <v>104</v>
      </c>
      <c r="C524" s="4" t="str">
        <f t="shared" si="8"/>
        <v>SPK00523</v>
      </c>
      <c r="D524" s="3">
        <v>45351</v>
      </c>
      <c r="E524" s="2" t="s">
        <v>12</v>
      </c>
      <c r="F524" s="2" t="s">
        <v>13</v>
      </c>
      <c r="G524" s="2" t="s">
        <v>681</v>
      </c>
      <c r="H524" s="2" t="s">
        <v>27</v>
      </c>
      <c r="I524" s="2" t="s">
        <v>15</v>
      </c>
      <c r="J524" s="2" t="s">
        <v>92</v>
      </c>
      <c r="K524" s="2" t="s">
        <v>17</v>
      </c>
      <c r="L524" s="2" t="s">
        <v>18</v>
      </c>
      <c r="M524" s="2" t="s">
        <v>19</v>
      </c>
      <c r="N524" s="2" t="s">
        <v>25</v>
      </c>
    </row>
    <row r="525" spans="1:14" ht="12.75" x14ac:dyDescent="0.2">
      <c r="A525" s="2">
        <v>524</v>
      </c>
      <c r="B525" s="2" t="s">
        <v>102</v>
      </c>
      <c r="C525" s="4" t="str">
        <f t="shared" si="8"/>
        <v>SPK00524</v>
      </c>
      <c r="D525" s="3">
        <v>45351</v>
      </c>
      <c r="E525" s="2" t="s">
        <v>12</v>
      </c>
      <c r="F525" s="2" t="s">
        <v>13</v>
      </c>
      <c r="G525" s="2" t="s">
        <v>682</v>
      </c>
      <c r="H525" s="2" t="s">
        <v>156</v>
      </c>
      <c r="I525" s="2" t="s">
        <v>15</v>
      </c>
      <c r="J525" s="2" t="s">
        <v>46</v>
      </c>
      <c r="K525" s="2" t="s">
        <v>34</v>
      </c>
      <c r="L525" s="2" t="s">
        <v>18</v>
      </c>
      <c r="M525" s="2" t="s">
        <v>19</v>
      </c>
      <c r="N525" s="2" t="s">
        <v>30</v>
      </c>
    </row>
    <row r="526" spans="1:14" ht="12.75" x14ac:dyDescent="0.2">
      <c r="A526" s="2">
        <v>525</v>
      </c>
      <c r="B526" s="2" t="s">
        <v>55</v>
      </c>
      <c r="C526" s="4" t="str">
        <f t="shared" si="8"/>
        <v>SPK00525</v>
      </c>
      <c r="D526" s="3">
        <v>45351</v>
      </c>
      <c r="E526" s="2" t="s">
        <v>12</v>
      </c>
      <c r="F526" s="2" t="s">
        <v>13</v>
      </c>
      <c r="G526" s="2" t="s">
        <v>683</v>
      </c>
      <c r="H526" s="2" t="s">
        <v>27</v>
      </c>
      <c r="I526" s="2" t="s">
        <v>15</v>
      </c>
      <c r="J526" s="2" t="s">
        <v>75</v>
      </c>
      <c r="K526" s="2" t="s">
        <v>17</v>
      </c>
      <c r="L526" s="2" t="s">
        <v>38</v>
      </c>
      <c r="M526" s="2"/>
      <c r="N526" s="2" t="s">
        <v>21</v>
      </c>
    </row>
    <row r="527" spans="1:14" ht="12.75" x14ac:dyDescent="0.2">
      <c r="A527" s="2">
        <v>526</v>
      </c>
      <c r="B527" s="2" t="s">
        <v>85</v>
      </c>
      <c r="C527" s="4" t="str">
        <f t="shared" si="8"/>
        <v>SPK00526</v>
      </c>
      <c r="D527" s="3">
        <v>45351</v>
      </c>
      <c r="E527" s="2" t="s">
        <v>12</v>
      </c>
      <c r="F527" s="2" t="s">
        <v>44</v>
      </c>
      <c r="G527" s="2" t="s">
        <v>684</v>
      </c>
      <c r="H527" s="2" t="s">
        <v>27</v>
      </c>
      <c r="I527" s="2" t="s">
        <v>52</v>
      </c>
      <c r="J527" s="2" t="s">
        <v>61</v>
      </c>
      <c r="K527" s="2" t="s">
        <v>20</v>
      </c>
      <c r="L527" s="2" t="s">
        <v>18</v>
      </c>
      <c r="M527" s="2" t="s">
        <v>35</v>
      </c>
      <c r="N527" s="2" t="s">
        <v>63</v>
      </c>
    </row>
    <row r="528" spans="1:14" ht="12.75" x14ac:dyDescent="0.2">
      <c r="A528" s="2">
        <v>527</v>
      </c>
      <c r="B528" s="2" t="s">
        <v>60</v>
      </c>
      <c r="C528" s="4" t="str">
        <f t="shared" si="8"/>
        <v>SPK00527</v>
      </c>
      <c r="D528" s="3">
        <v>45351</v>
      </c>
      <c r="E528" s="2" t="s">
        <v>90</v>
      </c>
      <c r="F528" s="2" t="s">
        <v>44</v>
      </c>
      <c r="G528" s="2" t="s">
        <v>685</v>
      </c>
      <c r="H528" s="2" t="s">
        <v>27</v>
      </c>
      <c r="I528" s="2" t="s">
        <v>15</v>
      </c>
      <c r="J528" s="2" t="s">
        <v>33</v>
      </c>
      <c r="K528" s="2" t="s">
        <v>34</v>
      </c>
      <c r="L528" s="2" t="s">
        <v>18</v>
      </c>
      <c r="M528" s="2" t="s">
        <v>103</v>
      </c>
      <c r="N528" s="2" t="s">
        <v>36</v>
      </c>
    </row>
    <row r="529" spans="1:14" ht="12.75" x14ac:dyDescent="0.2">
      <c r="A529" s="2">
        <v>528</v>
      </c>
      <c r="B529" s="2" t="s">
        <v>126</v>
      </c>
      <c r="C529" s="4" t="str">
        <f t="shared" si="8"/>
        <v>SPK00528</v>
      </c>
      <c r="D529" s="3">
        <v>45351</v>
      </c>
      <c r="E529" s="2" t="s">
        <v>90</v>
      </c>
      <c r="F529" s="2" t="s">
        <v>13</v>
      </c>
      <c r="G529" s="2" t="s">
        <v>686</v>
      </c>
      <c r="H529" s="2" t="s">
        <v>27</v>
      </c>
      <c r="I529" s="2" t="s">
        <v>15</v>
      </c>
      <c r="J529" s="2" t="s">
        <v>83</v>
      </c>
      <c r="K529" s="2" t="s">
        <v>121</v>
      </c>
      <c r="L529" s="2" t="s">
        <v>18</v>
      </c>
      <c r="M529" s="2" t="s">
        <v>103</v>
      </c>
      <c r="N529" s="2" t="s">
        <v>36</v>
      </c>
    </row>
    <row r="530" spans="1:14" ht="12.75" x14ac:dyDescent="0.2">
      <c r="A530" s="2">
        <v>529</v>
      </c>
      <c r="B530" s="2" t="s">
        <v>100</v>
      </c>
      <c r="C530" s="4" t="str">
        <f t="shared" si="8"/>
        <v>SPK00529</v>
      </c>
      <c r="D530" s="3">
        <v>45351</v>
      </c>
      <c r="E530" s="2" t="s">
        <v>90</v>
      </c>
      <c r="F530" s="2" t="s">
        <v>13</v>
      </c>
      <c r="G530" s="2" t="s">
        <v>687</v>
      </c>
      <c r="H530" s="2" t="s">
        <v>27</v>
      </c>
      <c r="I530" s="2" t="s">
        <v>15</v>
      </c>
      <c r="J530" s="2" t="s">
        <v>33</v>
      </c>
      <c r="K530" s="2" t="s">
        <v>34</v>
      </c>
      <c r="L530" s="2" t="s">
        <v>18</v>
      </c>
      <c r="M530" s="2" t="s">
        <v>103</v>
      </c>
      <c r="N530" s="2" t="s">
        <v>36</v>
      </c>
    </row>
    <row r="531" spans="1:14" ht="12.75" x14ac:dyDescent="0.2">
      <c r="A531" s="2">
        <v>530</v>
      </c>
      <c r="B531" s="2" t="s">
        <v>11</v>
      </c>
      <c r="C531" s="4" t="str">
        <f t="shared" si="8"/>
        <v>SPK00530</v>
      </c>
      <c r="D531" s="3">
        <v>45351</v>
      </c>
      <c r="E531" s="2" t="s">
        <v>90</v>
      </c>
      <c r="F531" s="2" t="s">
        <v>44</v>
      </c>
      <c r="G531" s="2" t="s">
        <v>688</v>
      </c>
      <c r="H531" s="2" t="s">
        <v>64</v>
      </c>
      <c r="I531" s="2" t="s">
        <v>15</v>
      </c>
      <c r="J531" s="2" t="s">
        <v>83</v>
      </c>
      <c r="K531" s="2" t="s">
        <v>17</v>
      </c>
      <c r="L531" s="2" t="s">
        <v>18</v>
      </c>
      <c r="M531" s="2" t="s">
        <v>103</v>
      </c>
      <c r="N531" s="2" t="s">
        <v>36</v>
      </c>
    </row>
    <row r="532" spans="1:14" ht="12.75" x14ac:dyDescent="0.2">
      <c r="A532" s="2">
        <v>531</v>
      </c>
      <c r="B532" s="2" t="s">
        <v>70</v>
      </c>
      <c r="C532" s="4" t="str">
        <f t="shared" si="8"/>
        <v>SPK00531</v>
      </c>
      <c r="D532" s="3">
        <v>45351</v>
      </c>
      <c r="E532" s="2" t="s">
        <v>12</v>
      </c>
      <c r="F532" s="2" t="s">
        <v>44</v>
      </c>
      <c r="G532" s="2" t="s">
        <v>689</v>
      </c>
      <c r="H532" s="2" t="s">
        <v>27</v>
      </c>
      <c r="I532" s="2" t="s">
        <v>15</v>
      </c>
      <c r="J532" s="2" t="s">
        <v>42</v>
      </c>
      <c r="K532" s="2" t="s">
        <v>34</v>
      </c>
      <c r="L532" s="2" t="s">
        <v>38</v>
      </c>
      <c r="M532" s="2"/>
      <c r="N532" s="2" t="s">
        <v>25</v>
      </c>
    </row>
    <row r="533" spans="1:14" ht="12.75" x14ac:dyDescent="0.2">
      <c r="A533" s="2">
        <v>532</v>
      </c>
      <c r="B533" s="2" t="s">
        <v>81</v>
      </c>
      <c r="C533" s="4" t="str">
        <f t="shared" si="8"/>
        <v>SPK00532</v>
      </c>
      <c r="D533" s="3">
        <v>45351</v>
      </c>
      <c r="E533" s="2" t="s">
        <v>12</v>
      </c>
      <c r="F533" s="2" t="s">
        <v>32</v>
      </c>
      <c r="G533" s="2" t="s">
        <v>690</v>
      </c>
      <c r="H533" s="2" t="s">
        <v>23</v>
      </c>
      <c r="I533" s="2" t="s">
        <v>52</v>
      </c>
      <c r="J533" s="2" t="s">
        <v>61</v>
      </c>
      <c r="K533" s="2" t="s">
        <v>20</v>
      </c>
      <c r="L533" s="2" t="s">
        <v>18</v>
      </c>
      <c r="M533" s="2" t="s">
        <v>29</v>
      </c>
      <c r="N533" s="2" t="s">
        <v>63</v>
      </c>
    </row>
    <row r="534" spans="1:14" ht="12.75" x14ac:dyDescent="0.2">
      <c r="A534" s="2">
        <v>533</v>
      </c>
      <c r="B534" s="2" t="s">
        <v>55</v>
      </c>
      <c r="C534" s="4" t="str">
        <f t="shared" si="8"/>
        <v>SPK00533</v>
      </c>
      <c r="D534" s="3">
        <v>45351</v>
      </c>
      <c r="E534" s="2" t="s">
        <v>12</v>
      </c>
      <c r="F534" s="2" t="s">
        <v>32</v>
      </c>
      <c r="G534" s="2" t="s">
        <v>691</v>
      </c>
      <c r="H534" s="2" t="s">
        <v>23</v>
      </c>
      <c r="I534" s="2" t="s">
        <v>15</v>
      </c>
      <c r="J534" s="2" t="s">
        <v>42</v>
      </c>
      <c r="K534" s="2" t="s">
        <v>34</v>
      </c>
      <c r="L534" s="2" t="s">
        <v>18</v>
      </c>
      <c r="M534" s="2" t="s">
        <v>19</v>
      </c>
      <c r="N534" s="2" t="s">
        <v>25</v>
      </c>
    </row>
    <row r="535" spans="1:14" ht="12.75" x14ac:dyDescent="0.2">
      <c r="A535" s="2">
        <v>534</v>
      </c>
      <c r="B535" s="2" t="s">
        <v>113</v>
      </c>
      <c r="C535" s="4" t="str">
        <f t="shared" si="8"/>
        <v>SPK00534</v>
      </c>
      <c r="D535" s="3">
        <v>45351</v>
      </c>
      <c r="E535" s="2" t="s">
        <v>12</v>
      </c>
      <c r="F535" s="2" t="s">
        <v>32</v>
      </c>
      <c r="G535" s="2" t="s">
        <v>692</v>
      </c>
      <c r="H535" s="2" t="s">
        <v>118</v>
      </c>
      <c r="I535" s="2" t="s">
        <v>15</v>
      </c>
      <c r="J535" s="2" t="s">
        <v>99</v>
      </c>
      <c r="K535" s="2" t="s">
        <v>34</v>
      </c>
      <c r="L535" s="2" t="s">
        <v>18</v>
      </c>
      <c r="M535" s="2" t="s">
        <v>19</v>
      </c>
      <c r="N535" s="2" t="s">
        <v>30</v>
      </c>
    </row>
    <row r="536" spans="1:14" ht="12.75" x14ac:dyDescent="0.2">
      <c r="A536" s="2">
        <v>535</v>
      </c>
      <c r="B536" s="2" t="s">
        <v>100</v>
      </c>
      <c r="C536" s="4" t="str">
        <f t="shared" si="8"/>
        <v>SPK00535</v>
      </c>
      <c r="D536" s="3">
        <v>45351</v>
      </c>
      <c r="E536" s="2" t="s">
        <v>12</v>
      </c>
      <c r="F536" s="2" t="s">
        <v>13</v>
      </c>
      <c r="G536" s="2" t="s">
        <v>693</v>
      </c>
      <c r="H536" s="2" t="s">
        <v>27</v>
      </c>
      <c r="I536" s="2" t="s">
        <v>15</v>
      </c>
      <c r="J536" s="2" t="s">
        <v>99</v>
      </c>
      <c r="K536" s="2" t="s">
        <v>34</v>
      </c>
      <c r="L536" s="2" t="s">
        <v>38</v>
      </c>
      <c r="M536" s="2"/>
      <c r="N536" s="2" t="s">
        <v>30</v>
      </c>
    </row>
    <row r="537" spans="1:14" ht="12.75" x14ac:dyDescent="0.2">
      <c r="A537" s="2">
        <v>536</v>
      </c>
      <c r="B537" s="2" t="s">
        <v>74</v>
      </c>
      <c r="C537" s="4" t="str">
        <f t="shared" si="8"/>
        <v>SPK00536</v>
      </c>
      <c r="D537" s="3">
        <v>45351</v>
      </c>
      <c r="E537" s="2" t="s">
        <v>12</v>
      </c>
      <c r="F537" s="2" t="s">
        <v>13</v>
      </c>
      <c r="G537" s="2" t="s">
        <v>694</v>
      </c>
      <c r="H537" s="2" t="s">
        <v>27</v>
      </c>
      <c r="I537" s="2" t="s">
        <v>15</v>
      </c>
      <c r="J537" s="2" t="s">
        <v>46</v>
      </c>
      <c r="K537" s="2" t="s">
        <v>34</v>
      </c>
      <c r="L537" s="2" t="s">
        <v>18</v>
      </c>
      <c r="M537" s="2" t="s">
        <v>69</v>
      </c>
      <c r="N537" s="2" t="s">
        <v>30</v>
      </c>
    </row>
    <row r="538" spans="1:14" ht="12.75" x14ac:dyDescent="0.2">
      <c r="A538" s="2">
        <v>537</v>
      </c>
      <c r="B538" s="2" t="s">
        <v>11</v>
      </c>
      <c r="C538" s="4" t="str">
        <f t="shared" si="8"/>
        <v>SPK00537</v>
      </c>
      <c r="D538" s="3">
        <v>45351</v>
      </c>
      <c r="E538" s="2" t="s">
        <v>12</v>
      </c>
      <c r="F538" s="2" t="s">
        <v>13</v>
      </c>
      <c r="G538" s="2" t="s">
        <v>695</v>
      </c>
      <c r="H538" s="2" t="s">
        <v>27</v>
      </c>
      <c r="I538" s="2" t="s">
        <v>15</v>
      </c>
      <c r="J538" s="2" t="s">
        <v>83</v>
      </c>
      <c r="K538" s="2" t="s">
        <v>17</v>
      </c>
      <c r="L538" s="2" t="s">
        <v>18</v>
      </c>
      <c r="M538" s="2" t="s">
        <v>69</v>
      </c>
      <c r="N538" s="2" t="s">
        <v>36</v>
      </c>
    </row>
    <row r="539" spans="1:14" ht="12.75" x14ac:dyDescent="0.2">
      <c r="A539" s="2">
        <v>538</v>
      </c>
      <c r="B539" s="2" t="s">
        <v>126</v>
      </c>
      <c r="C539" s="4" t="str">
        <f t="shared" si="8"/>
        <v>SPK00538</v>
      </c>
      <c r="D539" s="3">
        <v>45351</v>
      </c>
      <c r="E539" s="2" t="s">
        <v>90</v>
      </c>
      <c r="F539" s="2" t="s">
        <v>13</v>
      </c>
      <c r="G539" s="2" t="s">
        <v>696</v>
      </c>
      <c r="H539" s="2" t="s">
        <v>27</v>
      </c>
      <c r="I539" s="2" t="s">
        <v>52</v>
      </c>
      <c r="J539" s="2" t="s">
        <v>157</v>
      </c>
      <c r="K539" s="2" t="s">
        <v>20</v>
      </c>
      <c r="L539" s="2" t="s">
        <v>38</v>
      </c>
      <c r="M539" s="2"/>
      <c r="N539" s="2" t="s">
        <v>63</v>
      </c>
    </row>
    <row r="540" spans="1:14" ht="12.75" x14ac:dyDescent="0.2">
      <c r="A540" s="2">
        <v>539</v>
      </c>
      <c r="B540" s="2" t="s">
        <v>110</v>
      </c>
      <c r="C540" s="4" t="str">
        <f t="shared" si="8"/>
        <v>SPK00539</v>
      </c>
      <c r="D540" s="3">
        <v>45351</v>
      </c>
      <c r="E540" s="2" t="s">
        <v>12</v>
      </c>
      <c r="F540" s="2" t="s">
        <v>13</v>
      </c>
      <c r="G540" s="2" t="s">
        <v>697</v>
      </c>
      <c r="H540" s="2" t="s">
        <v>27</v>
      </c>
      <c r="I540" s="2" t="s">
        <v>15</v>
      </c>
      <c r="J540" s="2" t="s">
        <v>92</v>
      </c>
      <c r="K540" s="2" t="s">
        <v>51</v>
      </c>
      <c r="L540" s="2" t="s">
        <v>18</v>
      </c>
      <c r="M540" s="2" t="s">
        <v>67</v>
      </c>
      <c r="N540" s="2" t="s">
        <v>25</v>
      </c>
    </row>
    <row r="541" spans="1:14" ht="12.75" x14ac:dyDescent="0.2">
      <c r="A541" s="2">
        <v>540</v>
      </c>
      <c r="B541" s="2" t="s">
        <v>11</v>
      </c>
      <c r="C541" s="4" t="str">
        <f t="shared" si="8"/>
        <v>SPK00540</v>
      </c>
      <c r="D541" s="3">
        <v>45351</v>
      </c>
      <c r="E541" s="2" t="s">
        <v>90</v>
      </c>
      <c r="F541" s="2" t="s">
        <v>13</v>
      </c>
      <c r="G541" s="2" t="s">
        <v>698</v>
      </c>
      <c r="H541" s="2" t="s">
        <v>27</v>
      </c>
      <c r="I541" s="2" t="s">
        <v>52</v>
      </c>
      <c r="J541" s="2" t="s">
        <v>157</v>
      </c>
      <c r="K541" s="2" t="s">
        <v>20</v>
      </c>
      <c r="L541" s="2" t="s">
        <v>38</v>
      </c>
      <c r="M541" s="2"/>
      <c r="N541" s="2" t="s">
        <v>63</v>
      </c>
    </row>
    <row r="542" spans="1:14" ht="12.75" x14ac:dyDescent="0.2">
      <c r="A542" s="2">
        <v>541</v>
      </c>
      <c r="B542" s="2" t="s">
        <v>41</v>
      </c>
      <c r="C542" s="4" t="str">
        <f t="shared" si="8"/>
        <v>SPK00541</v>
      </c>
      <c r="D542" s="3">
        <v>45351</v>
      </c>
      <c r="E542" s="2" t="s">
        <v>12</v>
      </c>
      <c r="F542" s="2" t="s">
        <v>13</v>
      </c>
      <c r="G542" s="2" t="s">
        <v>699</v>
      </c>
      <c r="H542" s="2" t="s">
        <v>27</v>
      </c>
      <c r="I542" s="2" t="s">
        <v>15</v>
      </c>
      <c r="J542" s="2" t="s">
        <v>16</v>
      </c>
      <c r="K542" s="2" t="s">
        <v>51</v>
      </c>
      <c r="L542" s="2" t="s">
        <v>18</v>
      </c>
      <c r="M542" s="2" t="s">
        <v>84</v>
      </c>
      <c r="N542" s="2" t="s">
        <v>21</v>
      </c>
    </row>
    <row r="543" spans="1:14" ht="12.75" x14ac:dyDescent="0.2">
      <c r="A543" s="2">
        <v>542</v>
      </c>
      <c r="B543" s="2" t="s">
        <v>11</v>
      </c>
      <c r="C543" s="4" t="str">
        <f t="shared" si="8"/>
        <v>SPK00542</v>
      </c>
      <c r="D543" s="3">
        <v>45351</v>
      </c>
      <c r="E543" s="2" t="s">
        <v>12</v>
      </c>
      <c r="F543" s="2" t="s">
        <v>13</v>
      </c>
      <c r="G543" s="2" t="s">
        <v>700</v>
      </c>
      <c r="H543" s="2" t="s">
        <v>27</v>
      </c>
      <c r="I543" s="2" t="s">
        <v>15</v>
      </c>
      <c r="J543" s="2" t="s">
        <v>92</v>
      </c>
      <c r="K543" s="2" t="s">
        <v>17</v>
      </c>
      <c r="L543" s="2" t="s">
        <v>18</v>
      </c>
      <c r="M543" s="2" t="s">
        <v>35</v>
      </c>
      <c r="N543" s="2" t="s">
        <v>25</v>
      </c>
    </row>
    <row r="544" spans="1:14" ht="12.75" x14ac:dyDescent="0.2">
      <c r="A544" s="2">
        <v>543</v>
      </c>
      <c r="B544" s="2" t="s">
        <v>93</v>
      </c>
      <c r="C544" s="4" t="str">
        <f t="shared" si="8"/>
        <v>SPK00543</v>
      </c>
      <c r="D544" s="3">
        <v>45351</v>
      </c>
      <c r="E544" s="2" t="s">
        <v>12</v>
      </c>
      <c r="F544" s="2" t="s">
        <v>13</v>
      </c>
      <c r="G544" s="2" t="s">
        <v>701</v>
      </c>
      <c r="H544" s="2" t="s">
        <v>27</v>
      </c>
      <c r="I544" s="2" t="s">
        <v>15</v>
      </c>
      <c r="J544" s="2" t="s">
        <v>87</v>
      </c>
      <c r="K544" s="2" t="s">
        <v>34</v>
      </c>
      <c r="L544" s="2" t="s">
        <v>18</v>
      </c>
      <c r="M544" s="2" t="s">
        <v>69</v>
      </c>
      <c r="N544" s="2" t="s">
        <v>21</v>
      </c>
    </row>
    <row r="545" spans="1:14" ht="12.75" x14ac:dyDescent="0.2">
      <c r="A545" s="2">
        <v>544</v>
      </c>
      <c r="B545" s="2" t="s">
        <v>11</v>
      </c>
      <c r="C545" s="4" t="str">
        <f t="shared" si="8"/>
        <v>SPK00544</v>
      </c>
      <c r="D545" s="3">
        <v>45351</v>
      </c>
      <c r="E545" s="2" t="s">
        <v>12</v>
      </c>
      <c r="F545" s="2" t="s">
        <v>22</v>
      </c>
      <c r="G545" s="2" t="s">
        <v>702</v>
      </c>
      <c r="H545" s="2" t="s">
        <v>23</v>
      </c>
      <c r="I545" s="2" t="s">
        <v>15</v>
      </c>
      <c r="J545" s="2" t="s">
        <v>46</v>
      </c>
      <c r="K545" s="2" t="s">
        <v>34</v>
      </c>
      <c r="L545" s="2" t="s">
        <v>18</v>
      </c>
      <c r="M545" s="2" t="s">
        <v>69</v>
      </c>
      <c r="N545" s="2" t="s">
        <v>30</v>
      </c>
    </row>
    <row r="546" spans="1:14" ht="12.75" x14ac:dyDescent="0.2">
      <c r="A546" s="2">
        <v>545</v>
      </c>
      <c r="B546" s="2" t="s">
        <v>49</v>
      </c>
      <c r="C546" s="4" t="str">
        <f t="shared" si="8"/>
        <v>SPK00545</v>
      </c>
      <c r="D546" s="3">
        <v>45351</v>
      </c>
      <c r="E546" s="2" t="s">
        <v>12</v>
      </c>
      <c r="F546" s="2" t="s">
        <v>22</v>
      </c>
      <c r="G546" s="2" t="s">
        <v>703</v>
      </c>
      <c r="H546" s="2" t="s">
        <v>27</v>
      </c>
      <c r="I546" s="2" t="s">
        <v>15</v>
      </c>
      <c r="J546" s="2" t="s">
        <v>92</v>
      </c>
      <c r="K546" s="2" t="s">
        <v>98</v>
      </c>
      <c r="L546" s="2" t="s">
        <v>18</v>
      </c>
      <c r="M546" s="2" t="s">
        <v>35</v>
      </c>
      <c r="N546" s="2" t="s">
        <v>25</v>
      </c>
    </row>
    <row r="547" spans="1:14" ht="12.75" x14ac:dyDescent="0.2">
      <c r="A547" s="2">
        <v>546</v>
      </c>
      <c r="B547" s="2" t="s">
        <v>47</v>
      </c>
      <c r="C547" s="4" t="str">
        <f t="shared" si="8"/>
        <v>SPK00546</v>
      </c>
      <c r="D547" s="3">
        <v>45351</v>
      </c>
      <c r="E547" s="2" t="s">
        <v>12</v>
      </c>
      <c r="F547" s="2" t="s">
        <v>32</v>
      </c>
      <c r="G547" s="2" t="s">
        <v>704</v>
      </c>
      <c r="H547" s="2" t="s">
        <v>27</v>
      </c>
      <c r="I547" s="2" t="s">
        <v>52</v>
      </c>
      <c r="J547" s="2" t="s">
        <v>61</v>
      </c>
      <c r="K547" s="2" t="s">
        <v>20</v>
      </c>
      <c r="L547" s="2" t="s">
        <v>18</v>
      </c>
      <c r="M547" s="2" t="s">
        <v>62</v>
      </c>
      <c r="N547" s="2" t="s">
        <v>63</v>
      </c>
    </row>
    <row r="548" spans="1:14" ht="12.75" x14ac:dyDescent="0.2">
      <c r="A548" s="2">
        <v>547</v>
      </c>
      <c r="B548" s="2" t="s">
        <v>73</v>
      </c>
      <c r="C548" s="4" t="str">
        <f t="shared" si="8"/>
        <v>SPK00547</v>
      </c>
      <c r="D548" s="3">
        <v>45351</v>
      </c>
      <c r="E548" s="2" t="s">
        <v>90</v>
      </c>
      <c r="F548" s="2" t="s">
        <v>13</v>
      </c>
      <c r="G548" s="2" t="s">
        <v>705</v>
      </c>
      <c r="H548" s="2" t="s">
        <v>23</v>
      </c>
      <c r="I548" s="2" t="s">
        <v>15</v>
      </c>
      <c r="J548" s="2" t="s">
        <v>144</v>
      </c>
      <c r="K548" s="2" t="s">
        <v>17</v>
      </c>
      <c r="L548" s="2" t="s">
        <v>38</v>
      </c>
      <c r="M548" s="2"/>
      <c r="N548" s="2" t="s">
        <v>30</v>
      </c>
    </row>
    <row r="549" spans="1:14" ht="12.75" x14ac:dyDescent="0.2">
      <c r="A549" s="2">
        <v>548</v>
      </c>
      <c r="B549" s="2" t="s">
        <v>26</v>
      </c>
      <c r="C549" s="4" t="str">
        <f t="shared" si="8"/>
        <v>SPK00548</v>
      </c>
      <c r="D549" s="3">
        <v>45351</v>
      </c>
      <c r="E549" s="2" t="s">
        <v>90</v>
      </c>
      <c r="F549" s="2" t="s">
        <v>13</v>
      </c>
      <c r="G549" s="2" t="s">
        <v>706</v>
      </c>
      <c r="H549" s="2" t="s">
        <v>23</v>
      </c>
      <c r="I549" s="2" t="s">
        <v>15</v>
      </c>
      <c r="J549" s="2" t="s">
        <v>158</v>
      </c>
      <c r="K549" s="2" t="s">
        <v>34</v>
      </c>
      <c r="L549" s="2" t="s">
        <v>38</v>
      </c>
      <c r="M549" s="2"/>
      <c r="N549" s="2" t="s">
        <v>30</v>
      </c>
    </row>
    <row r="550" spans="1:14" ht="12.75" x14ac:dyDescent="0.2">
      <c r="A550" s="2">
        <v>549</v>
      </c>
      <c r="B550" s="2" t="s">
        <v>74</v>
      </c>
      <c r="C550" s="4" t="str">
        <f t="shared" si="8"/>
        <v>SPK00549</v>
      </c>
      <c r="D550" s="3">
        <v>45351</v>
      </c>
      <c r="E550" s="2" t="s">
        <v>12</v>
      </c>
      <c r="F550" s="2" t="s">
        <v>13</v>
      </c>
      <c r="G550" s="2" t="s">
        <v>707</v>
      </c>
      <c r="H550" s="2" t="s">
        <v>27</v>
      </c>
      <c r="I550" s="2" t="s">
        <v>15</v>
      </c>
      <c r="J550" s="2" t="s">
        <v>56</v>
      </c>
      <c r="K550" s="2" t="s">
        <v>34</v>
      </c>
      <c r="L550" s="2" t="s">
        <v>18</v>
      </c>
      <c r="M550" s="2" t="s">
        <v>35</v>
      </c>
      <c r="N550" s="2" t="s">
        <v>25</v>
      </c>
    </row>
    <row r="551" spans="1:14" ht="12.75" x14ac:dyDescent="0.2">
      <c r="A551" s="2">
        <v>550</v>
      </c>
      <c r="B551" s="2" t="s">
        <v>107</v>
      </c>
      <c r="C551" s="4" t="str">
        <f t="shared" si="8"/>
        <v>SPK00550</v>
      </c>
      <c r="D551" s="3">
        <v>45351</v>
      </c>
      <c r="E551" s="2" t="s">
        <v>12</v>
      </c>
      <c r="F551" s="2" t="s">
        <v>44</v>
      </c>
      <c r="G551" s="2" t="s">
        <v>708</v>
      </c>
      <c r="H551" s="2" t="s">
        <v>27</v>
      </c>
      <c r="I551" s="2" t="s">
        <v>15</v>
      </c>
      <c r="J551" s="2" t="s">
        <v>24</v>
      </c>
      <c r="K551" s="2" t="s">
        <v>17</v>
      </c>
      <c r="L551" s="2" t="s">
        <v>18</v>
      </c>
      <c r="M551" s="2" t="s">
        <v>35</v>
      </c>
      <c r="N551" s="2" t="s">
        <v>25</v>
      </c>
    </row>
    <row r="552" spans="1:14" ht="12.75" x14ac:dyDescent="0.2">
      <c r="A552" s="2">
        <v>551</v>
      </c>
      <c r="B552" s="2" t="s">
        <v>60</v>
      </c>
      <c r="C552" s="4" t="str">
        <f t="shared" si="8"/>
        <v>SPK00551</v>
      </c>
      <c r="D552" s="3">
        <v>45351</v>
      </c>
      <c r="E552" s="2" t="s">
        <v>12</v>
      </c>
      <c r="F552" s="2" t="s">
        <v>13</v>
      </c>
      <c r="G552" s="2" t="s">
        <v>709</v>
      </c>
      <c r="H552" s="2" t="s">
        <v>27</v>
      </c>
      <c r="I552" s="2" t="s">
        <v>15</v>
      </c>
      <c r="J552" s="2" t="s">
        <v>152</v>
      </c>
      <c r="K552" s="2" t="s">
        <v>17</v>
      </c>
      <c r="L552" s="2" t="s">
        <v>38</v>
      </c>
      <c r="M552" s="2"/>
      <c r="N552" s="2" t="s">
        <v>30</v>
      </c>
    </row>
    <row r="553" spans="1:14" ht="12.75" x14ac:dyDescent="0.2">
      <c r="A553" s="2">
        <v>552</v>
      </c>
      <c r="B553" s="2" t="s">
        <v>112</v>
      </c>
      <c r="C553" s="4" t="str">
        <f t="shared" si="8"/>
        <v>SPK00552</v>
      </c>
      <c r="D553" s="3">
        <v>45351</v>
      </c>
      <c r="E553" s="2" t="s">
        <v>12</v>
      </c>
      <c r="F553" s="2" t="s">
        <v>13</v>
      </c>
      <c r="G553" s="2" t="s">
        <v>710</v>
      </c>
      <c r="H553" s="2" t="s">
        <v>94</v>
      </c>
      <c r="I553" s="2" t="s">
        <v>15</v>
      </c>
      <c r="J553" s="2" t="s">
        <v>42</v>
      </c>
      <c r="K553" s="2" t="s">
        <v>34</v>
      </c>
      <c r="L553" s="2" t="s">
        <v>38</v>
      </c>
      <c r="M553" s="2"/>
      <c r="N553" s="2" t="s">
        <v>25</v>
      </c>
    </row>
    <row r="554" spans="1:14" ht="12.75" x14ac:dyDescent="0.2">
      <c r="A554" s="2">
        <v>553</v>
      </c>
      <c r="B554" s="2" t="s">
        <v>112</v>
      </c>
      <c r="C554" s="4" t="str">
        <f t="shared" si="8"/>
        <v>SPK00553</v>
      </c>
      <c r="D554" s="3">
        <v>45351</v>
      </c>
      <c r="E554" s="2" t="s">
        <v>12</v>
      </c>
      <c r="F554" s="2" t="s">
        <v>13</v>
      </c>
      <c r="G554" s="2" t="s">
        <v>711</v>
      </c>
      <c r="H554" s="2" t="s">
        <v>27</v>
      </c>
      <c r="I554" s="2" t="s">
        <v>15</v>
      </c>
      <c r="J554" s="2" t="s">
        <v>16</v>
      </c>
      <c r="K554" s="2" t="s">
        <v>17</v>
      </c>
      <c r="L554" s="2" t="s">
        <v>38</v>
      </c>
      <c r="M554" s="2"/>
      <c r="N554" s="2" t="s">
        <v>21</v>
      </c>
    </row>
    <row r="555" spans="1:14" ht="12.75" x14ac:dyDescent="0.2">
      <c r="A555" s="2">
        <v>554</v>
      </c>
      <c r="B555" s="2" t="s">
        <v>31</v>
      </c>
      <c r="C555" s="4" t="str">
        <f t="shared" si="8"/>
        <v>SPK00554</v>
      </c>
      <c r="D555" s="3">
        <v>45351</v>
      </c>
      <c r="E555" s="2" t="s">
        <v>128</v>
      </c>
      <c r="F555" s="2" t="s">
        <v>13</v>
      </c>
      <c r="G555" s="2" t="s">
        <v>712</v>
      </c>
      <c r="H555" s="2" t="s">
        <v>27</v>
      </c>
      <c r="I555" s="2" t="s">
        <v>15</v>
      </c>
      <c r="J555" s="2" t="s">
        <v>40</v>
      </c>
      <c r="K555" s="2" t="s">
        <v>17</v>
      </c>
      <c r="L555" s="2" t="s">
        <v>38</v>
      </c>
      <c r="M555" s="2"/>
      <c r="N555" s="2" t="s">
        <v>30</v>
      </c>
    </row>
    <row r="556" spans="1:14" ht="12.75" x14ac:dyDescent="0.2">
      <c r="A556" s="2">
        <v>555</v>
      </c>
      <c r="B556" s="2" t="s">
        <v>81</v>
      </c>
      <c r="C556" s="4" t="str">
        <f t="shared" si="8"/>
        <v>SPK00555</v>
      </c>
      <c r="D556" s="3">
        <v>45351</v>
      </c>
      <c r="E556" s="2" t="s">
        <v>12</v>
      </c>
      <c r="F556" s="2" t="s">
        <v>13</v>
      </c>
      <c r="G556" s="2" t="s">
        <v>713</v>
      </c>
      <c r="H556" s="2" t="s">
        <v>27</v>
      </c>
      <c r="I556" s="2" t="s">
        <v>52</v>
      </c>
      <c r="J556" s="2" t="s">
        <v>61</v>
      </c>
      <c r="K556" s="2" t="s">
        <v>20</v>
      </c>
      <c r="L556" s="2" t="s">
        <v>18</v>
      </c>
      <c r="M556" s="2" t="s">
        <v>19</v>
      </c>
      <c r="N556" s="2" t="s">
        <v>63</v>
      </c>
    </row>
    <row r="557" spans="1:14" ht="12.75" x14ac:dyDescent="0.2">
      <c r="A557" s="2">
        <v>556</v>
      </c>
      <c r="B557" s="2" t="s">
        <v>126</v>
      </c>
      <c r="C557" s="4" t="str">
        <f t="shared" si="8"/>
        <v>SPK00556</v>
      </c>
      <c r="D557" s="3">
        <v>45351</v>
      </c>
      <c r="E557" s="2" t="s">
        <v>12</v>
      </c>
      <c r="F557" s="2" t="s">
        <v>13</v>
      </c>
      <c r="G557" s="2" t="s">
        <v>714</v>
      </c>
      <c r="H557" s="2" t="s">
        <v>27</v>
      </c>
      <c r="I557" s="2" t="s">
        <v>15</v>
      </c>
      <c r="J557" s="2" t="s">
        <v>92</v>
      </c>
      <c r="K557" s="2" t="s">
        <v>108</v>
      </c>
      <c r="L557" s="2" t="s">
        <v>18</v>
      </c>
      <c r="M557" s="2" t="s">
        <v>103</v>
      </c>
      <c r="N557" s="2" t="s">
        <v>25</v>
      </c>
    </row>
    <row r="558" spans="1:14" ht="12.75" x14ac:dyDescent="0.2">
      <c r="A558" s="2">
        <v>557</v>
      </c>
      <c r="B558" s="2" t="s">
        <v>85</v>
      </c>
      <c r="C558" s="4" t="str">
        <f t="shared" si="8"/>
        <v>SPK00557</v>
      </c>
      <c r="D558" s="3">
        <v>45351</v>
      </c>
      <c r="E558" s="2" t="s">
        <v>12</v>
      </c>
      <c r="F558" s="2" t="s">
        <v>22</v>
      </c>
      <c r="G558" s="2" t="s">
        <v>715</v>
      </c>
      <c r="H558" s="2" t="s">
        <v>27</v>
      </c>
      <c r="I558" s="2" t="s">
        <v>15</v>
      </c>
      <c r="J558" s="2" t="s">
        <v>75</v>
      </c>
      <c r="K558" s="2" t="s">
        <v>17</v>
      </c>
      <c r="L558" s="2" t="s">
        <v>18</v>
      </c>
      <c r="M558" s="2" t="s">
        <v>19</v>
      </c>
      <c r="N558" s="2" t="s">
        <v>21</v>
      </c>
    </row>
    <row r="559" spans="1:14" ht="12.75" x14ac:dyDescent="0.2">
      <c r="A559" s="2">
        <v>558</v>
      </c>
      <c r="B559" s="2" t="s">
        <v>112</v>
      </c>
      <c r="C559" s="4" t="str">
        <f t="shared" si="8"/>
        <v>SPK00558</v>
      </c>
      <c r="D559" s="3">
        <v>45351</v>
      </c>
      <c r="E559" s="2" t="s">
        <v>90</v>
      </c>
      <c r="F559" s="2" t="s">
        <v>22</v>
      </c>
      <c r="G559" s="2" t="s">
        <v>716</v>
      </c>
      <c r="H559" s="2" t="s">
        <v>27</v>
      </c>
      <c r="I559" s="2" t="s">
        <v>52</v>
      </c>
      <c r="J559" s="2" t="s">
        <v>61</v>
      </c>
      <c r="K559" s="2" t="s">
        <v>20</v>
      </c>
      <c r="L559" s="2" t="s">
        <v>38</v>
      </c>
      <c r="M559" s="2"/>
      <c r="N559" s="2" t="s">
        <v>63</v>
      </c>
    </row>
    <row r="560" spans="1:14" ht="12.75" x14ac:dyDescent="0.2">
      <c r="A560" s="2">
        <v>559</v>
      </c>
      <c r="B560" s="2" t="s">
        <v>102</v>
      </c>
      <c r="C560" s="4" t="str">
        <f t="shared" si="8"/>
        <v>SPK00559</v>
      </c>
      <c r="D560" s="3">
        <v>45351</v>
      </c>
      <c r="E560" s="2" t="s">
        <v>12</v>
      </c>
      <c r="F560" s="2" t="s">
        <v>22</v>
      </c>
      <c r="G560" s="2" t="s">
        <v>717</v>
      </c>
      <c r="H560" s="2" t="s">
        <v>111</v>
      </c>
      <c r="I560" s="2" t="s">
        <v>52</v>
      </c>
      <c r="J560" s="2" t="s">
        <v>159</v>
      </c>
      <c r="K560" s="2" t="s">
        <v>20</v>
      </c>
      <c r="L560" s="2" t="s">
        <v>38</v>
      </c>
      <c r="M560" s="2"/>
      <c r="N560" s="2" t="s">
        <v>63</v>
      </c>
    </row>
    <row r="561" spans="1:14" ht="12.75" x14ac:dyDescent="0.2">
      <c r="A561" s="2">
        <v>560</v>
      </c>
      <c r="B561" s="2" t="s">
        <v>11</v>
      </c>
      <c r="C561" s="4" t="str">
        <f t="shared" si="8"/>
        <v>SPK00560</v>
      </c>
      <c r="D561" s="3">
        <v>45351</v>
      </c>
      <c r="E561" s="2" t="s">
        <v>12</v>
      </c>
      <c r="F561" s="2" t="s">
        <v>32</v>
      </c>
      <c r="G561" s="2" t="s">
        <v>718</v>
      </c>
      <c r="H561" s="2" t="s">
        <v>27</v>
      </c>
      <c r="I561" s="2" t="s">
        <v>52</v>
      </c>
      <c r="J561" s="2" t="s">
        <v>61</v>
      </c>
      <c r="K561" s="2" t="s">
        <v>20</v>
      </c>
      <c r="L561" s="2" t="s">
        <v>18</v>
      </c>
      <c r="M561" s="2" t="s">
        <v>19</v>
      </c>
      <c r="N561" s="2" t="s">
        <v>63</v>
      </c>
    </row>
    <row r="562" spans="1:14" ht="12.75" x14ac:dyDescent="0.2">
      <c r="A562" s="2">
        <v>561</v>
      </c>
      <c r="B562" s="2" t="s">
        <v>105</v>
      </c>
      <c r="C562" s="4" t="str">
        <f t="shared" si="8"/>
        <v>SPK00561</v>
      </c>
      <c r="D562" s="3">
        <v>45351</v>
      </c>
      <c r="E562" s="2" t="s">
        <v>12</v>
      </c>
      <c r="F562" s="2" t="s">
        <v>32</v>
      </c>
      <c r="G562" s="2" t="s">
        <v>719</v>
      </c>
      <c r="H562" s="2" t="s">
        <v>27</v>
      </c>
      <c r="I562" s="2" t="s">
        <v>52</v>
      </c>
      <c r="J562" s="2" t="s">
        <v>61</v>
      </c>
      <c r="K562" s="2" t="s">
        <v>20</v>
      </c>
      <c r="L562" s="2" t="s">
        <v>18</v>
      </c>
      <c r="M562" s="2" t="s">
        <v>62</v>
      </c>
      <c r="N562" s="2" t="s">
        <v>63</v>
      </c>
    </row>
    <row r="563" spans="1:14" ht="12.75" x14ac:dyDescent="0.2">
      <c r="A563" s="2">
        <v>562</v>
      </c>
      <c r="B563" s="2" t="s">
        <v>110</v>
      </c>
      <c r="C563" s="4" t="str">
        <f t="shared" si="8"/>
        <v>SPK00562</v>
      </c>
      <c r="D563" s="3">
        <v>45351</v>
      </c>
      <c r="E563" s="2" t="s">
        <v>12</v>
      </c>
      <c r="F563" s="2" t="s">
        <v>32</v>
      </c>
      <c r="G563" s="2" t="s">
        <v>720</v>
      </c>
      <c r="H563" s="2" t="s">
        <v>27</v>
      </c>
      <c r="I563" s="2" t="s">
        <v>52</v>
      </c>
      <c r="J563" s="2" t="s">
        <v>61</v>
      </c>
      <c r="K563" s="2" t="s">
        <v>20</v>
      </c>
      <c r="L563" s="2" t="s">
        <v>18</v>
      </c>
      <c r="M563" s="2" t="s">
        <v>62</v>
      </c>
      <c r="N563" s="2" t="s">
        <v>63</v>
      </c>
    </row>
    <row r="564" spans="1:14" ht="12.75" x14ac:dyDescent="0.2">
      <c r="A564" s="2">
        <v>563</v>
      </c>
      <c r="B564" s="2" t="s">
        <v>126</v>
      </c>
      <c r="C564" s="4" t="str">
        <f t="shared" si="8"/>
        <v>SPK00563</v>
      </c>
      <c r="D564" s="3">
        <v>45351</v>
      </c>
      <c r="E564" s="2" t="s">
        <v>12</v>
      </c>
      <c r="F564" s="2" t="s">
        <v>13</v>
      </c>
      <c r="G564" s="2" t="s">
        <v>721</v>
      </c>
      <c r="H564" s="2" t="s">
        <v>27</v>
      </c>
      <c r="I564" s="2" t="s">
        <v>15</v>
      </c>
      <c r="J564" s="2" t="s">
        <v>24</v>
      </c>
      <c r="K564" s="2" t="s">
        <v>17</v>
      </c>
      <c r="L564" s="2" t="s">
        <v>18</v>
      </c>
      <c r="M564" s="2" t="s">
        <v>19</v>
      </c>
      <c r="N564" s="2" t="s">
        <v>25</v>
      </c>
    </row>
    <row r="565" spans="1:14" ht="12.75" x14ac:dyDescent="0.2">
      <c r="A565" s="2">
        <v>564</v>
      </c>
      <c r="B565" s="2" t="s">
        <v>58</v>
      </c>
      <c r="C565" s="4" t="str">
        <f t="shared" si="8"/>
        <v>SPK00564</v>
      </c>
      <c r="D565" s="3">
        <v>45322</v>
      </c>
      <c r="E565" s="2" t="s">
        <v>12</v>
      </c>
      <c r="F565" s="2" t="s">
        <v>13</v>
      </c>
      <c r="G565" s="2" t="s">
        <v>722</v>
      </c>
      <c r="H565" s="2" t="s">
        <v>27</v>
      </c>
      <c r="I565" s="2" t="s">
        <v>52</v>
      </c>
      <c r="J565" s="2" t="s">
        <v>61</v>
      </c>
      <c r="K565" s="2" t="s">
        <v>20</v>
      </c>
      <c r="L565" s="2" t="s">
        <v>18</v>
      </c>
      <c r="M565" s="2" t="s">
        <v>19</v>
      </c>
      <c r="N565" s="2" t="s">
        <v>63</v>
      </c>
    </row>
    <row r="566" spans="1:14" ht="12.75" x14ac:dyDescent="0.2">
      <c r="A566" s="2">
        <v>565</v>
      </c>
      <c r="B566" s="2" t="s">
        <v>85</v>
      </c>
      <c r="C566" s="4" t="str">
        <f t="shared" si="8"/>
        <v>SPK00565</v>
      </c>
      <c r="D566" s="3">
        <v>45318</v>
      </c>
      <c r="E566" s="2" t="s">
        <v>12</v>
      </c>
      <c r="F566" s="2" t="s">
        <v>32</v>
      </c>
      <c r="G566" s="2" t="s">
        <v>723</v>
      </c>
      <c r="H566" s="2" t="s">
        <v>27</v>
      </c>
      <c r="I566" s="2" t="s">
        <v>15</v>
      </c>
      <c r="J566" s="2" t="s">
        <v>46</v>
      </c>
      <c r="K566" s="2" t="s">
        <v>34</v>
      </c>
      <c r="L566" s="2" t="s">
        <v>18</v>
      </c>
      <c r="M566" s="2" t="s">
        <v>35</v>
      </c>
      <c r="N566" s="2" t="s">
        <v>30</v>
      </c>
    </row>
    <row r="567" spans="1:14" ht="12.75" x14ac:dyDescent="0.2">
      <c r="A567" s="2">
        <v>566</v>
      </c>
      <c r="B567" s="2" t="s">
        <v>109</v>
      </c>
      <c r="C567" s="4" t="str">
        <f t="shared" si="8"/>
        <v>SPK00566</v>
      </c>
      <c r="D567" s="3">
        <v>45307</v>
      </c>
      <c r="E567" s="2" t="s">
        <v>12</v>
      </c>
      <c r="F567" s="2" t="s">
        <v>44</v>
      </c>
      <c r="G567" s="2" t="s">
        <v>724</v>
      </c>
      <c r="H567" s="2" t="s">
        <v>23</v>
      </c>
      <c r="I567" s="2" t="s">
        <v>15</v>
      </c>
      <c r="J567" s="2" t="s">
        <v>92</v>
      </c>
      <c r="K567" s="2" t="s">
        <v>17</v>
      </c>
      <c r="L567" s="2" t="s">
        <v>18</v>
      </c>
      <c r="M567" s="2" t="s">
        <v>35</v>
      </c>
      <c r="N567" s="2" t="s">
        <v>25</v>
      </c>
    </row>
  </sheetData>
  <autoFilter ref="A1:N567" xr:uid="{300B8EA8-E3D5-4644-BCC1-D2252F91ADE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B05B-9A2C-4FB2-B9A0-817005503C7A}">
  <dimension ref="B2:M75"/>
  <sheetViews>
    <sheetView topLeftCell="A31" zoomScaleNormal="100" workbookViewId="0">
      <selection activeCell="M48" sqref="M48"/>
    </sheetView>
  </sheetViews>
  <sheetFormatPr defaultColWidth="9.1640625" defaultRowHeight="12.75" x14ac:dyDescent="0.2"/>
  <cols>
    <col min="1" max="1" width="9.1640625" style="5"/>
    <col min="2" max="2" width="19.6640625" style="5" customWidth="1"/>
    <col min="3" max="4" width="17" style="5" customWidth="1"/>
    <col min="5" max="6" width="13.1640625" style="5" customWidth="1"/>
    <col min="7" max="7" width="29.6640625" style="5" customWidth="1"/>
    <col min="8" max="8" width="37.83203125" style="5" customWidth="1"/>
    <col min="9" max="9" width="44" style="5" customWidth="1"/>
    <col min="10" max="10" width="51.6640625" style="5" customWidth="1"/>
    <col min="11" max="11" width="60.5" style="5" customWidth="1"/>
    <col min="12" max="16384" width="9.1640625" style="5"/>
  </cols>
  <sheetData>
    <row r="2" spans="2:3" x14ac:dyDescent="0.2">
      <c r="B2" s="10" t="s">
        <v>744</v>
      </c>
    </row>
    <row r="3" spans="2:3" x14ac:dyDescent="0.2">
      <c r="B3" s="5" t="s">
        <v>745</v>
      </c>
    </row>
    <row r="4" spans="2:3" x14ac:dyDescent="0.2">
      <c r="B4" s="5" t="s">
        <v>743</v>
      </c>
    </row>
    <row r="5" spans="2:3" x14ac:dyDescent="0.2">
      <c r="B5" s="9" t="s">
        <v>1</v>
      </c>
      <c r="C5" s="9" t="s">
        <v>742</v>
      </c>
    </row>
    <row r="6" spans="2:3" x14ac:dyDescent="0.2">
      <c r="B6" s="7" t="s">
        <v>26</v>
      </c>
      <c r="C6" s="8" t="s">
        <v>740</v>
      </c>
    </row>
    <row r="7" spans="2:3" x14ac:dyDescent="0.2">
      <c r="B7" s="7" t="s">
        <v>100</v>
      </c>
      <c r="C7" s="8" t="s">
        <v>738</v>
      </c>
    </row>
    <row r="8" spans="2:3" x14ac:dyDescent="0.2">
      <c r="B8" s="7" t="s">
        <v>126</v>
      </c>
      <c r="C8" s="8" t="s">
        <v>734</v>
      </c>
    </row>
    <row r="9" spans="2:3" x14ac:dyDescent="0.2">
      <c r="B9" s="7" t="s">
        <v>138</v>
      </c>
      <c r="C9" s="8" t="s">
        <v>734</v>
      </c>
    </row>
    <row r="10" spans="2:3" x14ac:dyDescent="0.2">
      <c r="B10" s="7" t="s">
        <v>112</v>
      </c>
      <c r="C10" s="8" t="s">
        <v>734</v>
      </c>
    </row>
    <row r="11" spans="2:3" x14ac:dyDescent="0.2">
      <c r="B11" s="7" t="s">
        <v>31</v>
      </c>
      <c r="C11" s="8" t="s">
        <v>739</v>
      </c>
    </row>
    <row r="12" spans="2:3" x14ac:dyDescent="0.2">
      <c r="B12" s="7" t="s">
        <v>39</v>
      </c>
      <c r="C12" s="8" t="s">
        <v>738</v>
      </c>
    </row>
    <row r="13" spans="2:3" x14ac:dyDescent="0.2">
      <c r="B13" s="7" t="s">
        <v>81</v>
      </c>
      <c r="C13" s="8" t="s">
        <v>734</v>
      </c>
    </row>
    <row r="14" spans="2:3" x14ac:dyDescent="0.2">
      <c r="B14" s="7" t="s">
        <v>41</v>
      </c>
      <c r="C14" s="8" t="s">
        <v>738</v>
      </c>
    </row>
    <row r="15" spans="2:3" x14ac:dyDescent="0.2">
      <c r="B15" s="7" t="s">
        <v>104</v>
      </c>
      <c r="C15" s="8" t="s">
        <v>736</v>
      </c>
    </row>
    <row r="16" spans="2:3" x14ac:dyDescent="0.2">
      <c r="B16" s="7" t="s">
        <v>85</v>
      </c>
      <c r="C16" s="8" t="s">
        <v>741</v>
      </c>
    </row>
    <row r="17" spans="2:3" x14ac:dyDescent="0.2">
      <c r="B17" s="7" t="s">
        <v>43</v>
      </c>
      <c r="C17" s="8" t="s">
        <v>737</v>
      </c>
    </row>
    <row r="18" spans="2:3" x14ac:dyDescent="0.2">
      <c r="B18" s="7" t="s">
        <v>76</v>
      </c>
      <c r="C18" s="8" t="s">
        <v>734</v>
      </c>
    </row>
    <row r="19" spans="2:3" x14ac:dyDescent="0.2">
      <c r="B19" s="7" t="s">
        <v>11</v>
      </c>
      <c r="C19" s="8" t="s">
        <v>734</v>
      </c>
    </row>
    <row r="20" spans="2:3" x14ac:dyDescent="0.2">
      <c r="B20" s="7" t="s">
        <v>49</v>
      </c>
      <c r="C20" s="8" t="s">
        <v>735</v>
      </c>
    </row>
    <row r="21" spans="2:3" x14ac:dyDescent="0.2">
      <c r="B21" s="7" t="s">
        <v>47</v>
      </c>
      <c r="C21" s="8" t="s">
        <v>736</v>
      </c>
    </row>
    <row r="22" spans="2:3" x14ac:dyDescent="0.2">
      <c r="B22" s="7" t="s">
        <v>105</v>
      </c>
      <c r="C22" s="8" t="s">
        <v>739</v>
      </c>
    </row>
    <row r="23" spans="2:3" x14ac:dyDescent="0.2">
      <c r="B23" s="7" t="s">
        <v>93</v>
      </c>
      <c r="C23" s="8" t="s">
        <v>734</v>
      </c>
    </row>
    <row r="24" spans="2:3" x14ac:dyDescent="0.2">
      <c r="B24" s="7" t="s">
        <v>102</v>
      </c>
      <c r="C24" s="8" t="s">
        <v>739</v>
      </c>
    </row>
    <row r="25" spans="2:3" x14ac:dyDescent="0.2">
      <c r="B25" s="7" t="s">
        <v>70</v>
      </c>
      <c r="C25" s="8" t="s">
        <v>737</v>
      </c>
    </row>
    <row r="26" spans="2:3" x14ac:dyDescent="0.2">
      <c r="B26" s="7" t="s">
        <v>55</v>
      </c>
      <c r="C26" s="8" t="s">
        <v>734</v>
      </c>
    </row>
    <row r="27" spans="2:3" x14ac:dyDescent="0.2">
      <c r="B27" s="7" t="s">
        <v>58</v>
      </c>
      <c r="C27" s="8" t="s">
        <v>737</v>
      </c>
    </row>
    <row r="28" spans="2:3" x14ac:dyDescent="0.2">
      <c r="B28" s="7" t="s">
        <v>107</v>
      </c>
      <c r="C28" s="8" t="s">
        <v>734</v>
      </c>
    </row>
    <row r="29" spans="2:3" x14ac:dyDescent="0.2">
      <c r="B29" s="7" t="s">
        <v>109</v>
      </c>
      <c r="C29" s="8" t="s">
        <v>737</v>
      </c>
    </row>
    <row r="30" spans="2:3" x14ac:dyDescent="0.2">
      <c r="B30" s="7" t="s">
        <v>82</v>
      </c>
      <c r="C30" s="8" t="s">
        <v>734</v>
      </c>
    </row>
    <row r="31" spans="2:3" x14ac:dyDescent="0.2">
      <c r="B31" s="7" t="s">
        <v>73</v>
      </c>
      <c r="C31" s="8" t="s">
        <v>734</v>
      </c>
    </row>
    <row r="32" spans="2:3" x14ac:dyDescent="0.2">
      <c r="B32" s="7" t="s">
        <v>113</v>
      </c>
      <c r="C32" s="8" t="s">
        <v>734</v>
      </c>
    </row>
    <row r="33" spans="2:13" x14ac:dyDescent="0.2">
      <c r="B33" s="7" t="s">
        <v>74</v>
      </c>
      <c r="C33" s="8" t="s">
        <v>739</v>
      </c>
    </row>
    <row r="34" spans="2:13" x14ac:dyDescent="0.2">
      <c r="B34" s="7" t="s">
        <v>60</v>
      </c>
      <c r="C34" s="8" t="s">
        <v>740</v>
      </c>
    </row>
    <row r="35" spans="2:13" x14ac:dyDescent="0.2">
      <c r="B35" s="7" t="s">
        <v>110</v>
      </c>
      <c r="C35" s="8" t="s">
        <v>736</v>
      </c>
    </row>
    <row r="38" spans="2:13" x14ac:dyDescent="0.2">
      <c r="B38" s="10" t="s">
        <v>730</v>
      </c>
    </row>
    <row r="39" spans="2:13" ht="24" customHeight="1" x14ac:dyDescent="0.2">
      <c r="B39" s="25" t="s">
        <v>0</v>
      </c>
      <c r="C39" s="25" t="s">
        <v>1</v>
      </c>
      <c r="D39" s="25" t="s">
        <v>742</v>
      </c>
      <c r="E39" s="25" t="s">
        <v>725</v>
      </c>
      <c r="F39" s="25"/>
      <c r="G39" s="26" t="s">
        <v>732</v>
      </c>
      <c r="H39" s="26" t="s">
        <v>728</v>
      </c>
      <c r="I39" s="26"/>
      <c r="J39" s="26" t="s">
        <v>729</v>
      </c>
      <c r="K39" s="26"/>
    </row>
    <row r="40" spans="2:13" ht="15.6" customHeight="1" x14ac:dyDescent="0.2">
      <c r="B40" s="25"/>
      <c r="C40" s="25"/>
      <c r="D40" s="25"/>
      <c r="E40" s="11" t="s">
        <v>726</v>
      </c>
      <c r="F40" s="11" t="s">
        <v>727</v>
      </c>
      <c r="G40" s="26"/>
      <c r="H40" s="11" t="s">
        <v>726</v>
      </c>
      <c r="I40" s="11" t="s">
        <v>727</v>
      </c>
      <c r="J40" s="11" t="s">
        <v>726</v>
      </c>
      <c r="K40" s="11" t="s">
        <v>727</v>
      </c>
    </row>
    <row r="41" spans="2:13" x14ac:dyDescent="0.2">
      <c r="B41" s="8">
        <v>1</v>
      </c>
      <c r="C41" s="7" t="s">
        <v>26</v>
      </c>
      <c r="D41" s="8" t="s">
        <v>740</v>
      </c>
      <c r="E41" s="13">
        <f>COUNTIFS(Dataset!B:B,Analyze!B6,Dataset!D:D,"&gt;=2024-01-01",Dataset!D:D,"&lt;=2024-01-31")</f>
        <v>9</v>
      </c>
      <c r="F41" s="12">
        <f>COUNTIFS(Dataset!B:B, Analyze!B6, Dataset!D:D, "&gt;=2024-02-01", Dataset!D:D, "&lt;=2024-02-29")</f>
        <v>5</v>
      </c>
      <c r="G41" s="12" t="str">
        <f>IF(E41=0, "0%", IF(F41-E41&gt;=0, CONCATENATE("Kenaikan ", ROUND((F41-E41)/E41*100, 2), "%"), CONCATENATE("Penurunan ", ROUND(ABS((F41-E41)/E41*100), 2), "%")))</f>
        <v>Penurunan 44,44%</v>
      </c>
      <c r="H41" s="12" t="str" cm="1">
        <f t="array" ref="H41">_xlfn.LET(_xlpm.A, Dataset!$N$2:$N$567,    _xlpm.T, Dataset!$D$2:$D$567,      _xlpm.C, Dataset!$B$2:$B$567,      _xlpm.U, Analyze!C41,       _xlpm.B, COUNTIFS(_xlpm.A, _xlpm.A, _xlpm.T, "&gt;="&amp;DATE(2024,1,1), _xlpm.T, "&lt;="&amp;DATE(2024,1,31), _xlpm.C, _xlpm.U),        _xlpm.M, MAX(_xlpm.B),IF(_xlpm.M=0, "Tidak ada penjualan", _xlfn.TEXTJOIN(", ", TRUE, _xlfn.UNIQUE(IF(_xlpm.B=_xlpm.M, _xlpm.A, "")))))</f>
        <v>XPANDER CROSS, XPANDER MPV</v>
      </c>
      <c r="I41" s="12" t="str" cm="1">
        <f t="array" ref="I41">_xlfn.LET(_xlpm.A, Dataset!$N$2:$N$567,    _xlpm.T, Dataset!$D$2:$D$567,      _xlpm.C, Dataset!$B$2:$B$567,      _xlpm.U, Analyze!C41,       _xlpm.B, COUNTIFS(_xlpm.A, _xlpm.A, _xlpm.T, "&gt;="&amp;DATE(2024,2,1), _xlpm.T, "&lt;="&amp;DATE(2024,2,29), _xlpm.C, _xlpm.U),        _xlpm.M, MAX(_xlpm.B),IF(_xlpm.M=0, "Tidak ada penjualan", _xlfn.TEXTJOIN(", ", TRUE, _xlfn.UNIQUE(IF(_xlpm.B=_xlpm.M, _xlpm.A, "")))))</f>
        <v>XPANDER MPV</v>
      </c>
      <c r="J41" s="12" t="str" cm="1">
        <f t="array" ref="J41">_xlfn.LET(_xlpm.A, Dataset!$N$2:$N$567,    _xlpm.T, Dataset!$D$2:$D$567,      _xlpm.C, Dataset!$B$2:$B$567,      _xlpm.U, Analyze!C41,       _xlpm.B, COUNTIFS(_xlpm.A, _xlpm.A, _xlpm.T, "&gt;="&amp;DATE(2024,1,1), _xlpm.T, "&lt;="&amp;DATE(2024,1,31), _xlpm.C, _xlpm.U),        _xlpm.M, MIN(_xlpm.B),       IF(SUM(_xlpm.B)=0, "Tidak Ada Penjualan", _xlfn.TEXTJOIN(", ", TRUE, _xlfn.UNIQUE(IF(_xlpm.B=_xlpm.M, _xlpm.A, "")))))</f>
        <v>PAJERO, XFORCE, L300</v>
      </c>
      <c r="K41" s="12" t="str" cm="1">
        <f t="array" ref="K41">_xlfn.LET(_xlpm.A, Dataset!$N$2:$N$567,    _xlpm.T, Dataset!$D$2:$D$567,      _xlpm.C, Dataset!$B$2:$B$567,      _xlpm.U, Analyze!C41,       _xlpm.B, COUNTIFS(_xlpm.A, _xlpm.A, _xlpm.T, "&gt;="&amp;DATE(2024,2,1), _xlpm.T, "&lt;="&amp;DATE(2024,2,29), _xlpm.C, _xlpm.U),        _xlpm.M, MIN(_xlpm.B),       IF(SUM(_xlpm.B)=0, "Tidak Ada Penjualan", _xlfn.TEXTJOIN(", ", TRUE, _xlfn.UNIQUE(IF(_xlpm.B=_xlpm.M, _xlpm.A, "")))))</f>
        <v>TRITON, L300</v>
      </c>
      <c r="M41" t="s">
        <v>806</v>
      </c>
    </row>
    <row r="42" spans="2:13" x14ac:dyDescent="0.2">
      <c r="B42" s="8">
        <v>2</v>
      </c>
      <c r="C42" s="7" t="s">
        <v>100</v>
      </c>
      <c r="D42" s="8" t="s">
        <v>738</v>
      </c>
      <c r="E42" s="13">
        <f>COUNTIFS(Dataset!B:B,Analyze!B7,Dataset!D:D,"&gt;=2024-01-01",Dataset!D:D,"&lt;=2024-01-31")</f>
        <v>11</v>
      </c>
      <c r="F42" s="12">
        <f>COUNTIFS(Dataset!B:B, Analyze!B7, Dataset!D:D, "&gt;=2024-02-01", Dataset!D:D, "&lt;=2024-02-29")</f>
        <v>8</v>
      </c>
      <c r="G42" s="12" t="str">
        <f t="shared" ref="G42:G70" si="0">IF(E42=0, "0%", IF(F42-E42&gt;=0, CONCATENATE("Kenaikan ", ROUND((F42-E42)/E42*100, 2), "%"), CONCATENATE("Penurunan ", ROUND(ABS((F42-E42)/E42*100), 2), "%")))</f>
        <v>Penurunan 27,27%</v>
      </c>
      <c r="H42" s="12" t="str" cm="1">
        <f t="array" ref="H42">_xlfn.LET(_xlpm.A, Dataset!$N$2:$N$567,    _xlpm.T, Dataset!$D$2:$D$567,      _xlpm.C, Dataset!$B$2:$B$567,      _xlpm.U, Analyze!C42,       _xlpm.B, COUNTIFS(_xlpm.A, _xlpm.A, _xlpm.T, "&gt;="&amp;DATE(2024,1,1), _xlpm.T, "&lt;="&amp;DATE(2024,1,31), _xlpm.C, _xlpm.U),        _xlpm.M, MAX(_xlpm.B),IF(_xlpm.M=0, "Tidak ada penjualan", _xlfn.TEXTJOIN(", ", TRUE, _xlfn.UNIQUE(IF(_xlpm.B=_xlpm.M, _xlpm.A, "")))))</f>
        <v>XPANDER MPV</v>
      </c>
      <c r="I42" s="12" t="str" cm="1">
        <f t="array" ref="I42">_xlfn.LET(_xlpm.A, Dataset!$N$2:$N$567,    _xlpm.T, Dataset!$D$2:$D$567,      _xlpm.C, Dataset!$B$2:$B$567,      _xlpm.U, Analyze!C42,       _xlpm.B, COUNTIFS(_xlpm.A, _xlpm.A, _xlpm.T, "&gt;="&amp;DATE(2024,2,1), _xlpm.T, "&lt;="&amp;DATE(2024,2,29), _xlpm.C, _xlpm.U),        _xlpm.M, MAX(_xlpm.B),IF(_xlpm.M=0, "Tidak ada penjualan", _xlfn.TEXTJOIN(", ", TRUE, _xlfn.UNIQUE(IF(_xlpm.B=_xlpm.M, _xlpm.A, "")))))</f>
        <v>XPANDER MPV</v>
      </c>
      <c r="J42" s="12" t="str" cm="1">
        <f t="array" ref="J42">_xlfn.LET(_xlpm.A, Dataset!$N$2:$N$567,    _xlpm.T, Dataset!$D$2:$D$567,      _xlpm.C, Dataset!$B$2:$B$567,      _xlpm.U, Analyze!C42,       _xlpm.B, COUNTIFS(_xlpm.A, _xlpm.A, _xlpm.T, "&gt;="&amp;DATE(2024,1,1), _xlpm.T, "&lt;="&amp;DATE(2024,1,31), _xlpm.C, _xlpm.U),        _xlpm.M, MIN(_xlpm.B),       IF(SUM(_xlpm.B)=0, "Tidak Ada Penjualan", _xlfn.TEXTJOIN(", ", TRUE, _xlfn.UNIQUE(IF(_xlpm.B=_xlpm.M, _xlpm.A, "")))))</f>
        <v>XFORCE, TRITON</v>
      </c>
      <c r="K42" s="12" t="str" cm="1">
        <f t="array" ref="K42">_xlfn.LET(_xlpm.A, Dataset!$N$2:$N$567,    _xlpm.T, Dataset!$D$2:$D$567,      _xlpm.C, Dataset!$B$2:$B$567,      _xlpm.U, Analyze!C42,       _xlpm.B, COUNTIFS(_xlpm.A, _xlpm.A, _xlpm.T, "&gt;="&amp;DATE(2024,2,1), _xlpm.T, "&lt;="&amp;DATE(2024,2,29), _xlpm.C, _xlpm.U),        _xlpm.M, MIN(_xlpm.B),       IF(SUM(_xlpm.B)=0, "Tidak Ada Penjualan", _xlfn.TEXTJOIN(", ", TRUE, _xlfn.UNIQUE(IF(_xlpm.B=_xlpm.M, _xlpm.A, "")))))</f>
        <v>L300</v>
      </c>
      <c r="M42" t="str" cm="1">
        <f t="array" ref="M42">_xlfn.LET(_xlpm.A,Dataset!$N$2:$N$567,         _xlpm.B,COUNTIF(_xlpm.A,_xlpm.A),            INDEX(_xlpm.A,_xlfn.XMATCH(MAX(_xlpm.B),_xlpm.B,0)))</f>
        <v>XPANDER CROSS</v>
      </c>
    </row>
    <row r="43" spans="2:13" x14ac:dyDescent="0.2">
      <c r="B43" s="8">
        <v>3</v>
      </c>
      <c r="C43" s="7" t="s">
        <v>126</v>
      </c>
      <c r="D43" s="8" t="s">
        <v>734</v>
      </c>
      <c r="E43" s="13">
        <f>COUNTIFS(Dataset!B:B,Analyze!B8,Dataset!D:D,"&gt;=2024-01-01",Dataset!D:D,"&lt;=2024-01-31")</f>
        <v>6</v>
      </c>
      <c r="F43" s="12">
        <f>COUNTIFS(Dataset!B:B, Analyze!B8, Dataset!D:D, "&gt;=2024-02-01", Dataset!D:D, "&lt;=2024-02-29")</f>
        <v>12</v>
      </c>
      <c r="G43" s="12" t="str">
        <f t="shared" si="0"/>
        <v>Kenaikan 100%</v>
      </c>
      <c r="H43" s="12" t="str" cm="1">
        <f t="array" ref="H43">_xlfn.LET(_xlpm.A, Dataset!$N$2:$N$567,    _xlpm.T, Dataset!$D$2:$D$567,      _xlpm.C, Dataset!$B$2:$B$567,      _xlpm.U, Analyze!C43,       _xlpm.B, COUNTIFS(_xlpm.A, _xlpm.A, _xlpm.T, "&gt;="&amp;DATE(2024,1,1), _xlpm.T, "&lt;="&amp;DATE(2024,1,31), _xlpm.C, _xlpm.U),        _xlpm.M, MAX(_xlpm.B),IF(_xlpm.M=0, "Tidak ada penjualan", _xlfn.TEXTJOIN(", ", TRUE, _xlfn.UNIQUE(IF(_xlpm.B=_xlpm.M, _xlpm.A, "")))))</f>
        <v>XPANDER MPV, XFORCE</v>
      </c>
      <c r="I43" s="12" t="str" cm="1">
        <f t="array" ref="I43">_xlfn.LET(_xlpm.A, Dataset!$N$2:$N$567,    _xlpm.T, Dataset!$D$2:$D$567,      _xlpm.C, Dataset!$B$2:$B$567,      _xlpm.U, Analyze!C43,       _xlpm.B, COUNTIFS(_xlpm.A, _xlpm.A, _xlpm.T, "&gt;="&amp;DATE(2024,2,1), _xlpm.T, "&lt;="&amp;DATE(2024,2,29), _xlpm.C, _xlpm.U),        _xlpm.M, MAX(_xlpm.B),IF(_xlpm.M=0, "Tidak ada penjualan", _xlfn.TEXTJOIN(", ", TRUE, _xlfn.UNIQUE(IF(_xlpm.B=_xlpm.M, _xlpm.A, "")))))</f>
        <v>XPANDER CROSS</v>
      </c>
      <c r="J43" s="12" t="str" cm="1">
        <f t="array" ref="J43">_xlfn.LET(_xlpm.A, Dataset!$N$2:$N$567,    _xlpm.T, Dataset!$D$2:$D$567,      _xlpm.C, Dataset!$B$2:$B$567,      _xlpm.U, Analyze!C43,       _xlpm.B, COUNTIFS(_xlpm.A, _xlpm.A, _xlpm.T, "&gt;="&amp;DATE(2024,1,1), _xlpm.T, "&lt;="&amp;DATE(2024,1,31), _xlpm.C, _xlpm.U),        _xlpm.M, MIN(_xlpm.B),       IF(SUM(_xlpm.B)=0, "Tidak Ada Penjualan", _xlfn.TEXTJOIN(", ", TRUE, _xlfn.UNIQUE(IF(_xlpm.B=_xlpm.M, _xlpm.A, "")))))</f>
        <v>XPANDER CROSS, L300</v>
      </c>
      <c r="K43" s="12" t="str" cm="1">
        <f t="array" ref="K43">_xlfn.LET(_xlpm.A, Dataset!$N$2:$N$567,    _xlpm.T, Dataset!$D$2:$D$567,      _xlpm.C, Dataset!$B$2:$B$567,      _xlpm.U, Analyze!C43,       _xlpm.B, COUNTIFS(_xlpm.A, _xlpm.A, _xlpm.T, "&gt;="&amp;DATE(2024,2,1), _xlpm.T, "&lt;="&amp;DATE(2024,2,29), _xlpm.C, _xlpm.U),        _xlpm.M, MIN(_xlpm.B),       IF(SUM(_xlpm.B)=0, "Tidak Ada Penjualan", _xlfn.TEXTJOIN(", ", TRUE, _xlfn.UNIQUE(IF(_xlpm.B=_xlpm.M, _xlpm.A, "")))))</f>
        <v>XPANDER MPV, TRITON</v>
      </c>
      <c r="M43"/>
    </row>
    <row r="44" spans="2:13" x14ac:dyDescent="0.2">
      <c r="B44" s="8">
        <v>4</v>
      </c>
      <c r="C44" s="7" t="s">
        <v>138</v>
      </c>
      <c r="D44" s="8" t="s">
        <v>734</v>
      </c>
      <c r="E44" s="13">
        <f>COUNTIFS(Dataset!B:B,Analyze!B9,Dataset!D:D,"&gt;=2024-01-01",Dataset!D:D,"&lt;=2024-01-31")</f>
        <v>16</v>
      </c>
      <c r="F44" s="12">
        <f>COUNTIFS(Dataset!B:B, Analyze!B9, Dataset!D:D, "&gt;=2024-02-01", Dataset!D:D, "&lt;=2024-02-29")</f>
        <v>14</v>
      </c>
      <c r="G44" s="12" t="str">
        <f t="shared" si="0"/>
        <v>Penurunan 12,5%</v>
      </c>
      <c r="H44" s="12" t="str" cm="1">
        <f t="array" ref="H44">_xlfn.LET(_xlpm.A, Dataset!$N$2:$N$567,    _xlpm.T, Dataset!$D$2:$D$567,      _xlpm.C, Dataset!$B$2:$B$567,      _xlpm.U, Analyze!C44,       _xlpm.B, COUNTIFS(_xlpm.A, _xlpm.A, _xlpm.T, "&gt;="&amp;DATE(2024,1,1), _xlpm.T, "&lt;="&amp;DATE(2024,1,31), _xlpm.C, _xlpm.U),        _xlpm.M, MAX(_xlpm.B),IF(_xlpm.M=0, "Tidak ada penjualan", _xlfn.TEXTJOIN(", ", TRUE, _xlfn.UNIQUE(IF(_xlpm.B=_xlpm.M, _xlpm.A, "")))))</f>
        <v>XPANDER CROSS</v>
      </c>
      <c r="I44" s="12" t="str" cm="1">
        <f t="array" ref="I44">_xlfn.LET(_xlpm.A, Dataset!$N$2:$N$567,    _xlpm.T, Dataset!$D$2:$D$567,      _xlpm.C, Dataset!$B$2:$B$567,      _xlpm.U, Analyze!C44,       _xlpm.B, COUNTIFS(_xlpm.A, _xlpm.A, _xlpm.T, "&gt;="&amp;DATE(2024,2,1), _xlpm.T, "&lt;="&amp;DATE(2024,2,29), _xlpm.C, _xlpm.U),        _xlpm.M, MAX(_xlpm.B),IF(_xlpm.M=0, "Tidak ada penjualan", _xlfn.TEXTJOIN(", ", TRUE, _xlfn.UNIQUE(IF(_xlpm.B=_xlpm.M, _xlpm.A, "")))))</f>
        <v>XPANDER CROSS, XPANDER MPV</v>
      </c>
      <c r="J44" s="12" t="str" cm="1">
        <f t="array" ref="J44">_xlfn.LET(_xlpm.A, Dataset!$N$2:$N$567,    _xlpm.T, Dataset!$D$2:$D$567,      _xlpm.C, Dataset!$B$2:$B$567,      _xlpm.U, Analyze!C44,       _xlpm.B, COUNTIFS(_xlpm.A, _xlpm.A, _xlpm.T, "&gt;="&amp;DATE(2024,1,1), _xlpm.T, "&lt;="&amp;DATE(2024,1,31), _xlpm.C, _xlpm.U),        _xlpm.M, MIN(_xlpm.B),       IF(SUM(_xlpm.B)=0, "Tidak Ada Penjualan", _xlfn.TEXTJOIN(", ", TRUE, _xlfn.UNIQUE(IF(_xlpm.B=_xlpm.M, _xlpm.A, "")))))</f>
        <v>TRITON</v>
      </c>
      <c r="K44" s="12" t="str" cm="1">
        <f t="array" ref="K44">_xlfn.LET(_xlpm.A, Dataset!$N$2:$N$567,    _xlpm.T, Dataset!$D$2:$D$567,      _xlpm.C, Dataset!$B$2:$B$567,      _xlpm.U, Analyze!C44,       _xlpm.B, COUNTIFS(_xlpm.A, _xlpm.A, _xlpm.T, "&gt;="&amp;DATE(2024,2,1), _xlpm.T, "&lt;="&amp;DATE(2024,2,29), _xlpm.C, _xlpm.U),        _xlpm.M, MIN(_xlpm.B),       IF(SUM(_xlpm.B)=0, "Tidak Ada Penjualan", _xlfn.TEXTJOIN(", ", TRUE, _xlfn.UNIQUE(IF(_xlpm.B=_xlpm.M, _xlpm.A, "")))))</f>
        <v>XFORCE, TRITON</v>
      </c>
      <c r="M44" t="s">
        <v>807</v>
      </c>
    </row>
    <row r="45" spans="2:13" x14ac:dyDescent="0.2">
      <c r="B45" s="8">
        <v>5</v>
      </c>
      <c r="C45" s="7" t="s">
        <v>112</v>
      </c>
      <c r="D45" s="8" t="s">
        <v>734</v>
      </c>
      <c r="E45" s="13">
        <f>COUNTIFS(Dataset!B:B,Analyze!B10,Dataset!D:D,"&gt;=2024-01-01",Dataset!D:D,"&lt;=2024-01-31")</f>
        <v>15</v>
      </c>
      <c r="F45" s="12">
        <f>COUNTIFS(Dataset!B:B, Analyze!B10, Dataset!D:D, "&gt;=2024-02-01", Dataset!D:D, "&lt;=2024-02-29")</f>
        <v>8</v>
      </c>
      <c r="G45" s="12" t="str">
        <f t="shared" si="0"/>
        <v>Penurunan 46,67%</v>
      </c>
      <c r="H45" s="12" t="str" cm="1">
        <f t="array" ref="H45">_xlfn.LET(_xlpm.A, Dataset!$N$2:$N$567,    _xlpm.T, Dataset!$D$2:$D$567,      _xlpm.C, Dataset!$B$2:$B$567,      _xlpm.U, Analyze!C45,       _xlpm.B, COUNTIFS(_xlpm.A, _xlpm.A, _xlpm.T, "&gt;="&amp;DATE(2024,1,1), _xlpm.T, "&lt;="&amp;DATE(2024,1,31), _xlpm.C, _xlpm.U),        _xlpm.M, MAX(_xlpm.B),IF(_xlpm.M=0, "Tidak ada penjualan", _xlfn.TEXTJOIN(", ", TRUE, _xlfn.UNIQUE(IF(_xlpm.B=_xlpm.M, _xlpm.A, "")))))</f>
        <v>XPANDER CROSS</v>
      </c>
      <c r="I45" s="12" t="str" cm="1">
        <f t="array" ref="I45">_xlfn.LET(_xlpm.A, Dataset!$N$2:$N$567,    _xlpm.T, Dataset!$D$2:$D$567,      _xlpm.C, Dataset!$B$2:$B$567,      _xlpm.U, Analyze!C45,       _xlpm.B, COUNTIFS(_xlpm.A, _xlpm.A, _xlpm.T, "&gt;="&amp;DATE(2024,2,1), _xlpm.T, "&lt;="&amp;DATE(2024,2,29), _xlpm.C, _xlpm.U),        _xlpm.M, MAX(_xlpm.B),IF(_xlpm.M=0, "Tidak ada penjualan", _xlfn.TEXTJOIN(", ", TRUE, _xlfn.UNIQUE(IF(_xlpm.B=_xlpm.M, _xlpm.A, "")))))</f>
        <v>PAJERO</v>
      </c>
      <c r="J45" s="12" t="str" cm="1">
        <f t="array" ref="J45">_xlfn.LET(_xlpm.A, Dataset!$N$2:$N$567,    _xlpm.T, Dataset!$D$2:$D$567,      _xlpm.C, Dataset!$B$2:$B$567,      _xlpm.U, Analyze!C45,       _xlpm.B, COUNTIFS(_xlpm.A, _xlpm.A, _xlpm.T, "&gt;="&amp;DATE(2024,1,1), _xlpm.T, "&lt;="&amp;DATE(2024,1,31), _xlpm.C, _xlpm.U),        _xlpm.M, MIN(_xlpm.B),       IF(SUM(_xlpm.B)=0, "Tidak Ada Penjualan", _xlfn.TEXTJOIN(", ", TRUE, _xlfn.UNIQUE(IF(_xlpm.B=_xlpm.M, _xlpm.A, "")))))</f>
        <v>TRITON</v>
      </c>
      <c r="K45" s="12" t="str" cm="1">
        <f t="array" ref="K45">_xlfn.LET(_xlpm.A, Dataset!$N$2:$N$567,    _xlpm.T, Dataset!$D$2:$D$567,      _xlpm.C, Dataset!$B$2:$B$567,      _xlpm.U, Analyze!C45,       _xlpm.B, COUNTIFS(_xlpm.A, _xlpm.A, _xlpm.T, "&gt;="&amp;DATE(2024,2,1), _xlpm.T, "&lt;="&amp;DATE(2024,2,29), _xlpm.C, _xlpm.U),        _xlpm.M, MIN(_xlpm.B),       IF(SUM(_xlpm.B)=0, "Tidak Ada Penjualan", _xlfn.TEXTJOIN(", ", TRUE, _xlfn.UNIQUE(IF(_xlpm.B=_xlpm.M, _xlpm.A, "")))))</f>
        <v>XFORCE, TRITON</v>
      </c>
      <c r="M45" t="str" cm="1">
        <f t="array" ref="M45">_xlfn.LET(_xlpm.A,Dataset!$N$2:$N$567,       _xlpm.T, Dataset!$D$2:$D$567,       _xlpm.U, _xlfn.UNIQUE(_xlpm.A),      _xlpm.B, COUNTIFS(_xlpm.A, _xlpm.U, _xlpm.T, "&gt;="&amp;DATE(2024,1,1),_xlpm.T,"&lt;="&amp;DATE(2024,1,31)),      INDEX(_xlpm.U, _xlfn.XMATCH(MAX(_xlpm.B), _xlpm.B, 0)))</f>
        <v>XPANDER CROSS</v>
      </c>
    </row>
    <row r="46" spans="2:13" x14ac:dyDescent="0.2">
      <c r="B46" s="8">
        <v>6</v>
      </c>
      <c r="C46" s="7" t="s">
        <v>31</v>
      </c>
      <c r="D46" s="8" t="s">
        <v>739</v>
      </c>
      <c r="E46" s="13">
        <f>COUNTIFS(Dataset!B:B,Analyze!B11,Dataset!D:D,"&gt;=2024-01-01",Dataset!D:D,"&lt;=2024-01-31")</f>
        <v>11</v>
      </c>
      <c r="F46" s="12">
        <f>COUNTIFS(Dataset!B:B, Analyze!B11, Dataset!D:D, "&gt;=2024-02-01", Dataset!D:D, "&lt;=2024-02-29")</f>
        <v>7</v>
      </c>
      <c r="G46" s="12" t="str">
        <f t="shared" si="0"/>
        <v>Penurunan 36,36%</v>
      </c>
      <c r="H46" s="12" t="str" cm="1">
        <f t="array" ref="H46">_xlfn.LET(_xlpm.A, Dataset!$N$2:$N$567,    _xlpm.T, Dataset!$D$2:$D$567,      _xlpm.C, Dataset!$B$2:$B$567,      _xlpm.U, Analyze!C46,       _xlpm.B, COUNTIFS(_xlpm.A, _xlpm.A, _xlpm.T, "&gt;="&amp;DATE(2024,1,1), _xlpm.T, "&lt;="&amp;DATE(2024,1,31), _xlpm.C, _xlpm.U),        _xlpm.M, MAX(_xlpm.B),IF(_xlpm.M=0, "Tidak ada penjualan", _xlfn.TEXTJOIN(", ", TRUE, _xlfn.UNIQUE(IF(_xlpm.B=_xlpm.M, _xlpm.A, "")))))</f>
        <v>PAJERO, XPANDER CROSS</v>
      </c>
      <c r="I46" s="12" t="str" cm="1">
        <f t="array" ref="I46">_xlfn.LET(_xlpm.A, Dataset!$N$2:$N$567,    _xlpm.T, Dataset!$D$2:$D$567,      _xlpm.C, Dataset!$B$2:$B$567,      _xlpm.U, Analyze!C46,       _xlpm.B, COUNTIFS(_xlpm.A, _xlpm.A, _xlpm.T, "&gt;="&amp;DATE(2024,2,1), _xlpm.T, "&lt;="&amp;DATE(2024,2,29), _xlpm.C, _xlpm.U),        _xlpm.M, MAX(_xlpm.B),IF(_xlpm.M=0, "Tidak ada penjualan", _xlfn.TEXTJOIN(", ", TRUE, _xlfn.UNIQUE(IF(_xlpm.B=_xlpm.M, _xlpm.A, "")))))</f>
        <v>XPANDER CROSS</v>
      </c>
      <c r="J46" s="12" t="str" cm="1">
        <f t="array" ref="J46">_xlfn.LET(_xlpm.A, Dataset!$N$2:$N$567,    _xlpm.T, Dataset!$D$2:$D$567,      _xlpm.C, Dataset!$B$2:$B$567,      _xlpm.U, Analyze!C46,       _xlpm.B, COUNTIFS(_xlpm.A, _xlpm.A, _xlpm.T, "&gt;="&amp;DATE(2024,1,1), _xlpm.T, "&lt;="&amp;DATE(2024,1,31), _xlpm.C, _xlpm.U),        _xlpm.M, MIN(_xlpm.B),       IF(SUM(_xlpm.B)=0, "Tidak Ada Penjualan", _xlfn.TEXTJOIN(", ", TRUE, _xlfn.UNIQUE(IF(_xlpm.B=_xlpm.M, _xlpm.A, "")))))</f>
        <v>XFORCE, TRITON, L300</v>
      </c>
      <c r="K46" s="12" t="str" cm="1">
        <f t="array" ref="K46">_xlfn.LET(_xlpm.A, Dataset!$N$2:$N$567,    _xlpm.T, Dataset!$D$2:$D$567,      _xlpm.C, Dataset!$B$2:$B$567,      _xlpm.U, Analyze!C46,       _xlpm.B, COUNTIFS(_xlpm.A, _xlpm.A, _xlpm.T, "&gt;="&amp;DATE(2024,2,1), _xlpm.T, "&lt;="&amp;DATE(2024,2,29), _xlpm.C, _xlpm.U),        _xlpm.M, MIN(_xlpm.B),       IF(SUM(_xlpm.B)=0, "Tidak Ada Penjualan", _xlfn.TEXTJOIN(", ", TRUE, _xlfn.UNIQUE(IF(_xlpm.B=_xlpm.M, _xlpm.A, "")))))</f>
        <v>PAJERO, TRITON</v>
      </c>
      <c r="M46"/>
    </row>
    <row r="47" spans="2:13" x14ac:dyDescent="0.2">
      <c r="B47" s="8">
        <v>7</v>
      </c>
      <c r="C47" s="7" t="s">
        <v>39</v>
      </c>
      <c r="D47" s="8" t="s">
        <v>738</v>
      </c>
      <c r="E47" s="13">
        <f>COUNTIFS(Dataset!B:B,Analyze!B12,Dataset!D:D,"&gt;=2024-01-01",Dataset!D:D,"&lt;=2024-01-31")</f>
        <v>0</v>
      </c>
      <c r="F47" s="12">
        <f>COUNTIFS(Dataset!B:B, Analyze!B12, Dataset!D:D, "&gt;=2024-02-01", Dataset!D:D, "&lt;=2024-02-29")</f>
        <v>0</v>
      </c>
      <c r="G47" s="12" t="str">
        <f t="shared" si="0"/>
        <v>0%</v>
      </c>
      <c r="H47" s="12" t="str" cm="1">
        <f t="array" ref="H47">_xlfn.LET(_xlpm.A, Dataset!$N$2:$N$567,    _xlpm.T, Dataset!$D$2:$D$567,      _xlpm.C, Dataset!$B$2:$B$567,      _xlpm.U, Analyze!C47,       _xlpm.B, COUNTIFS(_xlpm.A, _xlpm.A, _xlpm.T, "&gt;="&amp;DATE(2024,1,1), _xlpm.T, "&lt;="&amp;DATE(2024,1,31), _xlpm.C, _xlpm.U),        _xlpm.M, MAX(_xlpm.B),IF(_xlpm.M=0, "Tidak ada penjualan", _xlfn.TEXTJOIN(", ", TRUE, _xlfn.UNIQUE(IF(_xlpm.B=_xlpm.M, _xlpm.A, "")))))</f>
        <v>Tidak ada penjualan</v>
      </c>
      <c r="I47" s="12" t="str" cm="1">
        <f t="array" ref="I47">_xlfn.LET(_xlpm.A, Dataset!$N$2:$N$567,    _xlpm.T, Dataset!$D$2:$D$567,      _xlpm.C, Dataset!$B$2:$B$567,      _xlpm.U, Analyze!C47,       _xlpm.B, COUNTIFS(_xlpm.A, _xlpm.A, _xlpm.T, "&gt;="&amp;DATE(2024,2,1), _xlpm.T, "&lt;="&amp;DATE(2024,2,29), _xlpm.C, _xlpm.U),        _xlpm.M, MAX(_xlpm.B),IF(_xlpm.M=0, "Tidak ada penjualan", _xlfn.TEXTJOIN(", ", TRUE, _xlfn.UNIQUE(IF(_xlpm.B=_xlpm.M, _xlpm.A, "")))))</f>
        <v>Tidak ada penjualan</v>
      </c>
      <c r="J47" s="12" t="str" cm="1">
        <f t="array" ref="J47">_xlfn.LET(_xlpm.A, Dataset!$N$2:$N$567,    _xlpm.T, Dataset!$D$2:$D$567,      _xlpm.C, Dataset!$B$2:$B$567,      _xlpm.U, Analyze!C47,       _xlpm.B, COUNTIFS(_xlpm.A, _xlpm.A, _xlpm.T, "&gt;="&amp;DATE(2024,1,1), _xlpm.T, "&lt;="&amp;DATE(2024,1,31), _xlpm.C, _xlpm.U),        _xlpm.M, MIN(_xlpm.B),       IF(SUM(_xlpm.B)=0, "Tidak Ada Penjualan", _xlfn.TEXTJOIN(", ", TRUE, _xlfn.UNIQUE(IF(_xlpm.B=_xlpm.M, _xlpm.A, "")))))</f>
        <v>Tidak Ada Penjualan</v>
      </c>
      <c r="K47" s="12" t="str" cm="1">
        <f t="array" ref="K47">_xlfn.LET(_xlpm.A, Dataset!$N$2:$N$567,    _xlpm.T, Dataset!$D$2:$D$567,      _xlpm.C, Dataset!$B$2:$B$567,      _xlpm.U, Analyze!C47,       _xlpm.B, COUNTIFS(_xlpm.A, _xlpm.A, _xlpm.T, "&gt;="&amp;DATE(2024,2,1), _xlpm.T, "&lt;="&amp;DATE(2024,2,29), _xlpm.C, _xlpm.U),        _xlpm.M, MIN(_xlpm.B),       IF(SUM(_xlpm.B)=0, "Tidak Ada Penjualan", _xlfn.TEXTJOIN(", ", TRUE, _xlfn.UNIQUE(IF(_xlpm.B=_xlpm.M, _xlpm.A, "")))))</f>
        <v>Tidak Ada Penjualan</v>
      </c>
      <c r="M47"/>
    </row>
    <row r="48" spans="2:13" x14ac:dyDescent="0.2">
      <c r="B48" s="8">
        <v>8</v>
      </c>
      <c r="C48" s="7" t="s">
        <v>81</v>
      </c>
      <c r="D48" s="8" t="s">
        <v>734</v>
      </c>
      <c r="E48" s="13">
        <f>COUNTIFS(Dataset!B:B,Analyze!B13,Dataset!D:D,"&gt;=2024-01-01",Dataset!D:D,"&lt;=2024-01-31")</f>
        <v>18</v>
      </c>
      <c r="F48" s="12">
        <f>COUNTIFS(Dataset!B:B, Analyze!B13, Dataset!D:D, "&gt;=2024-02-01", Dataset!D:D, "&lt;=2024-02-29")</f>
        <v>11</v>
      </c>
      <c r="G48" s="12" t="str">
        <f t="shared" si="0"/>
        <v>Penurunan 38,89%</v>
      </c>
      <c r="H48" s="12" t="str" cm="1">
        <f t="array" ref="H48">_xlfn.LET(_xlpm.A, Dataset!$N$2:$N$567,    _xlpm.T, Dataset!$D$2:$D$567,      _xlpm.C, Dataset!$B$2:$B$567,      _xlpm.U, Analyze!C48,       _xlpm.B, COUNTIFS(_xlpm.A, _xlpm.A, _xlpm.T, "&gt;="&amp;DATE(2024,1,1), _xlpm.T, "&lt;="&amp;DATE(2024,1,31), _xlpm.C, _xlpm.U),        _xlpm.M, MAX(_xlpm.B),IF(_xlpm.M=0, "Tidak ada penjualan", _xlfn.TEXTJOIN(", ", TRUE, _xlfn.UNIQUE(IF(_xlpm.B=_xlpm.M, _xlpm.A, "")))))</f>
        <v>XPANDER CROSS, XPANDER MPV</v>
      </c>
      <c r="I48" s="12" t="str" cm="1">
        <f t="array" ref="I48">_xlfn.LET(_xlpm.A, Dataset!$N$2:$N$567,    _xlpm.T, Dataset!$D$2:$D$567,      _xlpm.C, Dataset!$B$2:$B$567,      _xlpm.U, Analyze!C48,       _xlpm.B, COUNTIFS(_xlpm.A, _xlpm.A, _xlpm.T, "&gt;="&amp;DATE(2024,2,1), _xlpm.T, "&lt;="&amp;DATE(2024,2,29), _xlpm.C, _xlpm.U),        _xlpm.M, MAX(_xlpm.B),IF(_xlpm.M=0, "Tidak ada penjualan", _xlfn.TEXTJOIN(", ", TRUE, _xlfn.UNIQUE(IF(_xlpm.B=_xlpm.M, _xlpm.A, "")))))</f>
        <v>XPANDER CROSS, L300</v>
      </c>
      <c r="J48" s="12" t="str" cm="1">
        <f t="array" ref="J48">_xlfn.LET(_xlpm.A, Dataset!$N$2:$N$567,    _xlpm.T, Dataset!$D$2:$D$567,      _xlpm.C, Dataset!$B$2:$B$567,      _xlpm.U, Analyze!C48,       _xlpm.B, COUNTIFS(_xlpm.A, _xlpm.A, _xlpm.T, "&gt;="&amp;DATE(2024,1,1), _xlpm.T, "&lt;="&amp;DATE(2024,1,31), _xlpm.C, _xlpm.U),        _xlpm.M, MIN(_xlpm.B),       IF(SUM(_xlpm.B)=0, "Tidak Ada Penjualan", _xlfn.TEXTJOIN(", ", TRUE, _xlfn.UNIQUE(IF(_xlpm.B=_xlpm.M, _xlpm.A, "")))))</f>
        <v>XFORCE</v>
      </c>
      <c r="K48" s="12" t="str" cm="1">
        <f t="array" ref="K48">_xlfn.LET(_xlpm.A, Dataset!$N$2:$N$567,    _xlpm.T, Dataset!$D$2:$D$567,      _xlpm.C, Dataset!$B$2:$B$567,      _xlpm.U, Analyze!C48,       _xlpm.B, COUNTIFS(_xlpm.A, _xlpm.A, _xlpm.T, "&gt;="&amp;DATE(2024,2,1), _xlpm.T, "&lt;="&amp;DATE(2024,2,29), _xlpm.C, _xlpm.U),        _xlpm.M, MIN(_xlpm.B),       IF(SUM(_xlpm.B)=0, "Tidak Ada Penjualan", _xlfn.TEXTJOIN(", ", TRUE, _xlfn.UNIQUE(IF(_xlpm.B=_xlpm.M, _xlpm.A, "")))))</f>
        <v>XFORCE</v>
      </c>
      <c r="M48"/>
    </row>
    <row r="49" spans="2:11" x14ac:dyDescent="0.2">
      <c r="B49" s="8">
        <v>9</v>
      </c>
      <c r="C49" s="7" t="s">
        <v>41</v>
      </c>
      <c r="D49" s="8" t="s">
        <v>738</v>
      </c>
      <c r="E49" s="13">
        <f>COUNTIFS(Dataset!B:B,Analyze!B14,Dataset!D:D,"&gt;=2024-01-01",Dataset!D:D,"&lt;=2024-01-31")</f>
        <v>9</v>
      </c>
      <c r="F49" s="12">
        <f>COUNTIFS(Dataset!B:B, Analyze!B14, Dataset!D:D, "&gt;=2024-02-01", Dataset!D:D, "&lt;=2024-02-29")</f>
        <v>4</v>
      </c>
      <c r="G49" s="12" t="str">
        <f t="shared" si="0"/>
        <v>Penurunan 55,56%</v>
      </c>
      <c r="H49" s="12" t="str" cm="1">
        <f t="array" ref="H49">_xlfn.LET(_xlpm.A, Dataset!$N$2:$N$567,    _xlpm.T, Dataset!$D$2:$D$567,      _xlpm.C, Dataset!$B$2:$B$567,      _xlpm.U, Analyze!C49,       _xlpm.B, COUNTIFS(_xlpm.A, _xlpm.A, _xlpm.T, "&gt;="&amp;DATE(2024,1,1), _xlpm.T, "&lt;="&amp;DATE(2024,1,31), _xlpm.C, _xlpm.U),        _xlpm.M, MAX(_xlpm.B),IF(_xlpm.M=0, "Tidak ada penjualan", _xlfn.TEXTJOIN(", ", TRUE, _xlfn.UNIQUE(IF(_xlpm.B=_xlpm.M, _xlpm.A, "")))))</f>
        <v>XPANDER CROSS</v>
      </c>
      <c r="I49" s="12" t="str" cm="1">
        <f t="array" ref="I49">_xlfn.LET(_xlpm.A, Dataset!$N$2:$N$567,    _xlpm.T, Dataset!$D$2:$D$567,      _xlpm.C, Dataset!$B$2:$B$567,      _xlpm.U, Analyze!C49,       _xlpm.B, COUNTIFS(_xlpm.A, _xlpm.A, _xlpm.T, "&gt;="&amp;DATE(2024,2,1), _xlpm.T, "&lt;="&amp;DATE(2024,2,29), _xlpm.C, _xlpm.U),        _xlpm.M, MAX(_xlpm.B),IF(_xlpm.M=0, "Tidak ada penjualan", _xlfn.TEXTJOIN(", ", TRUE, _xlfn.UNIQUE(IF(_xlpm.B=_xlpm.M, _xlpm.A, "")))))</f>
        <v>PAJERO</v>
      </c>
      <c r="J49" s="12" t="str" cm="1">
        <f t="array" ref="J49">_xlfn.LET(_xlpm.A, Dataset!$N$2:$N$567,    _xlpm.T, Dataset!$D$2:$D$567,      _xlpm.C, Dataset!$B$2:$B$567,      _xlpm.U, Analyze!C49,       _xlpm.B, COUNTIFS(_xlpm.A, _xlpm.A, _xlpm.T, "&gt;="&amp;DATE(2024,1,1), _xlpm.T, "&lt;="&amp;DATE(2024,1,31), _xlpm.C, _xlpm.U),        _xlpm.M, MIN(_xlpm.B),       IF(SUM(_xlpm.B)=0, "Tidak Ada Penjualan", _xlfn.TEXTJOIN(", ", TRUE, _xlfn.UNIQUE(IF(_xlpm.B=_xlpm.M, _xlpm.A, "")))))</f>
        <v>TRITON, L300</v>
      </c>
      <c r="K49" s="12" t="str" cm="1">
        <f t="array" ref="K49">_xlfn.LET(_xlpm.A, Dataset!$N$2:$N$567,    _xlpm.T, Dataset!$D$2:$D$567,      _xlpm.C, Dataset!$B$2:$B$567,      _xlpm.U, Analyze!C49,       _xlpm.B, COUNTIFS(_xlpm.A, _xlpm.A, _xlpm.T, "&gt;="&amp;DATE(2024,2,1), _xlpm.T, "&lt;="&amp;DATE(2024,2,29), _xlpm.C, _xlpm.U),        _xlpm.M, MIN(_xlpm.B),       IF(SUM(_xlpm.B)=0, "Tidak Ada Penjualan", _xlfn.TEXTJOIN(", ", TRUE, _xlfn.UNIQUE(IF(_xlpm.B=_xlpm.M, _xlpm.A, "")))))</f>
        <v>XFORCE, TRITON, L300</v>
      </c>
    </row>
    <row r="50" spans="2:11" x14ac:dyDescent="0.2">
      <c r="B50" s="8">
        <v>10</v>
      </c>
      <c r="C50" s="7" t="s">
        <v>104</v>
      </c>
      <c r="D50" s="8" t="s">
        <v>736</v>
      </c>
      <c r="E50" s="13">
        <f>COUNTIFS(Dataset!B:B,Analyze!B15,Dataset!D:D,"&gt;=2024-01-01",Dataset!D:D,"&lt;=2024-01-31")</f>
        <v>13</v>
      </c>
      <c r="F50" s="12">
        <f>COUNTIFS(Dataset!B:B, Analyze!B15, Dataset!D:D, "&gt;=2024-02-01", Dataset!D:D, "&lt;=2024-02-29")</f>
        <v>6</v>
      </c>
      <c r="G50" s="12" t="str">
        <f t="shared" si="0"/>
        <v>Penurunan 53,85%</v>
      </c>
      <c r="H50" s="12" t="str" cm="1">
        <f t="array" ref="H50">_xlfn.LET(_xlpm.A, Dataset!$N$2:$N$567,    _xlpm.T, Dataset!$D$2:$D$567,      _xlpm.C, Dataset!$B$2:$B$567,      _xlpm.U, Analyze!C50,       _xlpm.B, COUNTIFS(_xlpm.A, _xlpm.A, _xlpm.T, "&gt;="&amp;DATE(2024,1,1), _xlpm.T, "&lt;="&amp;DATE(2024,1,31), _xlpm.C, _xlpm.U),        _xlpm.M, MAX(_xlpm.B),IF(_xlpm.M=0, "Tidak ada penjualan", _xlfn.TEXTJOIN(", ", TRUE, _xlfn.UNIQUE(IF(_xlpm.B=_xlpm.M, _xlpm.A, "")))))</f>
        <v>PAJERO, XPANDER CROSS</v>
      </c>
      <c r="I50" s="12" t="str" cm="1">
        <f t="array" ref="I50">_xlfn.LET(_xlpm.A, Dataset!$N$2:$N$567,    _xlpm.T, Dataset!$D$2:$D$567,      _xlpm.C, Dataset!$B$2:$B$567,      _xlpm.U, Analyze!C50,       _xlpm.B, COUNTIFS(_xlpm.A, _xlpm.A, _xlpm.T, "&gt;="&amp;DATE(2024,2,1), _xlpm.T, "&lt;="&amp;DATE(2024,2,29), _xlpm.C, _xlpm.U),        _xlpm.M, MAX(_xlpm.B),IF(_xlpm.M=0, "Tidak ada penjualan", _xlfn.TEXTJOIN(", ", TRUE, _xlfn.UNIQUE(IF(_xlpm.B=_xlpm.M, _xlpm.A, "")))))</f>
        <v>XPANDER CROSS, XPANDER MPV</v>
      </c>
      <c r="J50" s="12" t="str" cm="1">
        <f t="array" ref="J50">_xlfn.LET(_xlpm.A, Dataset!$N$2:$N$567,    _xlpm.T, Dataset!$D$2:$D$567,      _xlpm.C, Dataset!$B$2:$B$567,      _xlpm.U, Analyze!C50,       _xlpm.B, COUNTIFS(_xlpm.A, _xlpm.A, _xlpm.T, "&gt;="&amp;DATE(2024,1,1), _xlpm.T, "&lt;="&amp;DATE(2024,1,31), _xlpm.C, _xlpm.U),        _xlpm.M, MIN(_xlpm.B),       IF(SUM(_xlpm.B)=0, "Tidak Ada Penjualan", _xlfn.TEXTJOIN(", ", TRUE, _xlfn.UNIQUE(IF(_xlpm.B=_xlpm.M, _xlpm.A, "")))))</f>
        <v>XFORCE, TRITON, L300</v>
      </c>
      <c r="K50" s="12" t="str" cm="1">
        <f t="array" ref="K50">_xlfn.LET(_xlpm.A, Dataset!$N$2:$N$567,    _xlpm.T, Dataset!$D$2:$D$567,      _xlpm.C, Dataset!$B$2:$B$567,      _xlpm.U, Analyze!C50,       _xlpm.B, COUNTIFS(_xlpm.A, _xlpm.A, _xlpm.T, "&gt;="&amp;DATE(2024,2,1), _xlpm.T, "&lt;="&amp;DATE(2024,2,29), _xlpm.C, _xlpm.U),        _xlpm.M, MIN(_xlpm.B),       IF(SUM(_xlpm.B)=0, "Tidak Ada Penjualan", _xlfn.TEXTJOIN(", ", TRUE, _xlfn.UNIQUE(IF(_xlpm.B=_xlpm.M, _xlpm.A, "")))))</f>
        <v>XFORCE, TRITON</v>
      </c>
    </row>
    <row r="51" spans="2:11" x14ac:dyDescent="0.2">
      <c r="B51" s="8">
        <v>11</v>
      </c>
      <c r="C51" s="7" t="s">
        <v>85</v>
      </c>
      <c r="D51" s="8" t="s">
        <v>741</v>
      </c>
      <c r="E51" s="13">
        <f>COUNTIFS(Dataset!B:B,Analyze!B16,Dataset!D:D,"&gt;=2024-01-01",Dataset!D:D,"&lt;=2024-01-31")</f>
        <v>9</v>
      </c>
      <c r="F51" s="12">
        <f>COUNTIFS(Dataset!B:B, Analyze!B16, Dataset!D:D, "&gt;=2024-02-01", Dataset!D:D, "&lt;=2024-02-29")</f>
        <v>10</v>
      </c>
      <c r="G51" s="12" t="str">
        <f t="shared" si="0"/>
        <v>Kenaikan 11,11%</v>
      </c>
      <c r="H51" s="12" t="str" cm="1">
        <f t="array" ref="H51">_xlfn.LET(_xlpm.A, Dataset!$N$2:$N$567,    _xlpm.T, Dataset!$D$2:$D$567,      _xlpm.C, Dataset!$B$2:$B$567,      _xlpm.U, Analyze!C51,       _xlpm.B, COUNTIFS(_xlpm.A, _xlpm.A, _xlpm.T, "&gt;="&amp;DATE(2024,1,1), _xlpm.T, "&lt;="&amp;DATE(2024,1,31), _xlpm.C, _xlpm.U),        _xlpm.M, MAX(_xlpm.B),IF(_xlpm.M=0, "Tidak ada penjualan", _xlfn.TEXTJOIN(", ", TRUE, _xlfn.UNIQUE(IF(_xlpm.B=_xlpm.M, _xlpm.A, "")))))</f>
        <v>XPANDER MPV</v>
      </c>
      <c r="I51" s="12" t="str" cm="1">
        <f t="array" ref="I51">_xlfn.LET(_xlpm.A, Dataset!$N$2:$N$567,    _xlpm.T, Dataset!$D$2:$D$567,      _xlpm.C, Dataset!$B$2:$B$567,      _xlpm.U, Analyze!C51,       _xlpm.B, COUNTIFS(_xlpm.A, _xlpm.A, _xlpm.T, "&gt;="&amp;DATE(2024,2,1), _xlpm.T, "&lt;="&amp;DATE(2024,2,29), _xlpm.C, _xlpm.U),        _xlpm.M, MAX(_xlpm.B),IF(_xlpm.M=0, "Tidak ada penjualan", _xlfn.TEXTJOIN(", ", TRUE, _xlfn.UNIQUE(IF(_xlpm.B=_xlpm.M, _xlpm.A, "")))))</f>
        <v>XPANDER CROSS, L300</v>
      </c>
      <c r="J51" s="12" t="str" cm="1">
        <f t="array" ref="J51">_xlfn.LET(_xlpm.A, Dataset!$N$2:$N$567,    _xlpm.T, Dataset!$D$2:$D$567,      _xlpm.C, Dataset!$B$2:$B$567,      _xlpm.U, Analyze!C51,       _xlpm.B, COUNTIFS(_xlpm.A, _xlpm.A, _xlpm.T, "&gt;="&amp;DATE(2024,1,1), _xlpm.T, "&lt;="&amp;DATE(2024,1,31), _xlpm.C, _xlpm.U),        _xlpm.M, MIN(_xlpm.B),       IF(SUM(_xlpm.B)=0, "Tidak Ada Penjualan", _xlfn.TEXTJOIN(", ", TRUE, _xlfn.UNIQUE(IF(_xlpm.B=_xlpm.M, _xlpm.A, "")))))</f>
        <v>TRITON</v>
      </c>
      <c r="K51" s="12" t="str" cm="1">
        <f t="array" ref="K51">_xlfn.LET(_xlpm.A, Dataset!$N$2:$N$567,    _xlpm.T, Dataset!$D$2:$D$567,      _xlpm.C, Dataset!$B$2:$B$567,      _xlpm.U, Analyze!C51,       _xlpm.B, COUNTIFS(_xlpm.A, _xlpm.A, _xlpm.T, "&gt;="&amp;DATE(2024,2,1), _xlpm.T, "&lt;="&amp;DATE(2024,2,29), _xlpm.C, _xlpm.U),        _xlpm.M, MIN(_xlpm.B),       IF(SUM(_xlpm.B)=0, "Tidak Ada Penjualan", _xlfn.TEXTJOIN(", ", TRUE, _xlfn.UNIQUE(IF(_xlpm.B=_xlpm.M, _xlpm.A, "")))))</f>
        <v>TRITON</v>
      </c>
    </row>
    <row r="52" spans="2:11" x14ac:dyDescent="0.2">
      <c r="B52" s="8">
        <v>12</v>
      </c>
      <c r="C52" s="7" t="s">
        <v>43</v>
      </c>
      <c r="D52" s="8" t="s">
        <v>737</v>
      </c>
      <c r="E52" s="13">
        <f>COUNTIFS(Dataset!B:B,Analyze!B17,Dataset!D:D,"&gt;=2024-01-01",Dataset!D:D,"&lt;=2024-01-31")</f>
        <v>15</v>
      </c>
      <c r="F52" s="12">
        <f>COUNTIFS(Dataset!B:B, Analyze!B17, Dataset!D:D, "&gt;=2024-02-01", Dataset!D:D, "&lt;=2024-02-29")</f>
        <v>4</v>
      </c>
      <c r="G52" s="12" t="str">
        <f t="shared" si="0"/>
        <v>Penurunan 73,33%</v>
      </c>
      <c r="H52" s="12" t="str" cm="1">
        <f t="array" ref="H52">_xlfn.LET(_xlpm.A, Dataset!$N$2:$N$567,    _xlpm.T, Dataset!$D$2:$D$567,      _xlpm.C, Dataset!$B$2:$B$567,      _xlpm.U, Analyze!C52,       _xlpm.B, COUNTIFS(_xlpm.A, _xlpm.A, _xlpm.T, "&gt;="&amp;DATE(2024,1,1), _xlpm.T, "&lt;="&amp;DATE(2024,1,31), _xlpm.C, _xlpm.U),        _xlpm.M, MAX(_xlpm.B),IF(_xlpm.M=0, "Tidak ada penjualan", _xlfn.TEXTJOIN(", ", TRUE, _xlfn.UNIQUE(IF(_xlpm.B=_xlpm.M, _xlpm.A, "")))))</f>
        <v>XPANDER MPV</v>
      </c>
      <c r="I52" s="12" t="str" cm="1">
        <f t="array" ref="I52">_xlfn.LET(_xlpm.A, Dataset!$N$2:$N$567,    _xlpm.T, Dataset!$D$2:$D$567,      _xlpm.C, Dataset!$B$2:$B$567,      _xlpm.U, Analyze!C52,       _xlpm.B, COUNTIFS(_xlpm.A, _xlpm.A, _xlpm.T, "&gt;="&amp;DATE(2024,2,1), _xlpm.T, "&lt;="&amp;DATE(2024,2,29), _xlpm.C, _xlpm.U),        _xlpm.M, MAX(_xlpm.B),IF(_xlpm.M=0, "Tidak ada penjualan", _xlfn.TEXTJOIN(", ", TRUE, _xlfn.UNIQUE(IF(_xlpm.B=_xlpm.M, _xlpm.A, "")))))</f>
        <v>PAJERO, XPANDER CROSS, XPANDER MPV, L300</v>
      </c>
      <c r="J52" s="12" t="str" cm="1">
        <f t="array" ref="J52">_xlfn.LET(_xlpm.A, Dataset!$N$2:$N$567,    _xlpm.T, Dataset!$D$2:$D$567,      _xlpm.C, Dataset!$B$2:$B$567,      _xlpm.U, Analyze!C52,       _xlpm.B, COUNTIFS(_xlpm.A, _xlpm.A, _xlpm.T, "&gt;="&amp;DATE(2024,1,1), _xlpm.T, "&lt;="&amp;DATE(2024,1,31), _xlpm.C, _xlpm.U),        _xlpm.M, MIN(_xlpm.B),       IF(SUM(_xlpm.B)=0, "Tidak Ada Penjualan", _xlfn.TEXTJOIN(", ", TRUE, _xlfn.UNIQUE(IF(_xlpm.B=_xlpm.M, _xlpm.A, "")))))</f>
        <v>XPANDER CROSS, XFORCE</v>
      </c>
      <c r="K52" s="12" t="str" cm="1">
        <f t="array" ref="K52">_xlfn.LET(_xlpm.A, Dataset!$N$2:$N$567,    _xlpm.T, Dataset!$D$2:$D$567,      _xlpm.C, Dataset!$B$2:$B$567,      _xlpm.U, Analyze!C52,       _xlpm.B, COUNTIFS(_xlpm.A, _xlpm.A, _xlpm.T, "&gt;="&amp;DATE(2024,2,1), _xlpm.T, "&lt;="&amp;DATE(2024,2,29), _xlpm.C, _xlpm.U),        _xlpm.M, MIN(_xlpm.B),       IF(SUM(_xlpm.B)=0, "Tidak Ada Penjualan", _xlfn.TEXTJOIN(", ", TRUE, _xlfn.UNIQUE(IF(_xlpm.B=_xlpm.M, _xlpm.A, "")))))</f>
        <v>XFORCE, TRITON</v>
      </c>
    </row>
    <row r="53" spans="2:11" x14ac:dyDescent="0.2">
      <c r="B53" s="8">
        <v>13</v>
      </c>
      <c r="C53" s="7" t="s">
        <v>76</v>
      </c>
      <c r="D53" s="8" t="s">
        <v>734</v>
      </c>
      <c r="E53" s="13">
        <f>COUNTIFS(Dataset!B:B,Analyze!B18,Dataset!D:D,"&gt;=2024-01-01",Dataset!D:D,"&lt;=2024-01-31")</f>
        <v>14</v>
      </c>
      <c r="F53" s="12">
        <f>COUNTIFS(Dataset!B:B, Analyze!B18, Dataset!D:D, "&gt;=2024-02-01", Dataset!D:D, "&lt;=2024-02-29")</f>
        <v>12</v>
      </c>
      <c r="G53" s="12" t="str">
        <f t="shared" si="0"/>
        <v>Penurunan 14,29%</v>
      </c>
      <c r="H53" s="12" t="str" cm="1">
        <f t="array" ref="H53">_xlfn.LET(_xlpm.A, Dataset!$N$2:$N$567,    _xlpm.T, Dataset!$D$2:$D$567,      _xlpm.C, Dataset!$B$2:$B$567,      _xlpm.U, Analyze!C53,       _xlpm.B, COUNTIFS(_xlpm.A, _xlpm.A, _xlpm.T, "&gt;="&amp;DATE(2024,1,1), _xlpm.T, "&lt;="&amp;DATE(2024,1,31), _xlpm.C, _xlpm.U),        _xlpm.M, MAX(_xlpm.B),IF(_xlpm.M=0, "Tidak ada penjualan", _xlfn.TEXTJOIN(", ", TRUE, _xlfn.UNIQUE(IF(_xlpm.B=_xlpm.M, _xlpm.A, "")))))</f>
        <v>XPANDER CROSS</v>
      </c>
      <c r="I53" s="12" t="str" cm="1">
        <f t="array" ref="I53">_xlfn.LET(_xlpm.A, Dataset!$N$2:$N$567,    _xlpm.T, Dataset!$D$2:$D$567,      _xlpm.C, Dataset!$B$2:$B$567,      _xlpm.U, Analyze!C53,       _xlpm.B, COUNTIFS(_xlpm.A, _xlpm.A, _xlpm.T, "&gt;="&amp;DATE(2024,2,1), _xlpm.T, "&lt;="&amp;DATE(2024,2,29), _xlpm.C, _xlpm.U),        _xlpm.M, MAX(_xlpm.B),IF(_xlpm.M=0, "Tidak ada penjualan", _xlfn.TEXTJOIN(", ", TRUE, _xlfn.UNIQUE(IF(_xlpm.B=_xlpm.M, _xlpm.A, "")))))</f>
        <v>XPANDER MPV</v>
      </c>
      <c r="J53" s="12" t="str" cm="1">
        <f t="array" ref="J53">_xlfn.LET(_xlpm.A, Dataset!$N$2:$N$567,    _xlpm.T, Dataset!$D$2:$D$567,      _xlpm.C, Dataset!$B$2:$B$567,      _xlpm.U, Analyze!C53,       _xlpm.B, COUNTIFS(_xlpm.A, _xlpm.A, _xlpm.T, "&gt;="&amp;DATE(2024,1,1), _xlpm.T, "&lt;="&amp;DATE(2024,1,31), _xlpm.C, _xlpm.U),        _xlpm.M, MIN(_xlpm.B),       IF(SUM(_xlpm.B)=0, "Tidak Ada Penjualan", _xlfn.TEXTJOIN(", ", TRUE, _xlfn.UNIQUE(IF(_xlpm.B=_xlpm.M, _xlpm.A, "")))))</f>
        <v>XFORCE, TRITON</v>
      </c>
      <c r="K53" s="12" t="str" cm="1">
        <f t="array" ref="K53">_xlfn.LET(_xlpm.A, Dataset!$N$2:$N$567,    _xlpm.T, Dataset!$D$2:$D$567,      _xlpm.C, Dataset!$B$2:$B$567,      _xlpm.U, Analyze!C53,       _xlpm.B, COUNTIFS(_xlpm.A, _xlpm.A, _xlpm.T, "&gt;="&amp;DATE(2024,2,1), _xlpm.T, "&lt;="&amp;DATE(2024,2,29), _xlpm.C, _xlpm.U),        _xlpm.M, MIN(_xlpm.B),       IF(SUM(_xlpm.B)=0, "Tidak Ada Penjualan", _xlfn.TEXTJOIN(", ", TRUE, _xlfn.UNIQUE(IF(_xlpm.B=_xlpm.M, _xlpm.A, "")))))</f>
        <v>XFORCE, TRITON</v>
      </c>
    </row>
    <row r="54" spans="2:11" x14ac:dyDescent="0.2">
      <c r="B54" s="8">
        <v>14</v>
      </c>
      <c r="C54" s="7" t="s">
        <v>11</v>
      </c>
      <c r="D54" s="8" t="s">
        <v>734</v>
      </c>
      <c r="E54" s="13">
        <f>COUNTIFS(Dataset!B:B,Analyze!B19,Dataset!D:D,"&gt;=2024-01-01",Dataset!D:D,"&lt;=2024-01-31")</f>
        <v>9</v>
      </c>
      <c r="F54" s="12">
        <f>COUNTIFS(Dataset!B:B, Analyze!B19, Dataset!D:D, "&gt;=2024-02-01", Dataset!D:D, "&lt;=2024-02-29")</f>
        <v>11</v>
      </c>
      <c r="G54" s="12" t="str">
        <f t="shared" si="0"/>
        <v>Kenaikan 22,22%</v>
      </c>
      <c r="H54" s="12" t="str" cm="1">
        <f t="array" ref="H54">_xlfn.LET(_xlpm.A, Dataset!$N$2:$N$567,    _xlpm.T, Dataset!$D$2:$D$567,      _xlpm.C, Dataset!$B$2:$B$567,      _xlpm.U, Analyze!C54,       _xlpm.B, COUNTIFS(_xlpm.A, _xlpm.A, _xlpm.T, "&gt;="&amp;DATE(2024,1,1), _xlpm.T, "&lt;="&amp;DATE(2024,1,31), _xlpm.C, _xlpm.U),        _xlpm.M, MAX(_xlpm.B),IF(_xlpm.M=0, "Tidak ada penjualan", _xlfn.TEXTJOIN(", ", TRUE, _xlfn.UNIQUE(IF(_xlpm.B=_xlpm.M, _xlpm.A, "")))))</f>
        <v>XPANDER CROSS</v>
      </c>
      <c r="I54" s="12" t="str" cm="1">
        <f t="array" ref="I54">_xlfn.LET(_xlpm.A, Dataset!$N$2:$N$567,    _xlpm.T, Dataset!$D$2:$D$567,      _xlpm.C, Dataset!$B$2:$B$567,      _xlpm.U, Analyze!C54,       _xlpm.B, COUNTIFS(_xlpm.A, _xlpm.A, _xlpm.T, "&gt;="&amp;DATE(2024,2,1), _xlpm.T, "&lt;="&amp;DATE(2024,2,29), _xlpm.C, _xlpm.U),        _xlpm.M, MAX(_xlpm.B),IF(_xlpm.M=0, "Tidak ada penjualan", _xlfn.TEXTJOIN(", ", TRUE, _xlfn.UNIQUE(IF(_xlpm.B=_xlpm.M, _xlpm.A, "")))))</f>
        <v>XPANDER MPV</v>
      </c>
      <c r="J54" s="12" t="str" cm="1">
        <f t="array" ref="J54">_xlfn.LET(_xlpm.A, Dataset!$N$2:$N$567,    _xlpm.T, Dataset!$D$2:$D$567,      _xlpm.C, Dataset!$B$2:$B$567,      _xlpm.U, Analyze!C54,       _xlpm.B, COUNTIFS(_xlpm.A, _xlpm.A, _xlpm.T, "&gt;="&amp;DATE(2024,1,1), _xlpm.T, "&lt;="&amp;DATE(2024,1,31), _xlpm.C, _xlpm.U),        _xlpm.M, MIN(_xlpm.B),       IF(SUM(_xlpm.B)=0, "Tidak Ada Penjualan", _xlfn.TEXTJOIN(", ", TRUE, _xlfn.UNIQUE(IF(_xlpm.B=_xlpm.M, _xlpm.A, "")))))</f>
        <v>XFORCE, TRITON, L300</v>
      </c>
      <c r="K54" s="12" t="str" cm="1">
        <f t="array" ref="K54">_xlfn.LET(_xlpm.A, Dataset!$N$2:$N$567,    _xlpm.T, Dataset!$D$2:$D$567,      _xlpm.C, Dataset!$B$2:$B$567,      _xlpm.U, Analyze!C54,       _xlpm.B, COUNTIFS(_xlpm.A, _xlpm.A, _xlpm.T, "&gt;="&amp;DATE(2024,2,1), _xlpm.T, "&lt;="&amp;DATE(2024,2,29), _xlpm.C, _xlpm.U),        _xlpm.M, MIN(_xlpm.B),       IF(SUM(_xlpm.B)=0, "Tidak Ada Penjualan", _xlfn.TEXTJOIN(", ", TRUE, _xlfn.UNIQUE(IF(_xlpm.B=_xlpm.M, _xlpm.A, "")))))</f>
        <v>TRITON</v>
      </c>
    </row>
    <row r="55" spans="2:11" x14ac:dyDescent="0.2">
      <c r="B55" s="8">
        <v>15</v>
      </c>
      <c r="C55" s="7" t="s">
        <v>49</v>
      </c>
      <c r="D55" s="8" t="s">
        <v>735</v>
      </c>
      <c r="E55" s="13">
        <f>COUNTIFS(Dataset!B:B,Analyze!B20,Dataset!D:D,"&gt;=2024-01-01",Dataset!D:D,"&lt;=2024-01-31")</f>
        <v>9</v>
      </c>
      <c r="F55" s="12">
        <f>COUNTIFS(Dataset!B:B, Analyze!B20, Dataset!D:D, "&gt;=2024-02-01", Dataset!D:D, "&lt;=2024-02-29")</f>
        <v>9</v>
      </c>
      <c r="G55" s="12" t="str">
        <f t="shared" si="0"/>
        <v>Kenaikan 0%</v>
      </c>
      <c r="H55" s="12" t="str" cm="1">
        <f t="array" ref="H55">_xlfn.LET(_xlpm.A, Dataset!$N$2:$N$567,    _xlpm.T, Dataset!$D$2:$D$567,      _xlpm.C, Dataset!$B$2:$B$567,      _xlpm.U, Analyze!C55,       _xlpm.B, COUNTIFS(_xlpm.A, _xlpm.A, _xlpm.T, "&gt;="&amp;DATE(2024,1,1), _xlpm.T, "&lt;="&amp;DATE(2024,1,31), _xlpm.C, _xlpm.U),        _xlpm.M, MAX(_xlpm.B),IF(_xlpm.M=0, "Tidak ada penjualan", _xlfn.TEXTJOIN(", ", TRUE, _xlfn.UNIQUE(IF(_xlpm.B=_xlpm.M, _xlpm.A, "")))))</f>
        <v>XPANDER MPV</v>
      </c>
      <c r="I55" s="12" t="str" cm="1">
        <f t="array" ref="I55">_xlfn.LET(_xlpm.A, Dataset!$N$2:$N$567,    _xlpm.T, Dataset!$D$2:$D$567,      _xlpm.C, Dataset!$B$2:$B$567,      _xlpm.U, Analyze!C55,       _xlpm.B, COUNTIFS(_xlpm.A, _xlpm.A, _xlpm.T, "&gt;="&amp;DATE(2024,2,1), _xlpm.T, "&lt;="&amp;DATE(2024,2,29), _xlpm.C, _xlpm.U),        _xlpm.M, MAX(_xlpm.B),IF(_xlpm.M=0, "Tidak ada penjualan", _xlfn.TEXTJOIN(", ", TRUE, _xlfn.UNIQUE(IF(_xlpm.B=_xlpm.M, _xlpm.A, "")))))</f>
        <v>XPANDER CROSS, XPANDER MPV</v>
      </c>
      <c r="J55" s="12" t="str" cm="1">
        <f t="array" ref="J55">_xlfn.LET(_xlpm.A, Dataset!$N$2:$N$567,    _xlpm.T, Dataset!$D$2:$D$567,      _xlpm.C, Dataset!$B$2:$B$567,      _xlpm.U, Analyze!C55,       _xlpm.B, COUNTIFS(_xlpm.A, _xlpm.A, _xlpm.T, "&gt;="&amp;DATE(2024,1,1), _xlpm.T, "&lt;="&amp;DATE(2024,1,31), _xlpm.C, _xlpm.U),        _xlpm.M, MIN(_xlpm.B),       IF(SUM(_xlpm.B)=0, "Tidak Ada Penjualan", _xlfn.TEXTJOIN(", ", TRUE, _xlfn.UNIQUE(IF(_xlpm.B=_xlpm.M, _xlpm.A, "")))))</f>
        <v>TRITON, L300</v>
      </c>
      <c r="K55" s="12" t="str" cm="1">
        <f t="array" ref="K55">_xlfn.LET(_xlpm.A, Dataset!$N$2:$N$567,    _xlpm.T, Dataset!$D$2:$D$567,      _xlpm.C, Dataset!$B$2:$B$567,      _xlpm.U, Analyze!C55,       _xlpm.B, COUNTIFS(_xlpm.A, _xlpm.A, _xlpm.T, "&gt;="&amp;DATE(2024,2,1), _xlpm.T, "&lt;="&amp;DATE(2024,2,29), _xlpm.C, _xlpm.U),        _xlpm.M, MIN(_xlpm.B),       IF(SUM(_xlpm.B)=0, "Tidak Ada Penjualan", _xlfn.TEXTJOIN(", ", TRUE, _xlfn.UNIQUE(IF(_xlpm.B=_xlpm.M, _xlpm.A, "")))))</f>
        <v>XFORCE, TRITON, L300</v>
      </c>
    </row>
    <row r="56" spans="2:11" x14ac:dyDescent="0.2">
      <c r="B56" s="8">
        <v>16</v>
      </c>
      <c r="C56" s="7" t="s">
        <v>47</v>
      </c>
      <c r="D56" s="8" t="s">
        <v>736</v>
      </c>
      <c r="E56" s="13">
        <f>COUNTIFS(Dataset!B:B,Analyze!B21,Dataset!D:D,"&gt;=2024-01-01",Dataset!D:D,"&lt;=2024-01-31")</f>
        <v>12</v>
      </c>
      <c r="F56" s="12">
        <f>COUNTIFS(Dataset!B:B, Analyze!B21, Dataset!D:D, "&gt;=2024-02-01", Dataset!D:D, "&lt;=2024-02-29")</f>
        <v>10</v>
      </c>
      <c r="G56" s="12" t="str">
        <f t="shared" si="0"/>
        <v>Penurunan 16,67%</v>
      </c>
      <c r="H56" s="12" t="str" cm="1">
        <f t="array" ref="H56">_xlfn.LET(_xlpm.A, Dataset!$N$2:$N$567,    _xlpm.T, Dataset!$D$2:$D$567,      _xlpm.C, Dataset!$B$2:$B$567,      _xlpm.U, Analyze!C56,       _xlpm.B, COUNTIFS(_xlpm.A, _xlpm.A, _xlpm.T, "&gt;="&amp;DATE(2024,1,1), _xlpm.T, "&lt;="&amp;DATE(2024,1,31), _xlpm.C, _xlpm.U),        _xlpm.M, MAX(_xlpm.B),IF(_xlpm.M=0, "Tidak ada penjualan", _xlfn.TEXTJOIN(", ", TRUE, _xlfn.UNIQUE(IF(_xlpm.B=_xlpm.M, _xlpm.A, "")))))</f>
        <v>PAJERO</v>
      </c>
      <c r="I56" s="12" t="str" cm="1">
        <f t="array" ref="I56">_xlfn.LET(_xlpm.A, Dataset!$N$2:$N$567,    _xlpm.T, Dataset!$D$2:$D$567,      _xlpm.C, Dataset!$B$2:$B$567,      _xlpm.U, Analyze!C56,       _xlpm.B, COUNTIFS(_xlpm.A, _xlpm.A, _xlpm.T, "&gt;="&amp;DATE(2024,2,1), _xlpm.T, "&lt;="&amp;DATE(2024,2,29), _xlpm.C, _xlpm.U),        _xlpm.M, MAX(_xlpm.B),IF(_xlpm.M=0, "Tidak ada penjualan", _xlfn.TEXTJOIN(", ", TRUE, _xlfn.UNIQUE(IF(_xlpm.B=_xlpm.M, _xlpm.A, "")))))</f>
        <v>L300</v>
      </c>
      <c r="J56" s="12" t="str" cm="1">
        <f t="array" ref="J56">_xlfn.LET(_xlpm.A, Dataset!$N$2:$N$567,    _xlpm.T, Dataset!$D$2:$D$567,      _xlpm.C, Dataset!$B$2:$B$567,      _xlpm.U, Analyze!C56,       _xlpm.B, COUNTIFS(_xlpm.A, _xlpm.A, _xlpm.T, "&gt;="&amp;DATE(2024,1,1), _xlpm.T, "&lt;="&amp;DATE(2024,1,31), _xlpm.C, _xlpm.U),        _xlpm.M, MIN(_xlpm.B),       IF(SUM(_xlpm.B)=0, "Tidak Ada Penjualan", _xlfn.TEXTJOIN(", ", TRUE, _xlfn.UNIQUE(IF(_xlpm.B=_xlpm.M, _xlpm.A, "")))))</f>
        <v>L300</v>
      </c>
      <c r="K56" s="12" t="str" cm="1">
        <f t="array" ref="K56">_xlfn.LET(_xlpm.A, Dataset!$N$2:$N$567,    _xlpm.T, Dataset!$D$2:$D$567,      _xlpm.C, Dataset!$B$2:$B$567,      _xlpm.U, Analyze!C56,       _xlpm.B, COUNTIFS(_xlpm.A, _xlpm.A, _xlpm.T, "&gt;="&amp;DATE(2024,2,1), _xlpm.T, "&lt;="&amp;DATE(2024,2,29), _xlpm.C, _xlpm.U),        _xlpm.M, MIN(_xlpm.B),       IF(SUM(_xlpm.B)=0, "Tidak Ada Penjualan", _xlfn.TEXTJOIN(", ", TRUE, _xlfn.UNIQUE(IF(_xlpm.B=_xlpm.M, _xlpm.A, "")))))</f>
        <v>TRITON</v>
      </c>
    </row>
    <row r="57" spans="2:11" x14ac:dyDescent="0.2">
      <c r="B57" s="8">
        <v>17</v>
      </c>
      <c r="C57" s="7" t="s">
        <v>105</v>
      </c>
      <c r="D57" s="8" t="s">
        <v>739</v>
      </c>
      <c r="E57" s="13">
        <f>COUNTIFS(Dataset!B:B,Analyze!B22,Dataset!D:D,"&gt;=2024-01-01",Dataset!D:D,"&lt;=2024-01-31")</f>
        <v>10</v>
      </c>
      <c r="F57" s="12">
        <f>COUNTIFS(Dataset!B:B, Analyze!B22, Dataset!D:D, "&gt;=2024-02-01", Dataset!D:D, "&lt;=2024-02-29")</f>
        <v>9</v>
      </c>
      <c r="G57" s="12" t="str">
        <f t="shared" si="0"/>
        <v>Penurunan 10%</v>
      </c>
      <c r="H57" s="12" t="str" cm="1">
        <f t="array" ref="H57">_xlfn.LET(_xlpm.A, Dataset!$N$2:$N$567,    _xlpm.T, Dataset!$D$2:$D$567,      _xlpm.C, Dataset!$B$2:$B$567,      _xlpm.U, Analyze!C57,       _xlpm.B, COUNTIFS(_xlpm.A, _xlpm.A, _xlpm.T, "&gt;="&amp;DATE(2024,1,1), _xlpm.T, "&lt;="&amp;DATE(2024,1,31), _xlpm.C, _xlpm.U),        _xlpm.M, MAX(_xlpm.B),IF(_xlpm.M=0, "Tidak ada penjualan", _xlfn.TEXTJOIN(", ", TRUE, _xlfn.UNIQUE(IF(_xlpm.B=_xlpm.M, _xlpm.A, "")))))</f>
        <v>XPANDER CROSS</v>
      </c>
      <c r="I57" s="12" t="str" cm="1">
        <f t="array" ref="I57">_xlfn.LET(_xlpm.A, Dataset!$N$2:$N$567,    _xlpm.T, Dataset!$D$2:$D$567,      _xlpm.C, Dataset!$B$2:$B$567,      _xlpm.U, Analyze!C57,       _xlpm.B, COUNTIFS(_xlpm.A, _xlpm.A, _xlpm.T, "&gt;="&amp;DATE(2024,2,1), _xlpm.T, "&lt;="&amp;DATE(2024,2,29), _xlpm.C, _xlpm.U),        _xlpm.M, MAX(_xlpm.B),IF(_xlpm.M=0, "Tidak ada penjualan", _xlfn.TEXTJOIN(", ", TRUE, _xlfn.UNIQUE(IF(_xlpm.B=_xlpm.M, _xlpm.A, "")))))</f>
        <v>XPANDER MPV</v>
      </c>
      <c r="J57" s="12" t="str" cm="1">
        <f t="array" ref="J57">_xlfn.LET(_xlpm.A, Dataset!$N$2:$N$567,    _xlpm.T, Dataset!$D$2:$D$567,      _xlpm.C, Dataset!$B$2:$B$567,      _xlpm.U, Analyze!C57,       _xlpm.B, COUNTIFS(_xlpm.A, _xlpm.A, _xlpm.T, "&gt;="&amp;DATE(2024,1,1), _xlpm.T, "&lt;="&amp;DATE(2024,1,31), _xlpm.C, _xlpm.U),        _xlpm.M, MIN(_xlpm.B),       IF(SUM(_xlpm.B)=0, "Tidak Ada Penjualan", _xlfn.TEXTJOIN(", ", TRUE, _xlfn.UNIQUE(IF(_xlpm.B=_xlpm.M, _xlpm.A, "")))))</f>
        <v>TRITON</v>
      </c>
      <c r="K57" s="12" t="str" cm="1">
        <f t="array" ref="K57">_xlfn.LET(_xlpm.A, Dataset!$N$2:$N$567,    _xlpm.T, Dataset!$D$2:$D$567,      _xlpm.C, Dataset!$B$2:$B$567,      _xlpm.U, Analyze!C57,       _xlpm.B, COUNTIFS(_xlpm.A, _xlpm.A, _xlpm.T, "&gt;="&amp;DATE(2024,2,1), _xlpm.T, "&lt;="&amp;DATE(2024,2,29), _xlpm.C, _xlpm.U),        _xlpm.M, MIN(_xlpm.B),       IF(SUM(_xlpm.B)=0, "Tidak Ada Penjualan", _xlfn.TEXTJOIN(", ", TRUE, _xlfn.UNIQUE(IF(_xlpm.B=_xlpm.M, _xlpm.A, "")))))</f>
        <v>XFORCE, TRITON</v>
      </c>
    </row>
    <row r="58" spans="2:11" x14ac:dyDescent="0.2">
      <c r="B58" s="8">
        <v>18</v>
      </c>
      <c r="C58" s="7" t="s">
        <v>93</v>
      </c>
      <c r="D58" s="8" t="s">
        <v>734</v>
      </c>
      <c r="E58" s="13">
        <f>COUNTIFS(Dataset!B:B,Analyze!B23,Dataset!D:D,"&gt;=2024-01-01",Dataset!D:D,"&lt;=2024-01-31")</f>
        <v>16</v>
      </c>
      <c r="F58" s="12">
        <f>COUNTIFS(Dataset!B:B, Analyze!B23, Dataset!D:D, "&gt;=2024-02-01", Dataset!D:D, "&lt;=2024-02-29")</f>
        <v>11</v>
      </c>
      <c r="G58" s="12" t="str">
        <f t="shared" si="0"/>
        <v>Penurunan 31,25%</v>
      </c>
      <c r="H58" s="12" t="str" cm="1">
        <f t="array" ref="H58">_xlfn.LET(_xlpm.A, Dataset!$N$2:$N$567,    _xlpm.T, Dataset!$D$2:$D$567,      _xlpm.C, Dataset!$B$2:$B$567,      _xlpm.U, Analyze!C58,       _xlpm.B, COUNTIFS(_xlpm.A, _xlpm.A, _xlpm.T, "&gt;="&amp;DATE(2024,1,1), _xlpm.T, "&lt;="&amp;DATE(2024,1,31), _xlpm.C, _xlpm.U),        _xlpm.M, MAX(_xlpm.B),IF(_xlpm.M=0, "Tidak ada penjualan", _xlfn.TEXTJOIN(", ", TRUE, _xlfn.UNIQUE(IF(_xlpm.B=_xlpm.M, _xlpm.A, "")))))</f>
        <v>XPANDER CROSS</v>
      </c>
      <c r="I58" s="12" t="str" cm="1">
        <f t="array" ref="I58">_xlfn.LET(_xlpm.A, Dataset!$N$2:$N$567,    _xlpm.T, Dataset!$D$2:$D$567,      _xlpm.C, Dataset!$B$2:$B$567,      _xlpm.U, Analyze!C58,       _xlpm.B, COUNTIFS(_xlpm.A, _xlpm.A, _xlpm.T, "&gt;="&amp;DATE(2024,2,1), _xlpm.T, "&lt;="&amp;DATE(2024,2,29), _xlpm.C, _xlpm.U),        _xlpm.M, MAX(_xlpm.B),IF(_xlpm.M=0, "Tidak ada penjualan", _xlfn.TEXTJOIN(", ", TRUE, _xlfn.UNIQUE(IF(_xlpm.B=_xlpm.M, _xlpm.A, "")))))</f>
        <v>PAJERO</v>
      </c>
      <c r="J58" s="12" t="str" cm="1">
        <f t="array" ref="J58">_xlfn.LET(_xlpm.A, Dataset!$N$2:$N$567,    _xlpm.T, Dataset!$D$2:$D$567,      _xlpm.C, Dataset!$B$2:$B$567,      _xlpm.U, Analyze!C58,       _xlpm.B, COUNTIFS(_xlpm.A, _xlpm.A, _xlpm.T, "&gt;="&amp;DATE(2024,1,1), _xlpm.T, "&lt;="&amp;DATE(2024,1,31), _xlpm.C, _xlpm.U),        _xlpm.M, MIN(_xlpm.B),       IF(SUM(_xlpm.B)=0, "Tidak Ada Penjualan", _xlfn.TEXTJOIN(", ", TRUE, _xlfn.UNIQUE(IF(_xlpm.B=_xlpm.M, _xlpm.A, "")))))</f>
        <v>PAJERO, XFORCE</v>
      </c>
      <c r="K58" s="12" t="str" cm="1">
        <f t="array" ref="K58">_xlfn.LET(_xlpm.A, Dataset!$N$2:$N$567,    _xlpm.T, Dataset!$D$2:$D$567,      _xlpm.C, Dataset!$B$2:$B$567,      _xlpm.U, Analyze!C58,       _xlpm.B, COUNTIFS(_xlpm.A, _xlpm.A, _xlpm.T, "&gt;="&amp;DATE(2024,2,1), _xlpm.T, "&lt;="&amp;DATE(2024,2,29), _xlpm.C, _xlpm.U),        _xlpm.M, MIN(_xlpm.B),       IF(SUM(_xlpm.B)=0, "Tidak Ada Penjualan", _xlfn.TEXTJOIN(", ", TRUE, _xlfn.UNIQUE(IF(_xlpm.B=_xlpm.M, _xlpm.A, "")))))</f>
        <v>TRITON</v>
      </c>
    </row>
    <row r="59" spans="2:11" x14ac:dyDescent="0.2">
      <c r="B59" s="8">
        <v>19</v>
      </c>
      <c r="C59" s="7" t="s">
        <v>102</v>
      </c>
      <c r="D59" s="8" t="s">
        <v>739</v>
      </c>
      <c r="E59" s="13">
        <f>COUNTIFS(Dataset!B:B,Analyze!B24,Dataset!D:D,"&gt;=2024-01-01",Dataset!D:D,"&lt;=2024-01-31")</f>
        <v>11</v>
      </c>
      <c r="F59" s="12">
        <f>COUNTIFS(Dataset!B:B, Analyze!B24, Dataset!D:D, "&gt;=2024-02-01", Dataset!D:D, "&lt;=2024-02-29")</f>
        <v>10</v>
      </c>
      <c r="G59" s="12" t="str">
        <f t="shared" si="0"/>
        <v>Penurunan 9,09%</v>
      </c>
      <c r="H59" s="12" t="str" cm="1">
        <f t="array" ref="H59">_xlfn.LET(_xlpm.A, Dataset!$N$2:$N$567,    _xlpm.T, Dataset!$D$2:$D$567,      _xlpm.C, Dataset!$B$2:$B$567,      _xlpm.U, Analyze!C59,       _xlpm.B, COUNTIFS(_xlpm.A, _xlpm.A, _xlpm.T, "&gt;="&amp;DATE(2024,1,1), _xlpm.T, "&lt;="&amp;DATE(2024,1,31), _xlpm.C, _xlpm.U),        _xlpm.M, MAX(_xlpm.B),IF(_xlpm.M=0, "Tidak ada penjualan", _xlfn.TEXTJOIN(", ", TRUE, _xlfn.UNIQUE(IF(_xlpm.B=_xlpm.M, _xlpm.A, "")))))</f>
        <v>XPANDER CROSS</v>
      </c>
      <c r="I59" s="12" t="str" cm="1">
        <f t="array" ref="I59">_xlfn.LET(_xlpm.A, Dataset!$N$2:$N$567,    _xlpm.T, Dataset!$D$2:$D$567,      _xlpm.C, Dataset!$B$2:$B$567,      _xlpm.U, Analyze!C59,       _xlpm.B, COUNTIFS(_xlpm.A, _xlpm.A, _xlpm.T, "&gt;="&amp;DATE(2024,2,1), _xlpm.T, "&lt;="&amp;DATE(2024,2,29), _xlpm.C, _xlpm.U),        _xlpm.M, MAX(_xlpm.B),IF(_xlpm.M=0, "Tidak ada penjualan", _xlfn.TEXTJOIN(", ", TRUE, _xlfn.UNIQUE(IF(_xlpm.B=_xlpm.M, _xlpm.A, "")))))</f>
        <v>XPANDER CROSS</v>
      </c>
      <c r="J59" s="12" t="str" cm="1">
        <f t="array" ref="J59">_xlfn.LET(_xlpm.A, Dataset!$N$2:$N$567,    _xlpm.T, Dataset!$D$2:$D$567,      _xlpm.C, Dataset!$B$2:$B$567,      _xlpm.U, Analyze!C59,       _xlpm.B, COUNTIFS(_xlpm.A, _xlpm.A, _xlpm.T, "&gt;="&amp;DATE(2024,1,1), _xlpm.T, "&lt;="&amp;DATE(2024,1,31), _xlpm.C, _xlpm.U),        _xlpm.M, MIN(_xlpm.B),       IF(SUM(_xlpm.B)=0, "Tidak Ada Penjualan", _xlfn.TEXTJOIN(", ", TRUE, _xlfn.UNIQUE(IF(_xlpm.B=_xlpm.M, _xlpm.A, "")))))</f>
        <v>TRITON, L300</v>
      </c>
      <c r="K59" s="12" t="str" cm="1">
        <f t="array" ref="K59">_xlfn.LET(_xlpm.A, Dataset!$N$2:$N$567,    _xlpm.T, Dataset!$D$2:$D$567,      _xlpm.C, Dataset!$B$2:$B$567,      _xlpm.U, Analyze!C59,       _xlpm.B, COUNTIFS(_xlpm.A, _xlpm.A, _xlpm.T, "&gt;="&amp;DATE(2024,2,1), _xlpm.T, "&lt;="&amp;DATE(2024,2,29), _xlpm.C, _xlpm.U),        _xlpm.M, MIN(_xlpm.B),       IF(SUM(_xlpm.B)=0, "Tidak Ada Penjualan", _xlfn.TEXTJOIN(", ", TRUE, _xlfn.UNIQUE(IF(_xlpm.B=_xlpm.M, _xlpm.A, "")))))</f>
        <v>XFORCE</v>
      </c>
    </row>
    <row r="60" spans="2:11" x14ac:dyDescent="0.2">
      <c r="B60" s="8">
        <v>20</v>
      </c>
      <c r="C60" s="7" t="s">
        <v>70</v>
      </c>
      <c r="D60" s="8" t="s">
        <v>737</v>
      </c>
      <c r="E60" s="13">
        <f>COUNTIFS(Dataset!B:B,Analyze!B25,Dataset!D:D,"&gt;=2024-01-01",Dataset!D:D,"&lt;=2024-01-31")</f>
        <v>7</v>
      </c>
      <c r="F60" s="12">
        <f>COUNTIFS(Dataset!B:B, Analyze!B25, Dataset!D:D, "&gt;=2024-02-01", Dataset!D:D, "&lt;=2024-02-29")</f>
        <v>7</v>
      </c>
      <c r="G60" s="12" t="str">
        <f t="shared" si="0"/>
        <v>Kenaikan 0%</v>
      </c>
      <c r="H60" s="12" t="str" cm="1">
        <f t="array" ref="H60">_xlfn.LET(_xlpm.A, Dataset!$N$2:$N$567,    _xlpm.T, Dataset!$D$2:$D$567,      _xlpm.C, Dataset!$B$2:$B$567,      _xlpm.U, Analyze!C60,       _xlpm.B, COUNTIFS(_xlpm.A, _xlpm.A, _xlpm.T, "&gt;="&amp;DATE(2024,1,1), _xlpm.T, "&lt;="&amp;DATE(2024,1,31), _xlpm.C, _xlpm.U),        _xlpm.M, MAX(_xlpm.B),IF(_xlpm.M=0, "Tidak ada penjualan", _xlfn.TEXTJOIN(", ", TRUE, _xlfn.UNIQUE(IF(_xlpm.B=_xlpm.M, _xlpm.A, "")))))</f>
        <v>PAJERO, XPANDER CROSS, XPANDER MPV</v>
      </c>
      <c r="I60" s="12" t="str" cm="1">
        <f t="array" ref="I60">_xlfn.LET(_xlpm.A, Dataset!$N$2:$N$567,    _xlpm.T, Dataset!$D$2:$D$567,      _xlpm.C, Dataset!$B$2:$B$567,      _xlpm.U, Analyze!C60,       _xlpm.B, COUNTIFS(_xlpm.A, _xlpm.A, _xlpm.T, "&gt;="&amp;DATE(2024,2,1), _xlpm.T, "&lt;="&amp;DATE(2024,2,29), _xlpm.C, _xlpm.U),        _xlpm.M, MAX(_xlpm.B),IF(_xlpm.M=0, "Tidak ada penjualan", _xlfn.TEXTJOIN(", ", TRUE, _xlfn.UNIQUE(IF(_xlpm.B=_xlpm.M, _xlpm.A, "")))))</f>
        <v>XPANDER CROSS</v>
      </c>
      <c r="J60" s="12" t="str" cm="1">
        <f t="array" ref="J60">_xlfn.LET(_xlpm.A, Dataset!$N$2:$N$567,    _xlpm.T, Dataset!$D$2:$D$567,      _xlpm.C, Dataset!$B$2:$B$567,      _xlpm.U, Analyze!C60,       _xlpm.B, COUNTIFS(_xlpm.A, _xlpm.A, _xlpm.T, "&gt;="&amp;DATE(2024,1,1), _xlpm.T, "&lt;="&amp;DATE(2024,1,31), _xlpm.C, _xlpm.U),        _xlpm.M, MIN(_xlpm.B),       IF(SUM(_xlpm.B)=0, "Tidak Ada Penjualan", _xlfn.TEXTJOIN(", ", TRUE, _xlfn.UNIQUE(IF(_xlpm.B=_xlpm.M, _xlpm.A, "")))))</f>
        <v>XFORCE, L300</v>
      </c>
      <c r="K60" s="12" t="str" cm="1">
        <f t="array" ref="K60">_xlfn.LET(_xlpm.A, Dataset!$N$2:$N$567,    _xlpm.T, Dataset!$D$2:$D$567,      _xlpm.C, Dataset!$B$2:$B$567,      _xlpm.U, Analyze!C60,       _xlpm.B, COUNTIFS(_xlpm.A, _xlpm.A, _xlpm.T, "&gt;="&amp;DATE(2024,2,1), _xlpm.T, "&lt;="&amp;DATE(2024,2,29), _xlpm.C, _xlpm.U),        _xlpm.M, MIN(_xlpm.B),       IF(SUM(_xlpm.B)=0, "Tidak Ada Penjualan", _xlfn.TEXTJOIN(", ", TRUE, _xlfn.UNIQUE(IF(_xlpm.B=_xlpm.M, _xlpm.A, "")))))</f>
        <v>PAJERO, TRITON</v>
      </c>
    </row>
    <row r="61" spans="2:11" x14ac:dyDescent="0.2">
      <c r="B61" s="8">
        <v>21</v>
      </c>
      <c r="C61" s="7" t="s">
        <v>55</v>
      </c>
      <c r="D61" s="8" t="s">
        <v>734</v>
      </c>
      <c r="E61" s="13">
        <f>COUNTIFS(Dataset!B:B,Analyze!B26,Dataset!D:D,"&gt;=2024-01-01",Dataset!D:D,"&lt;=2024-01-31")</f>
        <v>13</v>
      </c>
      <c r="F61" s="12">
        <f>COUNTIFS(Dataset!B:B, Analyze!B26, Dataset!D:D, "&gt;=2024-02-01", Dataset!D:D, "&lt;=2024-02-29")</f>
        <v>12</v>
      </c>
      <c r="G61" s="12" t="str">
        <f t="shared" si="0"/>
        <v>Penurunan 7,69%</v>
      </c>
      <c r="H61" s="12" t="str" cm="1">
        <f t="array" ref="H61">_xlfn.LET(_xlpm.A, Dataset!$N$2:$N$567,    _xlpm.T, Dataset!$D$2:$D$567,      _xlpm.C, Dataset!$B$2:$B$567,      _xlpm.U, Analyze!C61,       _xlpm.B, COUNTIFS(_xlpm.A, _xlpm.A, _xlpm.T, "&gt;="&amp;DATE(2024,1,1), _xlpm.T, "&lt;="&amp;DATE(2024,1,31), _xlpm.C, _xlpm.U),        _xlpm.M, MAX(_xlpm.B),IF(_xlpm.M=0, "Tidak ada penjualan", _xlfn.TEXTJOIN(", ", TRUE, _xlfn.UNIQUE(IF(_xlpm.B=_xlpm.M, _xlpm.A, "")))))</f>
        <v>PAJERO, XPANDER MPV</v>
      </c>
      <c r="I61" s="12" t="str" cm="1">
        <f t="array" ref="I61">_xlfn.LET(_xlpm.A, Dataset!$N$2:$N$567,    _xlpm.T, Dataset!$D$2:$D$567,      _xlpm.C, Dataset!$B$2:$B$567,      _xlpm.U, Analyze!C61,       _xlpm.B, COUNTIFS(_xlpm.A, _xlpm.A, _xlpm.T, "&gt;="&amp;DATE(2024,2,1), _xlpm.T, "&lt;="&amp;DATE(2024,2,29), _xlpm.C, _xlpm.U),        _xlpm.M, MAX(_xlpm.B),IF(_xlpm.M=0, "Tidak ada penjualan", _xlfn.TEXTJOIN(", ", TRUE, _xlfn.UNIQUE(IF(_xlpm.B=_xlpm.M, _xlpm.A, "")))))</f>
        <v>PAJERO</v>
      </c>
      <c r="J61" s="12" t="str" cm="1">
        <f t="array" ref="J61">_xlfn.LET(_xlpm.A, Dataset!$N$2:$N$567,    _xlpm.T, Dataset!$D$2:$D$567,      _xlpm.C, Dataset!$B$2:$B$567,      _xlpm.U, Analyze!C61,       _xlpm.B, COUNTIFS(_xlpm.A, _xlpm.A, _xlpm.T, "&gt;="&amp;DATE(2024,1,1), _xlpm.T, "&lt;="&amp;DATE(2024,1,31), _xlpm.C, _xlpm.U),        _xlpm.M, MIN(_xlpm.B),       IF(SUM(_xlpm.B)=0, "Tidak Ada Penjualan", _xlfn.TEXTJOIN(", ", TRUE, _xlfn.UNIQUE(IF(_xlpm.B=_xlpm.M, _xlpm.A, "")))))</f>
        <v>XFORCE, TRITON, L300</v>
      </c>
      <c r="K61" s="12" t="str" cm="1">
        <f t="array" ref="K61">_xlfn.LET(_xlpm.A, Dataset!$N$2:$N$567,    _xlpm.T, Dataset!$D$2:$D$567,      _xlpm.C, Dataset!$B$2:$B$567,      _xlpm.U, Analyze!C61,       _xlpm.B, COUNTIFS(_xlpm.A, _xlpm.A, _xlpm.T, "&gt;="&amp;DATE(2024,2,1), _xlpm.T, "&lt;="&amp;DATE(2024,2,29), _xlpm.C, _xlpm.U),        _xlpm.M, MIN(_xlpm.B),       IF(SUM(_xlpm.B)=0, "Tidak Ada Penjualan", _xlfn.TEXTJOIN(", ", TRUE, _xlfn.UNIQUE(IF(_xlpm.B=_xlpm.M, _xlpm.A, "")))))</f>
        <v>XFORCE, TRITON, L300</v>
      </c>
    </row>
    <row r="62" spans="2:11" x14ac:dyDescent="0.2">
      <c r="B62" s="8">
        <v>22</v>
      </c>
      <c r="C62" s="7" t="s">
        <v>58</v>
      </c>
      <c r="D62" s="8" t="s">
        <v>737</v>
      </c>
      <c r="E62" s="13">
        <f>COUNTIFS(Dataset!B:B,Analyze!B27,Dataset!D:D,"&gt;=2024-01-01",Dataset!D:D,"&lt;=2024-01-31")</f>
        <v>6</v>
      </c>
      <c r="F62" s="12">
        <f>COUNTIFS(Dataset!B:B, Analyze!B27, Dataset!D:D, "&gt;=2024-02-01", Dataset!D:D, "&lt;=2024-02-29")</f>
        <v>4</v>
      </c>
      <c r="G62" s="12" t="str">
        <f t="shared" si="0"/>
        <v>Penurunan 33,33%</v>
      </c>
      <c r="H62" s="12" t="str" cm="1">
        <f t="array" ref="H62">_xlfn.LET(_xlpm.A, Dataset!$N$2:$N$567,    _xlpm.T, Dataset!$D$2:$D$567,      _xlpm.C, Dataset!$B$2:$B$567,      _xlpm.U, Analyze!C62,       _xlpm.B, COUNTIFS(_xlpm.A, _xlpm.A, _xlpm.T, "&gt;="&amp;DATE(2024,1,1), _xlpm.T, "&lt;="&amp;DATE(2024,1,31), _xlpm.C, _xlpm.U),        _xlpm.M, MAX(_xlpm.B),IF(_xlpm.M=0, "Tidak ada penjualan", _xlfn.TEXTJOIN(", ", TRUE, _xlfn.UNIQUE(IF(_xlpm.B=_xlpm.M, _xlpm.A, "")))))</f>
        <v>PAJERO, L300</v>
      </c>
      <c r="I62" s="12" t="str" cm="1">
        <f t="array" ref="I62">_xlfn.LET(_xlpm.A, Dataset!$N$2:$N$567,    _xlpm.T, Dataset!$D$2:$D$567,      _xlpm.C, Dataset!$B$2:$B$567,      _xlpm.U, Analyze!C62,       _xlpm.B, COUNTIFS(_xlpm.A, _xlpm.A, _xlpm.T, "&gt;="&amp;DATE(2024,2,1), _xlpm.T, "&lt;="&amp;DATE(2024,2,29), _xlpm.C, _xlpm.U),        _xlpm.M, MAX(_xlpm.B),IF(_xlpm.M=0, "Tidak ada penjualan", _xlfn.TEXTJOIN(", ", TRUE, _xlfn.UNIQUE(IF(_xlpm.B=_xlpm.M, _xlpm.A, "")))))</f>
        <v>PAJERO</v>
      </c>
      <c r="J62" s="12" t="str" cm="1">
        <f t="array" ref="J62">_xlfn.LET(_xlpm.A, Dataset!$N$2:$N$567,    _xlpm.T, Dataset!$D$2:$D$567,      _xlpm.C, Dataset!$B$2:$B$567,      _xlpm.U, Analyze!C62,       _xlpm.B, COUNTIFS(_xlpm.A, _xlpm.A, _xlpm.T, "&gt;="&amp;DATE(2024,1,1), _xlpm.T, "&lt;="&amp;DATE(2024,1,31), _xlpm.C, _xlpm.U),        _xlpm.M, MIN(_xlpm.B),       IF(SUM(_xlpm.B)=0, "Tidak Ada Penjualan", _xlfn.TEXTJOIN(", ", TRUE, _xlfn.UNIQUE(IF(_xlpm.B=_xlpm.M, _xlpm.A, "")))))</f>
        <v>XPANDER CROSS, XPANDER MPV, XFORCE, TRITON</v>
      </c>
      <c r="K62" s="12" t="str" cm="1">
        <f t="array" ref="K62">_xlfn.LET(_xlpm.A, Dataset!$N$2:$N$567,    _xlpm.T, Dataset!$D$2:$D$567,      _xlpm.C, Dataset!$B$2:$B$567,      _xlpm.U, Analyze!C62,       _xlpm.B, COUNTIFS(_xlpm.A, _xlpm.A, _xlpm.T, "&gt;="&amp;DATE(2024,2,1), _xlpm.T, "&lt;="&amp;DATE(2024,2,29), _xlpm.C, _xlpm.U),        _xlpm.M, MIN(_xlpm.B),       IF(SUM(_xlpm.B)=0, "Tidak Ada Penjualan", _xlfn.TEXTJOIN(", ", TRUE, _xlfn.UNIQUE(IF(_xlpm.B=_xlpm.M, _xlpm.A, "")))))</f>
        <v>XPANDER MPV, XFORCE, TRITON, L300</v>
      </c>
    </row>
    <row r="63" spans="2:11" x14ac:dyDescent="0.2">
      <c r="B63" s="8">
        <v>23</v>
      </c>
      <c r="C63" s="7" t="s">
        <v>107</v>
      </c>
      <c r="D63" s="8" t="s">
        <v>734</v>
      </c>
      <c r="E63" s="13">
        <f>COUNTIFS(Dataset!B:B,Analyze!B28,Dataset!D:D,"&gt;=2024-01-01",Dataset!D:D,"&lt;=2024-01-31")</f>
        <v>9</v>
      </c>
      <c r="F63" s="12">
        <f>COUNTIFS(Dataset!B:B, Analyze!B28, Dataset!D:D, "&gt;=2024-02-01", Dataset!D:D, "&lt;=2024-02-29")</f>
        <v>6</v>
      </c>
      <c r="G63" s="12" t="str">
        <f t="shared" si="0"/>
        <v>Penurunan 33,33%</v>
      </c>
      <c r="H63" s="12" t="str" cm="1">
        <f t="array" ref="H63">_xlfn.LET(_xlpm.A, Dataset!$N$2:$N$567,    _xlpm.T, Dataset!$D$2:$D$567,      _xlpm.C, Dataset!$B$2:$B$567,      _xlpm.U, Analyze!C63,       _xlpm.B, COUNTIFS(_xlpm.A, _xlpm.A, _xlpm.T, "&gt;="&amp;DATE(2024,1,1), _xlpm.T, "&lt;="&amp;DATE(2024,1,31), _xlpm.C, _xlpm.U),        _xlpm.M, MAX(_xlpm.B),IF(_xlpm.M=0, "Tidak ada penjualan", _xlfn.TEXTJOIN(", ", TRUE, _xlfn.UNIQUE(IF(_xlpm.B=_xlpm.M, _xlpm.A, "")))))</f>
        <v>XPANDER CROSS</v>
      </c>
      <c r="I63" s="12" t="str" cm="1">
        <f t="array" ref="I63">_xlfn.LET(_xlpm.A, Dataset!$N$2:$N$567,    _xlpm.T, Dataset!$D$2:$D$567,      _xlpm.C, Dataset!$B$2:$B$567,      _xlpm.U, Analyze!C63,       _xlpm.B, COUNTIFS(_xlpm.A, _xlpm.A, _xlpm.T, "&gt;="&amp;DATE(2024,2,1), _xlpm.T, "&lt;="&amp;DATE(2024,2,29), _xlpm.C, _xlpm.U),        _xlpm.M, MAX(_xlpm.B),IF(_xlpm.M=0, "Tidak ada penjualan", _xlfn.TEXTJOIN(", ", TRUE, _xlfn.UNIQUE(IF(_xlpm.B=_xlpm.M, _xlpm.A, "")))))</f>
        <v>XPANDER CROSS</v>
      </c>
      <c r="J63" s="12" t="str" cm="1">
        <f t="array" ref="J63">_xlfn.LET(_xlpm.A, Dataset!$N$2:$N$567,    _xlpm.T, Dataset!$D$2:$D$567,      _xlpm.C, Dataset!$B$2:$B$567,      _xlpm.U, Analyze!C63,       _xlpm.B, COUNTIFS(_xlpm.A, _xlpm.A, _xlpm.T, "&gt;="&amp;DATE(2024,1,1), _xlpm.T, "&lt;="&amp;DATE(2024,1,31), _xlpm.C, _xlpm.U),        _xlpm.M, MIN(_xlpm.B),       IF(SUM(_xlpm.B)=0, "Tidak Ada Penjualan", _xlfn.TEXTJOIN(", ", TRUE, _xlfn.UNIQUE(IF(_xlpm.B=_xlpm.M, _xlpm.A, "")))))</f>
        <v>XFORCE</v>
      </c>
      <c r="K63" s="12" t="str" cm="1">
        <f t="array" ref="K63">_xlfn.LET(_xlpm.A, Dataset!$N$2:$N$567,    _xlpm.T, Dataset!$D$2:$D$567,      _xlpm.C, Dataset!$B$2:$B$567,      _xlpm.U, Analyze!C63,       _xlpm.B, COUNTIFS(_xlpm.A, _xlpm.A, _xlpm.T, "&gt;="&amp;DATE(2024,2,1), _xlpm.T, "&lt;="&amp;DATE(2024,2,29), _xlpm.C, _xlpm.U),        _xlpm.M, MIN(_xlpm.B),       IF(SUM(_xlpm.B)=0, "Tidak Ada Penjualan", _xlfn.TEXTJOIN(", ", TRUE, _xlfn.UNIQUE(IF(_xlpm.B=_xlpm.M, _xlpm.A, "")))))</f>
        <v>PAJERO, XFORCE, TRITON</v>
      </c>
    </row>
    <row r="64" spans="2:11" x14ac:dyDescent="0.2">
      <c r="B64" s="8">
        <v>24</v>
      </c>
      <c r="C64" s="7" t="s">
        <v>109</v>
      </c>
      <c r="D64" s="8" t="s">
        <v>737</v>
      </c>
      <c r="E64" s="13">
        <f>COUNTIFS(Dataset!B:B,Analyze!B29,Dataset!D:D,"&gt;=2024-01-01",Dataset!D:D,"&lt;=2024-01-31")</f>
        <v>9</v>
      </c>
      <c r="F64" s="12">
        <f>COUNTIFS(Dataset!B:B, Analyze!B29, Dataset!D:D, "&gt;=2024-02-01", Dataset!D:D, "&lt;=2024-02-29")</f>
        <v>5</v>
      </c>
      <c r="G64" s="12" t="str">
        <f t="shared" si="0"/>
        <v>Penurunan 44,44%</v>
      </c>
      <c r="H64" s="12" t="str" cm="1">
        <f t="array" ref="H64">_xlfn.LET(_xlpm.A, Dataset!$N$2:$N$567,    _xlpm.T, Dataset!$D$2:$D$567,      _xlpm.C, Dataset!$B$2:$B$567,      _xlpm.U, Analyze!C64,       _xlpm.B, COUNTIFS(_xlpm.A, _xlpm.A, _xlpm.T, "&gt;="&amp;DATE(2024,1,1), _xlpm.T, "&lt;="&amp;DATE(2024,1,31), _xlpm.C, _xlpm.U),        _xlpm.M, MAX(_xlpm.B),IF(_xlpm.M=0, "Tidak ada penjualan", _xlfn.TEXTJOIN(", ", TRUE, _xlfn.UNIQUE(IF(_xlpm.B=_xlpm.M, _xlpm.A, "")))))</f>
        <v>XPANDER CROSS</v>
      </c>
      <c r="I64" s="12" t="str" cm="1">
        <f t="array" ref="I64">_xlfn.LET(_xlpm.A, Dataset!$N$2:$N$567,    _xlpm.T, Dataset!$D$2:$D$567,      _xlpm.C, Dataset!$B$2:$B$567,      _xlpm.U, Analyze!C64,       _xlpm.B, COUNTIFS(_xlpm.A, _xlpm.A, _xlpm.T, "&gt;="&amp;DATE(2024,2,1), _xlpm.T, "&lt;="&amp;DATE(2024,2,29), _xlpm.C, _xlpm.U),        _xlpm.M, MAX(_xlpm.B),IF(_xlpm.M=0, "Tidak ada penjualan", _xlfn.TEXTJOIN(", ", TRUE, _xlfn.UNIQUE(IF(_xlpm.B=_xlpm.M, _xlpm.A, "")))))</f>
        <v>XPANDER CROSS</v>
      </c>
      <c r="J64" s="12" t="str" cm="1">
        <f t="array" ref="J64">_xlfn.LET(_xlpm.A, Dataset!$N$2:$N$567,    _xlpm.T, Dataset!$D$2:$D$567,      _xlpm.C, Dataset!$B$2:$B$567,      _xlpm.U, Analyze!C64,       _xlpm.B, COUNTIFS(_xlpm.A, _xlpm.A, _xlpm.T, "&gt;="&amp;DATE(2024,1,1), _xlpm.T, "&lt;="&amp;DATE(2024,1,31), _xlpm.C, _xlpm.U),        _xlpm.M, MIN(_xlpm.B),       IF(SUM(_xlpm.B)=0, "Tidak Ada Penjualan", _xlfn.TEXTJOIN(", ", TRUE, _xlfn.UNIQUE(IF(_xlpm.B=_xlpm.M, _xlpm.A, "")))))</f>
        <v>XFORCE, TRITON</v>
      </c>
      <c r="K64" s="12" t="str" cm="1">
        <f t="array" ref="K64">_xlfn.LET(_xlpm.A, Dataset!$N$2:$N$567,    _xlpm.T, Dataset!$D$2:$D$567,      _xlpm.C, Dataset!$B$2:$B$567,      _xlpm.U, Analyze!C64,       _xlpm.B, COUNTIFS(_xlpm.A, _xlpm.A, _xlpm.T, "&gt;="&amp;DATE(2024,2,1), _xlpm.T, "&lt;="&amp;DATE(2024,2,29), _xlpm.C, _xlpm.U),        _xlpm.M, MIN(_xlpm.B),       IF(SUM(_xlpm.B)=0, "Tidak Ada Penjualan", _xlfn.TEXTJOIN(", ", TRUE, _xlfn.UNIQUE(IF(_xlpm.B=_xlpm.M, _xlpm.A, "")))))</f>
        <v>XFORCE, TRITON</v>
      </c>
    </row>
    <row r="65" spans="2:11" x14ac:dyDescent="0.2">
      <c r="B65" s="8">
        <v>25</v>
      </c>
      <c r="C65" s="7" t="s">
        <v>82</v>
      </c>
      <c r="D65" s="8" t="s">
        <v>734</v>
      </c>
      <c r="E65" s="13">
        <f>COUNTIFS(Dataset!B:B,Analyze!B30,Dataset!D:D,"&gt;=2024-01-01",Dataset!D:D,"&lt;=2024-01-31")</f>
        <v>19</v>
      </c>
      <c r="F65" s="12">
        <f>COUNTIFS(Dataset!B:B, Analyze!B30, Dataset!D:D, "&gt;=2024-02-01", Dataset!D:D, "&lt;=2024-02-29")</f>
        <v>5</v>
      </c>
      <c r="G65" s="12" t="str">
        <f t="shared" si="0"/>
        <v>Penurunan 73,68%</v>
      </c>
      <c r="H65" s="12" t="str" cm="1">
        <f t="array" ref="H65">_xlfn.LET(_xlpm.A, Dataset!$N$2:$N$567,    _xlpm.T, Dataset!$D$2:$D$567,      _xlpm.C, Dataset!$B$2:$B$567,      _xlpm.U, Analyze!C65,       _xlpm.B, COUNTIFS(_xlpm.A, _xlpm.A, _xlpm.T, "&gt;="&amp;DATE(2024,1,1), _xlpm.T, "&lt;="&amp;DATE(2024,1,31), _xlpm.C, _xlpm.U),        _xlpm.M, MAX(_xlpm.B),IF(_xlpm.M=0, "Tidak ada penjualan", _xlfn.TEXTJOIN(", ", TRUE, _xlfn.UNIQUE(IF(_xlpm.B=_xlpm.M, _xlpm.A, "")))))</f>
        <v>XPANDER MPV</v>
      </c>
      <c r="I65" s="12" t="str" cm="1">
        <f t="array" ref="I65">_xlfn.LET(_xlpm.A, Dataset!$N$2:$N$567,    _xlpm.T, Dataset!$D$2:$D$567,      _xlpm.C, Dataset!$B$2:$B$567,      _xlpm.U, Analyze!C65,       _xlpm.B, COUNTIFS(_xlpm.A, _xlpm.A, _xlpm.T, "&gt;="&amp;DATE(2024,2,1), _xlpm.T, "&lt;="&amp;DATE(2024,2,29), _xlpm.C, _xlpm.U),        _xlpm.M, MAX(_xlpm.B),IF(_xlpm.M=0, "Tidak ada penjualan", _xlfn.TEXTJOIN(", ", TRUE, _xlfn.UNIQUE(IF(_xlpm.B=_xlpm.M, _xlpm.A, "")))))</f>
        <v>XPANDER CROSS</v>
      </c>
      <c r="J65" s="12" t="str" cm="1">
        <f t="array" ref="J65">_xlfn.LET(_xlpm.A, Dataset!$N$2:$N$567,    _xlpm.T, Dataset!$D$2:$D$567,      _xlpm.C, Dataset!$B$2:$B$567,      _xlpm.U, Analyze!C65,       _xlpm.B, COUNTIFS(_xlpm.A, _xlpm.A, _xlpm.T, "&gt;="&amp;DATE(2024,1,1), _xlpm.T, "&lt;="&amp;DATE(2024,1,31), _xlpm.C, _xlpm.U),        _xlpm.M, MIN(_xlpm.B),       IF(SUM(_xlpm.B)=0, "Tidak Ada Penjualan", _xlfn.TEXTJOIN(", ", TRUE, _xlfn.UNIQUE(IF(_xlpm.B=_xlpm.M, _xlpm.A, "")))))</f>
        <v>XFORCE, TRITON</v>
      </c>
      <c r="K65" s="12" t="str" cm="1">
        <f t="array" ref="K65">_xlfn.LET(_xlpm.A, Dataset!$N$2:$N$567,    _xlpm.T, Dataset!$D$2:$D$567,      _xlpm.C, Dataset!$B$2:$B$567,      _xlpm.U, Analyze!C65,       _xlpm.B, COUNTIFS(_xlpm.A, _xlpm.A, _xlpm.T, "&gt;="&amp;DATE(2024,2,1), _xlpm.T, "&lt;="&amp;DATE(2024,2,29), _xlpm.C, _xlpm.U),        _xlpm.M, MIN(_xlpm.B),       IF(SUM(_xlpm.B)=0, "Tidak Ada Penjualan", _xlfn.TEXTJOIN(", ", TRUE, _xlfn.UNIQUE(IF(_xlpm.B=_xlpm.M, _xlpm.A, "")))))</f>
        <v>XPANDER MPV, TRITON, L300</v>
      </c>
    </row>
    <row r="66" spans="2:11" x14ac:dyDescent="0.2">
      <c r="B66" s="8">
        <v>26</v>
      </c>
      <c r="C66" s="7" t="s">
        <v>73</v>
      </c>
      <c r="D66" s="8" t="s">
        <v>734</v>
      </c>
      <c r="E66" s="13">
        <f>COUNTIFS(Dataset!B:B,Analyze!B31,Dataset!D:D,"&gt;=2024-01-01",Dataset!D:D,"&lt;=2024-01-31")</f>
        <v>7</v>
      </c>
      <c r="F66" s="12">
        <f>COUNTIFS(Dataset!B:B, Analyze!B31, Dataset!D:D, "&gt;=2024-02-01", Dataset!D:D, "&lt;=2024-02-29")</f>
        <v>7</v>
      </c>
      <c r="G66" s="12" t="str">
        <f t="shared" si="0"/>
        <v>Kenaikan 0%</v>
      </c>
      <c r="H66" s="12" t="str" cm="1">
        <f t="array" ref="H66">_xlfn.LET(_xlpm.A, Dataset!$N$2:$N$567,    _xlpm.T, Dataset!$D$2:$D$567,      _xlpm.C, Dataset!$B$2:$B$567,      _xlpm.U, Analyze!C66,       _xlpm.B, COUNTIFS(_xlpm.A, _xlpm.A, _xlpm.T, "&gt;="&amp;DATE(2024,1,1), _xlpm.T, "&lt;="&amp;DATE(2024,1,31), _xlpm.C, _xlpm.U),        _xlpm.M, MAX(_xlpm.B),IF(_xlpm.M=0, "Tidak ada penjualan", _xlfn.TEXTJOIN(", ", TRUE, _xlfn.UNIQUE(IF(_xlpm.B=_xlpm.M, _xlpm.A, "")))))</f>
        <v>PAJERO</v>
      </c>
      <c r="I66" s="12" t="str" cm="1">
        <f t="array" ref="I66">_xlfn.LET(_xlpm.A, Dataset!$N$2:$N$567,    _xlpm.T, Dataset!$D$2:$D$567,      _xlpm.C, Dataset!$B$2:$B$567,      _xlpm.U, Analyze!C66,       _xlpm.B, COUNTIFS(_xlpm.A, _xlpm.A, _xlpm.T, "&gt;="&amp;DATE(2024,2,1), _xlpm.T, "&lt;="&amp;DATE(2024,2,29), _xlpm.C, _xlpm.U),        _xlpm.M, MAX(_xlpm.B),IF(_xlpm.M=0, "Tidak ada penjualan", _xlfn.TEXTJOIN(", ", TRUE, _xlfn.UNIQUE(IF(_xlpm.B=_xlpm.M, _xlpm.A, "")))))</f>
        <v>XPANDER CROSS</v>
      </c>
      <c r="J66" s="12" t="str" cm="1">
        <f t="array" ref="J66">_xlfn.LET(_xlpm.A, Dataset!$N$2:$N$567,    _xlpm.T, Dataset!$D$2:$D$567,      _xlpm.C, Dataset!$B$2:$B$567,      _xlpm.U, Analyze!C66,       _xlpm.B, COUNTIFS(_xlpm.A, _xlpm.A, _xlpm.T, "&gt;="&amp;DATE(2024,1,1), _xlpm.T, "&lt;="&amp;DATE(2024,1,31), _xlpm.C, _xlpm.U),        _xlpm.M, MIN(_xlpm.B),       IF(SUM(_xlpm.B)=0, "Tidak Ada Penjualan", _xlfn.TEXTJOIN(", ", TRUE, _xlfn.UNIQUE(IF(_xlpm.B=_xlpm.M, _xlpm.A, "")))))</f>
        <v>XPANDER CROSS, TRITON</v>
      </c>
      <c r="K66" s="12" t="str" cm="1">
        <f t="array" ref="K66">_xlfn.LET(_xlpm.A, Dataset!$N$2:$N$567,    _xlpm.T, Dataset!$D$2:$D$567,      _xlpm.C, Dataset!$B$2:$B$567,      _xlpm.U, Analyze!C66,       _xlpm.B, COUNTIFS(_xlpm.A, _xlpm.A, _xlpm.T, "&gt;="&amp;DATE(2024,2,1), _xlpm.T, "&lt;="&amp;DATE(2024,2,29), _xlpm.C, _xlpm.U),        _xlpm.M, MIN(_xlpm.B),       IF(SUM(_xlpm.B)=0, "Tidak Ada Penjualan", _xlfn.TEXTJOIN(", ", TRUE, _xlfn.UNIQUE(IF(_xlpm.B=_xlpm.M, _xlpm.A, "")))))</f>
        <v>XFORCE, TRITON</v>
      </c>
    </row>
    <row r="67" spans="2:11" x14ac:dyDescent="0.2">
      <c r="B67" s="8">
        <v>27</v>
      </c>
      <c r="C67" s="7" t="s">
        <v>113</v>
      </c>
      <c r="D67" s="8" t="s">
        <v>734</v>
      </c>
      <c r="E67" s="13">
        <f>COUNTIFS(Dataset!B:B,Analyze!B32,Dataset!D:D,"&gt;=2024-01-01",Dataset!D:D,"&lt;=2024-01-31")</f>
        <v>9</v>
      </c>
      <c r="F67" s="12">
        <f>COUNTIFS(Dataset!B:B, Analyze!B32, Dataset!D:D, "&gt;=2024-02-01", Dataset!D:D, "&lt;=2024-02-29")</f>
        <v>6</v>
      </c>
      <c r="G67" s="12" t="str">
        <f t="shared" si="0"/>
        <v>Penurunan 33,33%</v>
      </c>
      <c r="H67" s="12" t="str" cm="1">
        <f t="array" ref="H67">_xlfn.LET(_xlpm.A, Dataset!$N$2:$N$567,    _xlpm.T, Dataset!$D$2:$D$567,      _xlpm.C, Dataset!$B$2:$B$567,      _xlpm.U, Analyze!C67,       _xlpm.B, COUNTIFS(_xlpm.A, _xlpm.A, _xlpm.T, "&gt;="&amp;DATE(2024,1,1), _xlpm.T, "&lt;="&amp;DATE(2024,1,31), _xlpm.C, _xlpm.U),        _xlpm.M, MAX(_xlpm.B),IF(_xlpm.M=0, "Tidak ada penjualan", _xlfn.TEXTJOIN(", ", TRUE, _xlfn.UNIQUE(IF(_xlpm.B=_xlpm.M, _xlpm.A, "")))))</f>
        <v>XPANDER CROSS</v>
      </c>
      <c r="I67" s="12" t="str" cm="1">
        <f t="array" ref="I67">_xlfn.LET(_xlpm.A, Dataset!$N$2:$N$567,    _xlpm.T, Dataset!$D$2:$D$567,      _xlpm.C, Dataset!$B$2:$B$567,      _xlpm.U, Analyze!C67,       _xlpm.B, COUNTIFS(_xlpm.A, _xlpm.A, _xlpm.T, "&gt;="&amp;DATE(2024,2,1), _xlpm.T, "&lt;="&amp;DATE(2024,2,29), _xlpm.C, _xlpm.U),        _xlpm.M, MAX(_xlpm.B),IF(_xlpm.M=0, "Tidak ada penjualan", _xlfn.TEXTJOIN(", ", TRUE, _xlfn.UNIQUE(IF(_xlpm.B=_xlpm.M, _xlpm.A, "")))))</f>
        <v>XPANDER MPV</v>
      </c>
      <c r="J67" s="12" t="str" cm="1">
        <f t="array" ref="J67">_xlfn.LET(_xlpm.A, Dataset!$N$2:$N$567,    _xlpm.T, Dataset!$D$2:$D$567,      _xlpm.C, Dataset!$B$2:$B$567,      _xlpm.U, Analyze!C67,       _xlpm.B, COUNTIFS(_xlpm.A, _xlpm.A, _xlpm.T, "&gt;="&amp;DATE(2024,1,1), _xlpm.T, "&lt;="&amp;DATE(2024,1,31), _xlpm.C, _xlpm.U),        _xlpm.M, MIN(_xlpm.B),       IF(SUM(_xlpm.B)=0, "Tidak Ada Penjualan", _xlfn.TEXTJOIN(", ", TRUE, _xlfn.UNIQUE(IF(_xlpm.B=_xlpm.M, _xlpm.A, "")))))</f>
        <v>XFORCE, TRITON, L300</v>
      </c>
      <c r="K67" s="12" t="str" cm="1">
        <f t="array" ref="K67">_xlfn.LET(_xlpm.A, Dataset!$N$2:$N$567,    _xlpm.T, Dataset!$D$2:$D$567,      _xlpm.C, Dataset!$B$2:$B$567,      _xlpm.U, Analyze!C67,       _xlpm.B, COUNTIFS(_xlpm.A, _xlpm.A, _xlpm.T, "&gt;="&amp;DATE(2024,2,1), _xlpm.T, "&lt;="&amp;DATE(2024,2,29), _xlpm.C, _xlpm.U),        _xlpm.M, MIN(_xlpm.B),       IF(SUM(_xlpm.B)=0, "Tidak Ada Penjualan", _xlfn.TEXTJOIN(", ", TRUE, _xlfn.UNIQUE(IF(_xlpm.B=_xlpm.M, _xlpm.A, "")))))</f>
        <v>PAJERO, XFORCE, TRITON, L300</v>
      </c>
    </row>
    <row r="68" spans="2:11" x14ac:dyDescent="0.2">
      <c r="B68" s="8">
        <v>28</v>
      </c>
      <c r="C68" s="7" t="s">
        <v>74</v>
      </c>
      <c r="D68" s="8" t="s">
        <v>739</v>
      </c>
      <c r="E68" s="13">
        <f>COUNTIFS(Dataset!B:B,Analyze!B33,Dataset!D:D,"&gt;=2024-01-01",Dataset!D:D,"&lt;=2024-01-31")</f>
        <v>17</v>
      </c>
      <c r="F68" s="12">
        <f>COUNTIFS(Dataset!B:B, Analyze!B33, Dataset!D:D, "&gt;=2024-02-01", Dataset!D:D, "&lt;=2024-02-29")</f>
        <v>8</v>
      </c>
      <c r="G68" s="12" t="str">
        <f t="shared" si="0"/>
        <v>Penurunan 52,94%</v>
      </c>
      <c r="H68" s="12" t="str" cm="1">
        <f t="array" ref="H68">_xlfn.LET(_xlpm.A, Dataset!$N$2:$N$567,    _xlpm.T, Dataset!$D$2:$D$567,      _xlpm.C, Dataset!$B$2:$B$567,      _xlpm.U, Analyze!C68,       _xlpm.B, COUNTIFS(_xlpm.A, _xlpm.A, _xlpm.T, "&gt;="&amp;DATE(2024,1,1), _xlpm.T, "&lt;="&amp;DATE(2024,1,31), _xlpm.C, _xlpm.U),        _xlpm.M, MAX(_xlpm.B),IF(_xlpm.M=0, "Tidak ada penjualan", _xlfn.TEXTJOIN(", ", TRUE, _xlfn.UNIQUE(IF(_xlpm.B=_xlpm.M, _xlpm.A, "")))))</f>
        <v>XPANDER CROSS</v>
      </c>
      <c r="I68" s="12" t="str" cm="1">
        <f t="array" ref="I68">_xlfn.LET(_xlpm.A, Dataset!$N$2:$N$567,    _xlpm.T, Dataset!$D$2:$D$567,      _xlpm.C, Dataset!$B$2:$B$567,      _xlpm.U, Analyze!C68,       _xlpm.B, COUNTIFS(_xlpm.A, _xlpm.A, _xlpm.T, "&gt;="&amp;DATE(2024,2,1), _xlpm.T, "&lt;="&amp;DATE(2024,2,29), _xlpm.C, _xlpm.U),        _xlpm.M, MAX(_xlpm.B),IF(_xlpm.M=0, "Tidak ada penjualan", _xlfn.TEXTJOIN(", ", TRUE, _xlfn.UNIQUE(IF(_xlpm.B=_xlpm.M, _xlpm.A, "")))))</f>
        <v>XPANDER MPV</v>
      </c>
      <c r="J68" s="12" t="str" cm="1">
        <f t="array" ref="J68">_xlfn.LET(_xlpm.A, Dataset!$N$2:$N$567,    _xlpm.T, Dataset!$D$2:$D$567,      _xlpm.C, Dataset!$B$2:$B$567,      _xlpm.U, Analyze!C68,       _xlpm.B, COUNTIFS(_xlpm.A, _xlpm.A, _xlpm.T, "&gt;="&amp;DATE(2024,1,1), _xlpm.T, "&lt;="&amp;DATE(2024,1,31), _xlpm.C, _xlpm.U),        _xlpm.M, MIN(_xlpm.B),       IF(SUM(_xlpm.B)=0, "Tidak Ada Penjualan", _xlfn.TEXTJOIN(", ", TRUE, _xlfn.UNIQUE(IF(_xlpm.B=_xlpm.M, _xlpm.A, "")))))</f>
        <v>TRITON</v>
      </c>
      <c r="K68" s="12" t="str" cm="1">
        <f t="array" ref="K68">_xlfn.LET(_xlpm.A, Dataset!$N$2:$N$567,    _xlpm.T, Dataset!$D$2:$D$567,      _xlpm.C, Dataset!$B$2:$B$567,      _xlpm.U, Analyze!C68,       _xlpm.B, COUNTIFS(_xlpm.A, _xlpm.A, _xlpm.T, "&gt;="&amp;DATE(2024,2,1), _xlpm.T, "&lt;="&amp;DATE(2024,2,29), _xlpm.C, _xlpm.U),        _xlpm.M, MIN(_xlpm.B),       IF(SUM(_xlpm.B)=0, "Tidak Ada Penjualan", _xlfn.TEXTJOIN(", ", TRUE, _xlfn.UNIQUE(IF(_xlpm.B=_xlpm.M, _xlpm.A, "")))))</f>
        <v>XFORCE</v>
      </c>
    </row>
    <row r="69" spans="2:11" x14ac:dyDescent="0.2">
      <c r="B69" s="8">
        <v>29</v>
      </c>
      <c r="C69" s="7" t="s">
        <v>60</v>
      </c>
      <c r="D69" s="8" t="s">
        <v>740</v>
      </c>
      <c r="E69" s="13">
        <f>COUNTIFS(Dataset!B:B,Analyze!B34,Dataset!D:D,"&gt;=2024-01-01",Dataset!D:D,"&lt;=2024-01-31")</f>
        <v>11</v>
      </c>
      <c r="F69" s="12">
        <f>COUNTIFS(Dataset!B:B, Analyze!B34, Dataset!D:D, "&gt;=2024-02-01", Dataset!D:D, "&lt;=2024-02-29")</f>
        <v>3</v>
      </c>
      <c r="G69" s="12" t="str">
        <f t="shared" si="0"/>
        <v>Penurunan 72,73%</v>
      </c>
      <c r="H69" s="12" t="str" cm="1">
        <f t="array" ref="H69">_xlfn.LET(_xlpm.A, Dataset!$N$2:$N$567,    _xlpm.T, Dataset!$D$2:$D$567,      _xlpm.C, Dataset!$B$2:$B$567,      _xlpm.U, Analyze!C69,       _xlpm.B, COUNTIFS(_xlpm.A, _xlpm.A, _xlpm.T, "&gt;="&amp;DATE(2024,1,1), _xlpm.T, "&lt;="&amp;DATE(2024,1,31), _xlpm.C, _xlpm.U),        _xlpm.M, MAX(_xlpm.B),IF(_xlpm.M=0, "Tidak ada penjualan", _xlfn.TEXTJOIN(", ", TRUE, _xlfn.UNIQUE(IF(_xlpm.B=_xlpm.M, _xlpm.A, "")))))</f>
        <v>XPANDER CROSS, XPANDER MPV</v>
      </c>
      <c r="I69" s="12" t="str" cm="1">
        <f t="array" ref="I69">_xlfn.LET(_xlpm.A, Dataset!$N$2:$N$567,    _xlpm.T, Dataset!$D$2:$D$567,      _xlpm.C, Dataset!$B$2:$B$567,      _xlpm.U, Analyze!C69,       _xlpm.B, COUNTIFS(_xlpm.A, _xlpm.A, _xlpm.T, "&gt;="&amp;DATE(2024,2,1), _xlpm.T, "&lt;="&amp;DATE(2024,2,29), _xlpm.C, _xlpm.U),        _xlpm.M, MAX(_xlpm.B),IF(_xlpm.M=0, "Tidak ada penjualan", _xlfn.TEXTJOIN(", ", TRUE, _xlfn.UNIQUE(IF(_xlpm.B=_xlpm.M, _xlpm.A, "")))))</f>
        <v>XPANDER CROSS, XPANDER MPV, XFORCE</v>
      </c>
      <c r="J69" s="12" t="str" cm="1">
        <f t="array" ref="J69">_xlfn.LET(_xlpm.A, Dataset!$N$2:$N$567,    _xlpm.T, Dataset!$D$2:$D$567,      _xlpm.C, Dataset!$B$2:$B$567,      _xlpm.U, Analyze!C69,       _xlpm.B, COUNTIFS(_xlpm.A, _xlpm.A, _xlpm.T, "&gt;="&amp;DATE(2024,1,1), _xlpm.T, "&lt;="&amp;DATE(2024,1,31), _xlpm.C, _xlpm.U),        _xlpm.M, MIN(_xlpm.B),       IF(SUM(_xlpm.B)=0, "Tidak Ada Penjualan", _xlfn.TEXTJOIN(", ", TRUE, _xlfn.UNIQUE(IF(_xlpm.B=_xlpm.M, _xlpm.A, "")))))</f>
        <v>TRITON</v>
      </c>
      <c r="K69" s="12" t="str" cm="1">
        <f t="array" ref="K69">_xlfn.LET(_xlpm.A, Dataset!$N$2:$N$567,    _xlpm.T, Dataset!$D$2:$D$567,      _xlpm.C, Dataset!$B$2:$B$567,      _xlpm.U, Analyze!C69,       _xlpm.B, COUNTIFS(_xlpm.A, _xlpm.A, _xlpm.T, "&gt;="&amp;DATE(2024,2,1), _xlpm.T, "&lt;="&amp;DATE(2024,2,29), _xlpm.C, _xlpm.U),        _xlpm.M, MIN(_xlpm.B),       IF(SUM(_xlpm.B)=0, "Tidak Ada Penjualan", _xlfn.TEXTJOIN(", ", TRUE, _xlfn.UNIQUE(IF(_xlpm.B=_xlpm.M, _xlpm.A, "")))))</f>
        <v>PAJERO, TRITON, L300</v>
      </c>
    </row>
    <row r="70" spans="2:11" x14ac:dyDescent="0.2">
      <c r="B70" s="8">
        <v>30</v>
      </c>
      <c r="C70" s="7" t="s">
        <v>110</v>
      </c>
      <c r="D70" s="8" t="s">
        <v>736</v>
      </c>
      <c r="E70" s="13">
        <f>COUNTIFS(Dataset!B:B,Analyze!B35,Dataset!D:D,"&gt;=2024-01-01",Dataset!D:D,"&lt;=2024-01-31")</f>
        <v>12</v>
      </c>
      <c r="F70" s="12">
        <f>COUNTIFS(Dataset!B:B, Analyze!B35, Dataset!D:D, "&gt;=2024-02-01", Dataset!D:D, "&lt;=2024-02-29")</f>
        <v>10</v>
      </c>
      <c r="G70" s="12" t="str">
        <f t="shared" si="0"/>
        <v>Penurunan 16,67%</v>
      </c>
      <c r="H70" s="12" t="str" cm="1">
        <f t="array" ref="H70">_xlfn.LET(_xlpm.A, Dataset!$N$2:$N$567,    _xlpm.T, Dataset!$D$2:$D$567,      _xlpm.C, Dataset!$B$2:$B$567,      _xlpm.U, Analyze!C70,       _xlpm.B, COUNTIFS(_xlpm.A, _xlpm.A, _xlpm.T, "&gt;="&amp;DATE(2024,1,1), _xlpm.T, "&lt;="&amp;DATE(2024,1,31), _xlpm.C, _xlpm.U),        _xlpm.M, MAX(_xlpm.B),IF(_xlpm.M=0, "Tidak ada penjualan", _xlfn.TEXTJOIN(", ", TRUE, _xlfn.UNIQUE(IF(_xlpm.B=_xlpm.M, _xlpm.A, "")))))</f>
        <v>XPANDER CROSS</v>
      </c>
      <c r="I70" s="12" t="str" cm="1">
        <f t="array" ref="I70">_xlfn.LET(_xlpm.A, Dataset!$N$2:$N$567,    _xlpm.T, Dataset!$D$2:$D$567,      _xlpm.C, Dataset!$B$2:$B$567,      _xlpm.U, Analyze!C70,       _xlpm.B, COUNTIFS(_xlpm.A, _xlpm.A, _xlpm.T, "&gt;="&amp;DATE(2024,2,1), _xlpm.T, "&lt;="&amp;DATE(2024,2,29), _xlpm.C, _xlpm.U),        _xlpm.M, MAX(_xlpm.B),IF(_xlpm.M=0, "Tidak ada penjualan", _xlfn.TEXTJOIN(", ", TRUE, _xlfn.UNIQUE(IF(_xlpm.B=_xlpm.M, _xlpm.A, "")))))</f>
        <v>XPANDER CROSS</v>
      </c>
      <c r="J70" s="12" t="str" cm="1">
        <f t="array" ref="J70">_xlfn.LET(_xlpm.A, Dataset!$N$2:$N$567,    _xlpm.T, Dataset!$D$2:$D$567,      _xlpm.C, Dataset!$B$2:$B$567,      _xlpm.U, Analyze!C70,       _xlpm.B, COUNTIFS(_xlpm.A, _xlpm.A, _xlpm.T, "&gt;="&amp;DATE(2024,1,1), _xlpm.T, "&lt;="&amp;DATE(2024,1,31), _xlpm.C, _xlpm.U),        _xlpm.M, MIN(_xlpm.B),       IF(SUM(_xlpm.B)=0, "Tidak Ada Penjualan", _xlfn.TEXTJOIN(", ", TRUE, _xlfn.UNIQUE(IF(_xlpm.B=_xlpm.M, _xlpm.A, "")))))</f>
        <v>PAJERO, TRITON</v>
      </c>
      <c r="K70" s="12" t="str" cm="1">
        <f t="array" ref="K70">_xlfn.LET(_xlpm.A, Dataset!$N$2:$N$567,    _xlpm.T, Dataset!$D$2:$D$567,      _xlpm.C, Dataset!$B$2:$B$567,      _xlpm.U, Analyze!C70,       _xlpm.B, COUNTIFS(_xlpm.A, _xlpm.A, _xlpm.T, "&gt;="&amp;DATE(2024,2,1), _xlpm.T, "&lt;="&amp;DATE(2024,2,29), _xlpm.C, _xlpm.U),        _xlpm.M, MIN(_xlpm.B),       IF(SUM(_xlpm.B)=0, "Tidak Ada Penjualan", _xlfn.TEXTJOIN(", ", TRUE, _xlfn.UNIQUE(IF(_xlpm.B=_xlpm.M, _xlpm.A, "")))))</f>
        <v>TRITON</v>
      </c>
    </row>
    <row r="71" spans="2:11" x14ac:dyDescent="0.2">
      <c r="B71" s="8" t="s">
        <v>749</v>
      </c>
      <c r="C71" s="12"/>
      <c r="D71" s="12"/>
      <c r="E71" s="13">
        <f>SUM(E41:E70)</f>
        <v>332</v>
      </c>
      <c r="F71" s="12">
        <f>SUM(F41:F70)</f>
        <v>234</v>
      </c>
      <c r="G71" s="12"/>
      <c r="H71" s="12"/>
      <c r="I71" s="12"/>
      <c r="J71" s="12"/>
      <c r="K71" s="12"/>
    </row>
    <row r="72" spans="2:11" x14ac:dyDescent="0.2">
      <c r="B72" s="8" t="s">
        <v>750</v>
      </c>
      <c r="C72" s="12"/>
      <c r="D72" s="12"/>
      <c r="E72" s="13">
        <f>AVERAGE(E41:E70)</f>
        <v>11.066666666666666</v>
      </c>
      <c r="F72" s="13">
        <f>AVERAGE(F41:F70)</f>
        <v>7.8</v>
      </c>
      <c r="G72" s="13"/>
      <c r="H72" s="12"/>
      <c r="I72" s="12"/>
      <c r="J72" s="12"/>
      <c r="K72" s="12"/>
    </row>
    <row r="74" spans="2:11" x14ac:dyDescent="0.2">
      <c r="B74" s="10" t="s">
        <v>733</v>
      </c>
    </row>
    <row r="75" spans="2:11" x14ac:dyDescent="0.2">
      <c r="B75" s="10" t="s">
        <v>748</v>
      </c>
    </row>
  </sheetData>
  <mergeCells count="7">
    <mergeCell ref="E39:F39"/>
    <mergeCell ref="G39:G40"/>
    <mergeCell ref="H39:I39"/>
    <mergeCell ref="J39:K39"/>
    <mergeCell ref="B39:B40"/>
    <mergeCell ref="C39:C40"/>
    <mergeCell ref="D39:D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6AA7-17E2-4C31-9693-86C1660CD321}">
  <dimension ref="A3:AH55"/>
  <sheetViews>
    <sheetView topLeftCell="U1" zoomScaleNormal="100" workbookViewId="0">
      <selection activeCell="G41" sqref="G41"/>
    </sheetView>
  </sheetViews>
  <sheetFormatPr defaultRowHeight="12" x14ac:dyDescent="0.2"/>
  <cols>
    <col min="1" max="2" width="23" bestFit="1" customWidth="1"/>
    <col min="3" max="3" width="8.33203125" bestFit="1" customWidth="1"/>
    <col min="4" max="4" width="13.1640625" bestFit="1" customWidth="1"/>
    <col min="5" max="5" width="23" bestFit="1" customWidth="1"/>
    <col min="6" max="6" width="9.33203125" bestFit="1" customWidth="1"/>
    <col min="7" max="7" width="56.33203125" bestFit="1" customWidth="1"/>
    <col min="8" max="8" width="23" bestFit="1" customWidth="1"/>
    <col min="9" max="9" width="9.33203125" bestFit="1" customWidth="1"/>
    <col min="10" max="10" width="15.33203125" bestFit="1" customWidth="1"/>
    <col min="11" max="11" width="23" bestFit="1" customWidth="1"/>
    <col min="12" max="12" width="9.33203125" bestFit="1" customWidth="1"/>
    <col min="13" max="13" width="16.1640625" bestFit="1" customWidth="1"/>
    <col min="14" max="14" width="23" bestFit="1" customWidth="1"/>
    <col min="15" max="15" width="9.33203125" bestFit="1" customWidth="1"/>
    <col min="16" max="16" width="37.5" bestFit="1" customWidth="1"/>
    <col min="17" max="17" width="23" bestFit="1" customWidth="1"/>
    <col min="18" max="18" width="9.33203125" bestFit="1" customWidth="1"/>
    <col min="19" max="19" width="43.5" bestFit="1" customWidth="1"/>
    <col min="20" max="20" width="23" bestFit="1" customWidth="1"/>
    <col min="22" max="22" width="33.1640625" bestFit="1" customWidth="1"/>
    <col min="23" max="23" width="23" bestFit="1" customWidth="1"/>
    <col min="25" max="25" width="23" bestFit="1" customWidth="1"/>
    <col min="27" max="27" width="18" bestFit="1" customWidth="1"/>
    <col min="28" max="28" width="3.1640625" bestFit="1" customWidth="1"/>
    <col min="30" max="30" width="15.33203125" bestFit="1" customWidth="1"/>
    <col min="31" max="31" width="2.1640625" bestFit="1" customWidth="1"/>
    <col min="33" max="33" width="56.33203125" bestFit="1" customWidth="1"/>
    <col min="34" max="34" width="3.1640625" bestFit="1" customWidth="1"/>
    <col min="36" max="36" width="8.33203125" bestFit="1" customWidth="1"/>
    <col min="47" max="47" width="8.33203125" bestFit="1" customWidth="1"/>
    <col min="58" max="58" width="8.33203125" bestFit="1" customWidth="1"/>
    <col min="69" max="69" width="8.33203125" bestFit="1" customWidth="1"/>
    <col min="80" max="80" width="8.33203125" bestFit="1" customWidth="1"/>
    <col min="91" max="91" width="8.33203125" bestFit="1" customWidth="1"/>
    <col min="102" max="102" width="8.33203125" bestFit="1" customWidth="1"/>
    <col min="113" max="113" width="7.33203125" bestFit="1" customWidth="1"/>
    <col min="114" max="114" width="8.33203125" bestFit="1" customWidth="1"/>
    <col min="125" max="125" width="8.33203125" bestFit="1" customWidth="1"/>
    <col min="136" max="136" width="8.33203125" bestFit="1" customWidth="1"/>
    <col min="147" max="147" width="8.33203125" bestFit="1" customWidth="1"/>
    <col min="158" max="158" width="8.33203125" bestFit="1" customWidth="1"/>
    <col min="169" max="169" width="8.33203125" bestFit="1" customWidth="1"/>
    <col min="180" max="180" width="8.33203125" bestFit="1" customWidth="1"/>
    <col min="191" max="191" width="8.33203125" bestFit="1" customWidth="1"/>
    <col min="202" max="202" width="8.33203125" bestFit="1" customWidth="1"/>
    <col min="213" max="213" width="8.33203125" bestFit="1" customWidth="1"/>
    <col min="224" max="224" width="7.33203125" bestFit="1" customWidth="1"/>
    <col min="225" max="225" width="8.33203125" bestFit="1" customWidth="1"/>
    <col min="236" max="236" width="8.33203125" bestFit="1" customWidth="1"/>
    <col min="247" max="247" width="8.33203125" bestFit="1" customWidth="1"/>
    <col min="258" max="258" width="8.33203125" bestFit="1" customWidth="1"/>
    <col min="269" max="269" width="8.33203125" bestFit="1" customWidth="1"/>
    <col min="280" max="280" width="8.33203125" bestFit="1" customWidth="1"/>
    <col min="291" max="291" width="8.33203125" bestFit="1" customWidth="1"/>
    <col min="302" max="302" width="8.33203125" bestFit="1" customWidth="1"/>
    <col min="313" max="313" width="8.33203125" bestFit="1" customWidth="1"/>
    <col min="324" max="324" width="8.33203125" bestFit="1" customWidth="1"/>
    <col min="335" max="335" width="7.33203125" bestFit="1" customWidth="1"/>
    <col min="336" max="336" width="8.33203125" bestFit="1" customWidth="1"/>
    <col min="347" max="347" width="8.33203125" bestFit="1" customWidth="1"/>
    <col min="358" max="358" width="8.33203125" bestFit="1" customWidth="1"/>
    <col min="369" max="369" width="8.33203125" bestFit="1" customWidth="1"/>
    <col min="380" max="380" width="8.33203125" bestFit="1" customWidth="1"/>
    <col min="391" max="391" width="8.33203125" bestFit="1" customWidth="1"/>
    <col min="402" max="402" width="8.33203125" bestFit="1" customWidth="1"/>
    <col min="413" max="413" width="8.33203125" bestFit="1" customWidth="1"/>
    <col min="424" max="424" width="8.33203125" bestFit="1" customWidth="1"/>
    <col min="435" max="435" width="8.33203125" bestFit="1" customWidth="1"/>
    <col min="446" max="446" width="7.33203125" bestFit="1" customWidth="1"/>
    <col min="447" max="447" width="8.33203125" bestFit="1" customWidth="1"/>
    <col min="458" max="458" width="8.33203125" bestFit="1" customWidth="1"/>
    <col min="469" max="469" width="8.33203125" bestFit="1" customWidth="1"/>
    <col min="480" max="480" width="8.33203125" bestFit="1" customWidth="1"/>
    <col min="491" max="491" width="8.33203125" bestFit="1" customWidth="1"/>
    <col min="502" max="502" width="8.33203125" bestFit="1" customWidth="1"/>
    <col min="513" max="513" width="8.33203125" bestFit="1" customWidth="1"/>
    <col min="521" max="523" width="8.33203125" bestFit="1" customWidth="1"/>
    <col min="524" max="524" width="7.33203125" bestFit="1" customWidth="1"/>
    <col min="525" max="534" width="8.33203125" bestFit="1" customWidth="1"/>
    <col min="535" max="535" width="7.33203125" bestFit="1" customWidth="1"/>
    <col min="536" max="545" width="8.33203125" bestFit="1" customWidth="1"/>
    <col min="546" max="546" width="7.33203125" bestFit="1" customWidth="1"/>
    <col min="547" max="556" width="8.33203125" bestFit="1" customWidth="1"/>
    <col min="557" max="557" width="7.33203125" bestFit="1" customWidth="1"/>
    <col min="558" max="567" width="8.33203125" bestFit="1" customWidth="1"/>
    <col min="568" max="568" width="10.83203125" bestFit="1" customWidth="1"/>
  </cols>
  <sheetData>
    <row r="3" spans="1:33" x14ac:dyDescent="0.2">
      <c r="A3" s="14" t="s">
        <v>751</v>
      </c>
      <c r="B3" t="s">
        <v>805</v>
      </c>
      <c r="D3" s="14" t="s">
        <v>751</v>
      </c>
      <c r="E3" t="s">
        <v>805</v>
      </c>
      <c r="G3" s="14" t="s">
        <v>751</v>
      </c>
      <c r="H3" t="s">
        <v>805</v>
      </c>
      <c r="J3" s="14" t="s">
        <v>751</v>
      </c>
      <c r="K3" t="s">
        <v>805</v>
      </c>
      <c r="M3" s="14" t="s">
        <v>751</v>
      </c>
      <c r="N3" t="s">
        <v>805</v>
      </c>
      <c r="P3" s="14" t="s">
        <v>751</v>
      </c>
      <c r="Q3" t="s">
        <v>805</v>
      </c>
      <c r="S3" s="14" t="s">
        <v>751</v>
      </c>
      <c r="T3" t="s">
        <v>805</v>
      </c>
      <c r="V3" s="14" t="s">
        <v>751</v>
      </c>
      <c r="W3" t="s">
        <v>805</v>
      </c>
      <c r="Y3" t="s">
        <v>805</v>
      </c>
      <c r="AA3" s="14" t="s">
        <v>751</v>
      </c>
      <c r="AD3" s="14" t="s">
        <v>751</v>
      </c>
      <c r="AG3" s="14" t="s">
        <v>751</v>
      </c>
    </row>
    <row r="4" spans="1:33" x14ac:dyDescent="0.2">
      <c r="A4" s="15" t="s">
        <v>138</v>
      </c>
      <c r="B4">
        <v>30</v>
      </c>
      <c r="D4" s="15" t="s">
        <v>754</v>
      </c>
      <c r="E4">
        <v>2</v>
      </c>
      <c r="G4" s="15" t="s">
        <v>92</v>
      </c>
      <c r="H4">
        <v>43</v>
      </c>
      <c r="J4" s="15" t="s">
        <v>63</v>
      </c>
      <c r="K4">
        <v>73</v>
      </c>
      <c r="M4" s="15" t="s">
        <v>17</v>
      </c>
      <c r="N4">
        <v>239</v>
      </c>
      <c r="P4" s="15" t="s">
        <v>38</v>
      </c>
      <c r="Q4">
        <v>182</v>
      </c>
      <c r="S4" s="15" t="s">
        <v>134</v>
      </c>
      <c r="T4">
        <v>1</v>
      </c>
      <c r="V4" s="15" t="s">
        <v>27</v>
      </c>
      <c r="W4">
        <v>399</v>
      </c>
      <c r="Y4">
        <v>566</v>
      </c>
      <c r="AA4" s="15" t="s">
        <v>26</v>
      </c>
      <c r="AD4" s="15" t="s">
        <v>63</v>
      </c>
      <c r="AG4" s="15" t="s">
        <v>159</v>
      </c>
    </row>
    <row r="5" spans="1:33" x14ac:dyDescent="0.2">
      <c r="A5" s="15" t="s">
        <v>81</v>
      </c>
      <c r="B5">
        <v>29</v>
      </c>
      <c r="D5" s="15" t="s">
        <v>755</v>
      </c>
      <c r="E5">
        <v>20</v>
      </c>
      <c r="G5" s="15" t="s">
        <v>56</v>
      </c>
      <c r="H5">
        <v>52</v>
      </c>
      <c r="J5" s="15" t="s">
        <v>21</v>
      </c>
      <c r="K5">
        <v>112</v>
      </c>
      <c r="M5" s="15" t="s">
        <v>34</v>
      </c>
      <c r="N5">
        <v>203</v>
      </c>
      <c r="P5" s="16" t="s">
        <v>753</v>
      </c>
      <c r="Q5">
        <v>182</v>
      </c>
      <c r="S5" s="15" t="s">
        <v>68</v>
      </c>
      <c r="T5">
        <v>7</v>
      </c>
      <c r="V5" s="15" t="s">
        <v>23</v>
      </c>
      <c r="W5">
        <v>52</v>
      </c>
      <c r="AA5" s="15" t="s">
        <v>100</v>
      </c>
      <c r="AD5" s="15" t="s">
        <v>21</v>
      </c>
      <c r="AG5" s="15" t="s">
        <v>157</v>
      </c>
    </row>
    <row r="6" spans="1:33" x14ac:dyDescent="0.2">
      <c r="A6" s="15" t="s">
        <v>76</v>
      </c>
      <c r="B6">
        <v>26</v>
      </c>
      <c r="D6" s="15" t="s">
        <v>756</v>
      </c>
      <c r="E6">
        <v>14</v>
      </c>
      <c r="G6" s="15" t="s">
        <v>24</v>
      </c>
      <c r="H6">
        <v>57</v>
      </c>
      <c r="J6" s="15" t="s">
        <v>54</v>
      </c>
      <c r="K6">
        <v>16</v>
      </c>
      <c r="M6" s="15" t="s">
        <v>20</v>
      </c>
      <c r="N6">
        <v>83</v>
      </c>
      <c r="P6" s="15" t="s">
        <v>18</v>
      </c>
      <c r="Q6">
        <v>367</v>
      </c>
      <c r="S6" s="15" t="s">
        <v>59</v>
      </c>
      <c r="T6">
        <v>7</v>
      </c>
      <c r="V6" s="15" t="s">
        <v>45</v>
      </c>
      <c r="W6">
        <v>26</v>
      </c>
      <c r="AA6" s="15" t="s">
        <v>126</v>
      </c>
      <c r="AD6" s="15" t="s">
        <v>54</v>
      </c>
      <c r="AG6" s="15" t="s">
        <v>123</v>
      </c>
    </row>
    <row r="7" spans="1:33" x14ac:dyDescent="0.2">
      <c r="A7" s="15" t="s">
        <v>93</v>
      </c>
      <c r="B7">
        <v>27</v>
      </c>
      <c r="D7" s="15" t="s">
        <v>757</v>
      </c>
      <c r="E7">
        <v>14</v>
      </c>
      <c r="G7" s="15" t="s">
        <v>16</v>
      </c>
      <c r="H7">
        <v>59</v>
      </c>
      <c r="J7" s="15" t="s">
        <v>36</v>
      </c>
      <c r="K7">
        <v>34</v>
      </c>
      <c r="M7" s="15" t="s">
        <v>51</v>
      </c>
      <c r="N7">
        <v>17</v>
      </c>
      <c r="P7" s="16" t="s">
        <v>80</v>
      </c>
      <c r="Q7">
        <v>9</v>
      </c>
      <c r="S7" s="15" t="s">
        <v>44</v>
      </c>
      <c r="T7">
        <v>62</v>
      </c>
      <c r="V7" s="15" t="s">
        <v>752</v>
      </c>
      <c r="W7">
        <v>477</v>
      </c>
      <c r="AA7" s="15" t="s">
        <v>138</v>
      </c>
      <c r="AD7" s="15" t="s">
        <v>36</v>
      </c>
      <c r="AG7" s="15" t="s">
        <v>120</v>
      </c>
    </row>
    <row r="8" spans="1:33" x14ac:dyDescent="0.2">
      <c r="A8" s="15" t="s">
        <v>55</v>
      </c>
      <c r="B8">
        <v>25</v>
      </c>
      <c r="D8" s="15" t="s">
        <v>758</v>
      </c>
      <c r="E8">
        <v>6</v>
      </c>
      <c r="G8" s="15" t="s">
        <v>61</v>
      </c>
      <c r="H8">
        <v>68</v>
      </c>
      <c r="J8" s="15" t="s">
        <v>25</v>
      </c>
      <c r="K8">
        <v>181</v>
      </c>
      <c r="M8" s="15" t="s">
        <v>98</v>
      </c>
      <c r="N8">
        <v>8</v>
      </c>
      <c r="P8" s="16" t="s">
        <v>67</v>
      </c>
      <c r="Q8">
        <v>12</v>
      </c>
      <c r="S8" s="15" t="s">
        <v>22</v>
      </c>
      <c r="T8">
        <v>97</v>
      </c>
      <c r="AA8" s="15" t="s">
        <v>112</v>
      </c>
      <c r="AD8" s="15" t="s">
        <v>25</v>
      </c>
      <c r="AG8" s="15" t="s">
        <v>61</v>
      </c>
    </row>
    <row r="9" spans="1:33" x14ac:dyDescent="0.2">
      <c r="A9" s="15" t="s">
        <v>74</v>
      </c>
      <c r="B9">
        <v>25</v>
      </c>
      <c r="D9" s="15" t="s">
        <v>759</v>
      </c>
      <c r="E9">
        <v>6</v>
      </c>
      <c r="G9" s="15" t="s">
        <v>752</v>
      </c>
      <c r="H9">
        <v>279</v>
      </c>
      <c r="J9" s="15" t="s">
        <v>30</v>
      </c>
      <c r="K9">
        <v>150</v>
      </c>
      <c r="M9" s="15" t="s">
        <v>108</v>
      </c>
      <c r="N9">
        <v>4</v>
      </c>
      <c r="P9" s="16" t="s">
        <v>103</v>
      </c>
      <c r="Q9">
        <v>13</v>
      </c>
      <c r="S9" s="15" t="s">
        <v>32</v>
      </c>
      <c r="T9">
        <v>123</v>
      </c>
      <c r="AA9" s="15" t="s">
        <v>31</v>
      </c>
      <c r="AD9" s="15" t="s">
        <v>30</v>
      </c>
      <c r="AG9" s="15" t="s">
        <v>131</v>
      </c>
    </row>
    <row r="10" spans="1:33" x14ac:dyDescent="0.2">
      <c r="A10" s="15" t="s">
        <v>752</v>
      </c>
      <c r="B10">
        <v>162</v>
      </c>
      <c r="D10" s="15" t="s">
        <v>760</v>
      </c>
      <c r="E10">
        <v>8</v>
      </c>
      <c r="J10" s="15" t="s">
        <v>752</v>
      </c>
      <c r="K10">
        <v>566</v>
      </c>
      <c r="M10" s="15" t="s">
        <v>135</v>
      </c>
      <c r="N10">
        <v>4</v>
      </c>
      <c r="P10" s="16" t="s">
        <v>62</v>
      </c>
      <c r="Q10">
        <v>16</v>
      </c>
      <c r="S10" s="15" t="s">
        <v>13</v>
      </c>
      <c r="T10">
        <v>269</v>
      </c>
      <c r="AA10" s="15" t="s">
        <v>81</v>
      </c>
      <c r="AD10" s="15" t="s">
        <v>752</v>
      </c>
      <c r="AE10">
        <f>COUNTA(AD4:AD9)</f>
        <v>6</v>
      </c>
      <c r="AG10" s="15" t="s">
        <v>150</v>
      </c>
    </row>
    <row r="11" spans="1:33" x14ac:dyDescent="0.2">
      <c r="D11" s="15" t="s">
        <v>761</v>
      </c>
      <c r="E11">
        <v>9</v>
      </c>
      <c r="M11" s="15" t="s">
        <v>121</v>
      </c>
      <c r="N11">
        <v>3</v>
      </c>
      <c r="P11" s="16" t="s">
        <v>29</v>
      </c>
      <c r="Q11">
        <v>17</v>
      </c>
      <c r="S11" s="15" t="s">
        <v>752</v>
      </c>
      <c r="T11">
        <v>566</v>
      </c>
      <c r="AA11" s="15" t="s">
        <v>41</v>
      </c>
      <c r="AG11" s="15" t="s">
        <v>75</v>
      </c>
    </row>
    <row r="12" spans="1:33" x14ac:dyDescent="0.2">
      <c r="D12" s="15" t="s">
        <v>762</v>
      </c>
      <c r="E12">
        <v>14</v>
      </c>
      <c r="M12" s="15" t="s">
        <v>114</v>
      </c>
      <c r="N12">
        <v>3</v>
      </c>
      <c r="P12" s="16" t="s">
        <v>84</v>
      </c>
      <c r="Q12">
        <v>27</v>
      </c>
      <c r="AA12" s="15" t="s">
        <v>104</v>
      </c>
      <c r="AG12" s="15" t="s">
        <v>37</v>
      </c>
    </row>
    <row r="13" spans="1:33" x14ac:dyDescent="0.2">
      <c r="D13" s="15" t="s">
        <v>763</v>
      </c>
      <c r="E13">
        <v>13</v>
      </c>
      <c r="M13" s="15" t="s">
        <v>96</v>
      </c>
      <c r="N13">
        <v>2</v>
      </c>
      <c r="P13" s="16" t="s">
        <v>79</v>
      </c>
      <c r="Q13">
        <v>31</v>
      </c>
      <c r="AA13" s="15" t="s">
        <v>85</v>
      </c>
      <c r="AG13" s="15" t="s">
        <v>89</v>
      </c>
    </row>
    <row r="14" spans="1:33" x14ac:dyDescent="0.2">
      <c r="D14" s="15" t="s">
        <v>764</v>
      </c>
      <c r="E14">
        <v>8</v>
      </c>
      <c r="M14" s="15" t="s">
        <v>752</v>
      </c>
      <c r="N14">
        <v>566</v>
      </c>
      <c r="P14" s="16" t="s">
        <v>69</v>
      </c>
      <c r="Q14">
        <v>51</v>
      </c>
      <c r="AA14" s="15" t="s">
        <v>43</v>
      </c>
      <c r="AG14" s="15" t="s">
        <v>16</v>
      </c>
    </row>
    <row r="15" spans="1:33" x14ac:dyDescent="0.2">
      <c r="D15" s="15" t="s">
        <v>765</v>
      </c>
      <c r="E15">
        <v>3</v>
      </c>
      <c r="P15" s="16" t="s">
        <v>35</v>
      </c>
      <c r="Q15">
        <v>59</v>
      </c>
      <c r="AA15" s="15" t="s">
        <v>76</v>
      </c>
      <c r="AG15" s="15" t="s">
        <v>87</v>
      </c>
    </row>
    <row r="16" spans="1:33" x14ac:dyDescent="0.2">
      <c r="D16" s="15" t="s">
        <v>766</v>
      </c>
      <c r="E16">
        <v>19</v>
      </c>
      <c r="P16" s="16" t="s">
        <v>19</v>
      </c>
      <c r="Q16">
        <v>132</v>
      </c>
      <c r="AA16" s="15" t="s">
        <v>11</v>
      </c>
      <c r="AG16" s="15" t="s">
        <v>72</v>
      </c>
    </row>
    <row r="17" spans="4:33" x14ac:dyDescent="0.2">
      <c r="D17" s="15" t="s">
        <v>767</v>
      </c>
      <c r="E17">
        <v>8</v>
      </c>
      <c r="P17" s="15" t="s">
        <v>752</v>
      </c>
      <c r="Q17">
        <v>549</v>
      </c>
      <c r="AA17" s="15" t="s">
        <v>49</v>
      </c>
      <c r="AG17" s="15" t="s">
        <v>66</v>
      </c>
    </row>
    <row r="18" spans="4:33" x14ac:dyDescent="0.2">
      <c r="D18" s="15" t="s">
        <v>768</v>
      </c>
      <c r="E18">
        <v>21</v>
      </c>
      <c r="AA18" s="15" t="s">
        <v>47</v>
      </c>
      <c r="AG18" s="15" t="s">
        <v>154</v>
      </c>
    </row>
    <row r="19" spans="4:33" x14ac:dyDescent="0.2">
      <c r="D19" s="15" t="s">
        <v>769</v>
      </c>
      <c r="E19">
        <v>14</v>
      </c>
      <c r="AA19" s="15" t="s">
        <v>105</v>
      </c>
      <c r="AG19" s="15" t="s">
        <v>53</v>
      </c>
    </row>
    <row r="20" spans="4:33" x14ac:dyDescent="0.2">
      <c r="D20" s="15" t="s">
        <v>770</v>
      </c>
      <c r="E20">
        <v>6</v>
      </c>
      <c r="AA20" s="15" t="s">
        <v>93</v>
      </c>
      <c r="AG20" s="15" t="s">
        <v>130</v>
      </c>
    </row>
    <row r="21" spans="4:33" x14ac:dyDescent="0.2">
      <c r="D21" s="15" t="s">
        <v>771</v>
      </c>
      <c r="E21">
        <v>7</v>
      </c>
      <c r="AA21" s="15" t="s">
        <v>102</v>
      </c>
      <c r="AG21" s="15" t="s">
        <v>149</v>
      </c>
    </row>
    <row r="22" spans="4:33" x14ac:dyDescent="0.2">
      <c r="D22" s="15" t="s">
        <v>772</v>
      </c>
      <c r="E22">
        <v>18</v>
      </c>
      <c r="AA22" s="15" t="s">
        <v>70</v>
      </c>
      <c r="AG22" s="15" t="s">
        <v>95</v>
      </c>
    </row>
    <row r="23" spans="4:33" x14ac:dyDescent="0.2">
      <c r="D23" s="15" t="s">
        <v>773</v>
      </c>
      <c r="E23">
        <v>8</v>
      </c>
      <c r="AA23" s="15" t="s">
        <v>55</v>
      </c>
      <c r="AG23" s="15" t="s">
        <v>127</v>
      </c>
    </row>
    <row r="24" spans="4:33" x14ac:dyDescent="0.2">
      <c r="D24" s="15" t="s">
        <v>774</v>
      </c>
      <c r="E24">
        <v>16</v>
      </c>
      <c r="AA24" s="15" t="s">
        <v>58</v>
      </c>
      <c r="AG24" s="15" t="s">
        <v>92</v>
      </c>
    </row>
    <row r="25" spans="4:33" x14ac:dyDescent="0.2">
      <c r="D25" s="15" t="s">
        <v>775</v>
      </c>
      <c r="E25">
        <v>7</v>
      </c>
      <c r="AA25" s="15" t="s">
        <v>107</v>
      </c>
      <c r="AG25" s="15" t="s">
        <v>42</v>
      </c>
    </row>
    <row r="26" spans="4:33" x14ac:dyDescent="0.2">
      <c r="D26" s="15" t="s">
        <v>776</v>
      </c>
      <c r="E26">
        <v>12</v>
      </c>
      <c r="AA26" s="15" t="s">
        <v>109</v>
      </c>
      <c r="AG26" s="15" t="s">
        <v>24</v>
      </c>
    </row>
    <row r="27" spans="4:33" x14ac:dyDescent="0.2">
      <c r="D27" s="15" t="s">
        <v>777</v>
      </c>
      <c r="E27">
        <v>9</v>
      </c>
      <c r="AA27" s="15" t="s">
        <v>82</v>
      </c>
      <c r="AG27" s="15" t="s">
        <v>56</v>
      </c>
    </row>
    <row r="28" spans="4:33" x14ac:dyDescent="0.2">
      <c r="D28" s="15" t="s">
        <v>778</v>
      </c>
      <c r="E28">
        <v>20</v>
      </c>
      <c r="AA28" s="15" t="s">
        <v>73</v>
      </c>
      <c r="AG28" s="15" t="s">
        <v>40</v>
      </c>
    </row>
    <row r="29" spans="4:33" x14ac:dyDescent="0.2">
      <c r="D29" s="15" t="s">
        <v>779</v>
      </c>
      <c r="E29">
        <v>14</v>
      </c>
      <c r="AA29" s="15" t="s">
        <v>113</v>
      </c>
      <c r="AG29" s="15" t="s">
        <v>99</v>
      </c>
    </row>
    <row r="30" spans="4:33" x14ac:dyDescent="0.2">
      <c r="D30" s="15" t="s">
        <v>780</v>
      </c>
      <c r="E30">
        <v>36</v>
      </c>
      <c r="AA30" s="15" t="s">
        <v>74</v>
      </c>
      <c r="AG30" s="15" t="s">
        <v>48</v>
      </c>
    </row>
    <row r="31" spans="4:33" x14ac:dyDescent="0.2">
      <c r="D31" s="15" t="s">
        <v>781</v>
      </c>
      <c r="E31">
        <v>4</v>
      </c>
      <c r="AA31" s="15" t="s">
        <v>60</v>
      </c>
      <c r="AG31" s="15" t="s">
        <v>57</v>
      </c>
    </row>
    <row r="32" spans="4:33" x14ac:dyDescent="0.2">
      <c r="D32" s="15" t="s">
        <v>782</v>
      </c>
      <c r="E32">
        <v>1</v>
      </c>
      <c r="AA32" s="15" t="s">
        <v>110</v>
      </c>
      <c r="AG32" s="15" t="s">
        <v>148</v>
      </c>
    </row>
    <row r="33" spans="4:34" x14ac:dyDescent="0.2">
      <c r="D33" s="15" t="s">
        <v>783</v>
      </c>
      <c r="E33">
        <v>2</v>
      </c>
      <c r="AA33" s="15" t="s">
        <v>752</v>
      </c>
      <c r="AB33">
        <f>COUNTA(AA4:AA32)</f>
        <v>29</v>
      </c>
      <c r="AG33" s="15" t="s">
        <v>144</v>
      </c>
    </row>
    <row r="34" spans="4:34" x14ac:dyDescent="0.2">
      <c r="D34" s="15" t="s">
        <v>784</v>
      </c>
      <c r="E34">
        <v>9</v>
      </c>
      <c r="AG34" s="15" t="s">
        <v>158</v>
      </c>
    </row>
    <row r="35" spans="4:34" x14ac:dyDescent="0.2">
      <c r="D35" s="15" t="s">
        <v>785</v>
      </c>
      <c r="E35">
        <v>7</v>
      </c>
      <c r="AG35" s="15" t="s">
        <v>152</v>
      </c>
    </row>
    <row r="36" spans="4:34" x14ac:dyDescent="0.2">
      <c r="D36" s="15" t="s">
        <v>786</v>
      </c>
      <c r="E36">
        <v>10</v>
      </c>
      <c r="AG36" s="15" t="s">
        <v>78</v>
      </c>
    </row>
    <row r="37" spans="4:34" x14ac:dyDescent="0.2">
      <c r="D37" s="15" t="s">
        <v>787</v>
      </c>
      <c r="E37">
        <v>8</v>
      </c>
      <c r="AG37" s="15" t="s">
        <v>28</v>
      </c>
    </row>
    <row r="38" spans="4:34" x14ac:dyDescent="0.2">
      <c r="D38" s="15" t="s">
        <v>788</v>
      </c>
      <c r="E38">
        <v>1</v>
      </c>
      <c r="AG38" s="15" t="s">
        <v>46</v>
      </c>
    </row>
    <row r="39" spans="4:34" x14ac:dyDescent="0.2">
      <c r="D39" s="15" t="s">
        <v>789</v>
      </c>
      <c r="E39">
        <v>14</v>
      </c>
      <c r="AG39" s="15" t="s">
        <v>143</v>
      </c>
    </row>
    <row r="40" spans="4:34" x14ac:dyDescent="0.2">
      <c r="D40" s="15" t="s">
        <v>790</v>
      </c>
      <c r="E40">
        <v>11</v>
      </c>
      <c r="AG40" s="15" t="s">
        <v>83</v>
      </c>
    </row>
    <row r="41" spans="4:34" x14ac:dyDescent="0.2">
      <c r="D41" s="15" t="s">
        <v>791</v>
      </c>
      <c r="E41">
        <v>10</v>
      </c>
      <c r="AG41" s="15" t="s">
        <v>33</v>
      </c>
    </row>
    <row r="42" spans="4:34" x14ac:dyDescent="0.2">
      <c r="D42" s="15" t="s">
        <v>792</v>
      </c>
      <c r="E42">
        <v>16</v>
      </c>
      <c r="AG42" s="15" t="s">
        <v>752</v>
      </c>
      <c r="AH42">
        <f>COUNTA(AG4:AG41)</f>
        <v>38</v>
      </c>
    </row>
    <row r="43" spans="4:34" x14ac:dyDescent="0.2">
      <c r="D43" s="15" t="s">
        <v>793</v>
      </c>
      <c r="E43">
        <v>5</v>
      </c>
    </row>
    <row r="44" spans="4:34" x14ac:dyDescent="0.2">
      <c r="D44" s="15" t="s">
        <v>794</v>
      </c>
      <c r="E44">
        <v>1</v>
      </c>
    </row>
    <row r="45" spans="4:34" x14ac:dyDescent="0.2">
      <c r="D45" s="15" t="s">
        <v>795</v>
      </c>
      <c r="E45">
        <v>3</v>
      </c>
    </row>
    <row r="46" spans="4:34" x14ac:dyDescent="0.2">
      <c r="D46" s="15" t="s">
        <v>796</v>
      </c>
      <c r="E46">
        <v>7</v>
      </c>
    </row>
    <row r="47" spans="4:34" x14ac:dyDescent="0.2">
      <c r="D47" s="15" t="s">
        <v>797</v>
      </c>
      <c r="E47">
        <v>8</v>
      </c>
    </row>
    <row r="48" spans="4:34" x14ac:dyDescent="0.2">
      <c r="D48" s="15" t="s">
        <v>798</v>
      </c>
      <c r="E48">
        <v>15</v>
      </c>
    </row>
    <row r="49" spans="4:5" x14ac:dyDescent="0.2">
      <c r="D49" s="15" t="s">
        <v>799</v>
      </c>
      <c r="E49">
        <v>14</v>
      </c>
    </row>
    <row r="50" spans="4:5" x14ac:dyDescent="0.2">
      <c r="D50" s="15" t="s">
        <v>800</v>
      </c>
      <c r="E50">
        <v>8</v>
      </c>
    </row>
    <row r="51" spans="4:5" x14ac:dyDescent="0.2">
      <c r="D51" s="15" t="s">
        <v>801</v>
      </c>
      <c r="E51">
        <v>10</v>
      </c>
    </row>
    <row r="52" spans="4:5" x14ac:dyDescent="0.2">
      <c r="D52" s="15" t="s">
        <v>802</v>
      </c>
      <c r="E52">
        <v>15</v>
      </c>
    </row>
    <row r="53" spans="4:5" x14ac:dyDescent="0.2">
      <c r="D53" s="15" t="s">
        <v>803</v>
      </c>
      <c r="E53">
        <v>13</v>
      </c>
    </row>
    <row r="54" spans="4:5" x14ac:dyDescent="0.2">
      <c r="D54" s="15" t="s">
        <v>804</v>
      </c>
      <c r="E54">
        <v>42</v>
      </c>
    </row>
    <row r="55" spans="4:5" x14ac:dyDescent="0.2">
      <c r="D55" s="15" t="s">
        <v>752</v>
      </c>
      <c r="E55">
        <v>566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1AF0C-F66B-4668-96BB-C444705FDE25}">
  <dimension ref="A1"/>
  <sheetViews>
    <sheetView showGridLines="0" topLeftCell="E13" zoomScale="40" zoomScaleNormal="40" workbookViewId="0">
      <selection activeCell="AZ91" sqref="AZ91"/>
    </sheetView>
  </sheetViews>
  <sheetFormatPr defaultRowHeight="12" x14ac:dyDescent="0.2"/>
  <cols>
    <col min="1" max="16384" width="9.33203125" style="17"/>
  </cols>
  <sheetData/>
  <pageMargins left="0.7" right="0.7" top="0.75" bottom="0.75" header="0.3" footer="0.3"/>
  <pageSetup orientation="portrait" horizontalDpi="360" verticalDpi="360"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7DD2E-CB10-4650-AF53-D386C02C9806}">
  <dimension ref="A1:AB46"/>
  <sheetViews>
    <sheetView showGridLines="0" tabSelected="1" zoomScale="81" zoomScaleNormal="81" workbookViewId="0">
      <selection activeCell="V11" sqref="V11"/>
    </sheetView>
  </sheetViews>
  <sheetFormatPr defaultRowHeight="12" x14ac:dyDescent="0.2"/>
  <cols>
    <col min="12" max="12" width="19" bestFit="1" customWidth="1"/>
    <col min="14" max="14" width="21.5" bestFit="1" customWidth="1"/>
    <col min="16" max="16" width="28.6640625" bestFit="1" customWidth="1"/>
    <col min="18" max="18" width="27.33203125" bestFit="1" customWidth="1"/>
    <col min="20" max="20" width="26.1640625" bestFit="1" customWidth="1"/>
    <col min="23" max="28" width="9.33203125" style="27"/>
  </cols>
  <sheetData>
    <row r="1" spans="1:22" x14ac:dyDescent="0.2">
      <c r="A1" s="20"/>
      <c r="B1" s="20"/>
      <c r="C1" s="20"/>
      <c r="D1" s="20"/>
      <c r="E1" s="20"/>
      <c r="F1" s="20"/>
      <c r="G1" s="20"/>
      <c r="H1" s="20"/>
      <c r="I1" s="20"/>
      <c r="J1" s="20"/>
      <c r="K1" s="20"/>
      <c r="L1" s="20"/>
      <c r="M1" s="20"/>
      <c r="N1" s="20"/>
      <c r="O1" s="20"/>
      <c r="P1" s="20"/>
      <c r="Q1" s="20"/>
      <c r="R1" s="20"/>
      <c r="S1" s="20"/>
      <c r="T1" s="20"/>
      <c r="U1" s="20"/>
      <c r="V1" s="20"/>
    </row>
    <row r="2" spans="1:22" x14ac:dyDescent="0.2">
      <c r="A2" s="19"/>
      <c r="B2" s="19"/>
      <c r="C2" s="19"/>
      <c r="D2" s="19"/>
      <c r="E2" s="19"/>
      <c r="F2" s="19"/>
      <c r="G2" s="19"/>
      <c r="H2" s="19"/>
      <c r="I2" s="19"/>
      <c r="J2" s="19"/>
      <c r="K2" s="19"/>
      <c r="L2" s="19"/>
      <c r="M2" s="19"/>
      <c r="N2" s="19"/>
      <c r="O2" s="19"/>
      <c r="P2" s="19"/>
      <c r="Q2" s="19"/>
      <c r="R2" s="19"/>
      <c r="S2" s="19"/>
      <c r="T2" s="19"/>
      <c r="U2" s="19"/>
      <c r="V2" s="19"/>
    </row>
    <row r="3" spans="1:22" ht="15.75" x14ac:dyDescent="0.25">
      <c r="A3" s="19"/>
      <c r="B3" s="19"/>
      <c r="C3" s="19"/>
      <c r="D3" s="19"/>
      <c r="E3" s="19"/>
      <c r="F3" s="19"/>
      <c r="G3" s="19"/>
      <c r="H3" s="19"/>
      <c r="I3" s="19"/>
      <c r="J3" s="19"/>
      <c r="K3" s="19"/>
      <c r="L3" s="19"/>
      <c r="M3" s="19"/>
      <c r="N3" s="21" t="s">
        <v>725</v>
      </c>
      <c r="O3" s="19"/>
      <c r="P3" s="21" t="s">
        <v>808</v>
      </c>
      <c r="Q3" s="19"/>
      <c r="R3" s="24" t="s">
        <v>809</v>
      </c>
      <c r="S3" s="19"/>
      <c r="T3" s="24" t="s">
        <v>810</v>
      </c>
      <c r="U3" s="19"/>
      <c r="V3" s="19"/>
    </row>
    <row r="4" spans="1:22" ht="37.5" customHeight="1" x14ac:dyDescent="0.2">
      <c r="A4" s="19"/>
      <c r="B4" s="19"/>
      <c r="C4" s="19"/>
      <c r="D4" s="19"/>
      <c r="E4" s="19"/>
      <c r="F4" s="19"/>
      <c r="G4" s="19"/>
      <c r="H4" s="19"/>
      <c r="I4" s="19"/>
      <c r="J4" s="19"/>
      <c r="K4" s="19"/>
      <c r="L4" s="19"/>
      <c r="M4" s="19"/>
      <c r="N4" s="22">
        <f>PivotTable!$Y$4</f>
        <v>566</v>
      </c>
      <c r="O4" s="19"/>
      <c r="P4" s="22">
        <f>PivotTable!AB33</f>
        <v>29</v>
      </c>
      <c r="Q4" s="19"/>
      <c r="R4" s="22">
        <f>PivotTable!AH42</f>
        <v>38</v>
      </c>
      <c r="S4" s="19"/>
      <c r="T4" s="22">
        <f>PivotTable!AE10</f>
        <v>6</v>
      </c>
      <c r="U4" s="19"/>
      <c r="V4" s="19"/>
    </row>
    <row r="5" spans="1:22" x14ac:dyDescent="0.2">
      <c r="A5" s="19"/>
      <c r="B5" s="19"/>
      <c r="C5" s="19"/>
      <c r="D5" s="19"/>
      <c r="E5" s="19"/>
      <c r="F5" s="19"/>
      <c r="G5" s="19"/>
      <c r="H5" s="19"/>
      <c r="I5" s="19"/>
      <c r="J5" s="19"/>
      <c r="K5" s="19"/>
      <c r="L5" s="19"/>
      <c r="M5" s="19"/>
      <c r="N5" s="19"/>
      <c r="O5" s="19"/>
      <c r="P5" s="19"/>
      <c r="Q5" s="19"/>
      <c r="R5" s="19"/>
      <c r="S5" s="19"/>
      <c r="T5" s="19"/>
      <c r="U5" s="19"/>
      <c r="V5" s="19"/>
    </row>
    <row r="6" spans="1:22" x14ac:dyDescent="0.2">
      <c r="A6" s="23"/>
      <c r="B6" s="23"/>
      <c r="C6" s="23"/>
      <c r="D6" s="23"/>
      <c r="E6" s="23"/>
      <c r="F6" s="23"/>
      <c r="G6" s="23"/>
      <c r="H6" s="23"/>
      <c r="I6" s="23"/>
      <c r="J6" s="23"/>
      <c r="K6" s="23"/>
      <c r="L6" s="23"/>
      <c r="M6" s="23"/>
      <c r="N6" s="23"/>
      <c r="O6" s="23"/>
      <c r="P6" s="23"/>
      <c r="Q6" s="23"/>
      <c r="R6" s="23"/>
      <c r="S6" s="23"/>
      <c r="T6" s="23"/>
      <c r="U6" s="23"/>
      <c r="V6" s="23"/>
    </row>
    <row r="7" spans="1:22" x14ac:dyDescent="0.2">
      <c r="A7" s="23"/>
      <c r="B7" s="23"/>
      <c r="C7" s="23"/>
      <c r="D7" s="23"/>
      <c r="E7" s="23"/>
      <c r="F7" s="23"/>
      <c r="G7" s="23"/>
      <c r="H7" s="23"/>
      <c r="I7" s="23"/>
      <c r="J7" s="23"/>
      <c r="K7" s="23"/>
      <c r="L7" s="23"/>
      <c r="M7" s="23"/>
      <c r="N7" s="23"/>
      <c r="O7" s="23"/>
      <c r="P7" s="23"/>
      <c r="Q7" s="23"/>
      <c r="R7" s="23"/>
      <c r="S7" s="23"/>
      <c r="T7" s="23"/>
      <c r="U7" s="23"/>
      <c r="V7" s="23"/>
    </row>
    <row r="8" spans="1:22" x14ac:dyDescent="0.2">
      <c r="A8" s="19"/>
      <c r="B8" s="19"/>
      <c r="C8" s="19"/>
      <c r="D8" s="19"/>
      <c r="E8" s="19"/>
      <c r="V8" s="23"/>
    </row>
    <row r="9" spans="1:22" x14ac:dyDescent="0.2">
      <c r="A9" s="19"/>
      <c r="B9" s="19"/>
      <c r="C9" s="19"/>
      <c r="D9" s="19"/>
      <c r="E9" s="19"/>
      <c r="V9" s="23"/>
    </row>
    <row r="10" spans="1:22" x14ac:dyDescent="0.2">
      <c r="A10" s="19"/>
      <c r="B10" s="19"/>
      <c r="C10" s="19"/>
      <c r="D10" s="19"/>
      <c r="E10" s="19"/>
      <c r="V10" s="23"/>
    </row>
    <row r="11" spans="1:22" x14ac:dyDescent="0.2">
      <c r="A11" s="19"/>
      <c r="B11" s="19"/>
      <c r="C11" s="19"/>
      <c r="D11" s="19"/>
      <c r="E11" s="19"/>
      <c r="V11" s="23"/>
    </row>
    <row r="12" spans="1:22" x14ac:dyDescent="0.2">
      <c r="A12" s="19"/>
      <c r="B12" s="19"/>
      <c r="C12" s="19"/>
      <c r="D12" s="19"/>
      <c r="E12" s="19"/>
      <c r="V12" s="23"/>
    </row>
    <row r="13" spans="1:22" x14ac:dyDescent="0.2">
      <c r="A13" s="19"/>
      <c r="B13" s="19"/>
      <c r="C13" s="19"/>
      <c r="D13" s="19"/>
      <c r="E13" s="19"/>
      <c r="N13" s="18"/>
      <c r="V13" s="23"/>
    </row>
    <row r="14" spans="1:22" x14ac:dyDescent="0.2">
      <c r="A14" s="19"/>
      <c r="B14" s="19"/>
      <c r="C14" s="19"/>
      <c r="D14" s="19"/>
      <c r="E14" s="19"/>
      <c r="V14" s="23"/>
    </row>
    <row r="15" spans="1:22" x14ac:dyDescent="0.2">
      <c r="A15" s="19"/>
      <c r="B15" s="19"/>
      <c r="C15" s="19"/>
      <c r="D15" s="19"/>
      <c r="E15" s="19"/>
      <c r="V15" s="23"/>
    </row>
    <row r="16" spans="1:22" x14ac:dyDescent="0.2">
      <c r="A16" s="19"/>
      <c r="B16" s="19"/>
      <c r="C16" s="19"/>
      <c r="D16" s="19"/>
      <c r="E16" s="19"/>
      <c r="V16" s="23"/>
    </row>
    <row r="17" spans="1:22" x14ac:dyDescent="0.2">
      <c r="A17" s="19"/>
      <c r="B17" s="19"/>
      <c r="C17" s="19"/>
      <c r="D17" s="19"/>
      <c r="E17" s="19"/>
      <c r="V17" s="23"/>
    </row>
    <row r="18" spans="1:22" x14ac:dyDescent="0.2">
      <c r="A18" s="19"/>
      <c r="B18" s="19"/>
      <c r="C18" s="19"/>
      <c r="D18" s="19"/>
      <c r="E18" s="19"/>
      <c r="V18" s="23"/>
    </row>
    <row r="19" spans="1:22" x14ac:dyDescent="0.2">
      <c r="A19" s="19"/>
      <c r="B19" s="19"/>
      <c r="C19" s="19"/>
      <c r="D19" s="19"/>
      <c r="E19" s="19"/>
      <c r="V19" s="23"/>
    </row>
    <row r="20" spans="1:22" x14ac:dyDescent="0.2">
      <c r="A20" s="19"/>
      <c r="B20" s="19"/>
      <c r="C20" s="19"/>
      <c r="D20" s="19"/>
      <c r="E20" s="19"/>
      <c r="V20" s="23"/>
    </row>
    <row r="21" spans="1:22" x14ac:dyDescent="0.2">
      <c r="A21" s="19"/>
      <c r="B21" s="19"/>
      <c r="C21" s="19"/>
      <c r="D21" s="19"/>
      <c r="E21" s="19"/>
      <c r="V21" s="23"/>
    </row>
    <row r="22" spans="1:22" x14ac:dyDescent="0.2">
      <c r="A22" s="19"/>
      <c r="B22" s="19"/>
      <c r="C22" s="19"/>
      <c r="D22" s="19"/>
      <c r="E22" s="19"/>
      <c r="V22" s="23"/>
    </row>
    <row r="23" spans="1:22" x14ac:dyDescent="0.2">
      <c r="A23" s="19"/>
      <c r="B23" s="19"/>
      <c r="C23" s="19"/>
      <c r="D23" s="19"/>
      <c r="E23" s="19"/>
      <c r="V23" s="23"/>
    </row>
    <row r="24" spans="1:22" x14ac:dyDescent="0.2">
      <c r="A24" s="19"/>
      <c r="B24" s="19"/>
      <c r="C24" s="19"/>
      <c r="D24" s="19"/>
      <c r="E24" s="19"/>
      <c r="V24" s="23"/>
    </row>
    <row r="25" spans="1:22" x14ac:dyDescent="0.2">
      <c r="A25" s="19"/>
      <c r="B25" s="19"/>
      <c r="C25" s="19"/>
      <c r="D25" s="19"/>
      <c r="E25" s="19"/>
      <c r="V25" s="23"/>
    </row>
    <row r="26" spans="1:22" x14ac:dyDescent="0.2">
      <c r="A26" s="19"/>
      <c r="B26" s="19"/>
      <c r="C26" s="19"/>
      <c r="D26" s="19"/>
      <c r="E26" s="19"/>
      <c r="V26" s="23"/>
    </row>
    <row r="27" spans="1:22" x14ac:dyDescent="0.2">
      <c r="A27" s="19"/>
      <c r="B27" s="19"/>
      <c r="C27" s="19"/>
      <c r="D27" s="19"/>
      <c r="E27" s="19"/>
      <c r="V27" s="23"/>
    </row>
    <row r="28" spans="1:22" x14ac:dyDescent="0.2">
      <c r="A28" s="19"/>
      <c r="B28" s="19"/>
      <c r="C28" s="19"/>
      <c r="D28" s="19"/>
      <c r="E28" s="19"/>
      <c r="V28" s="23"/>
    </row>
    <row r="29" spans="1:22" x14ac:dyDescent="0.2">
      <c r="A29" s="19"/>
      <c r="B29" s="19"/>
      <c r="C29" s="19"/>
      <c r="D29" s="19"/>
      <c r="E29" s="19"/>
      <c r="V29" s="23"/>
    </row>
    <row r="30" spans="1:22" x14ac:dyDescent="0.2">
      <c r="A30" s="19"/>
      <c r="B30" s="19"/>
      <c r="C30" s="19"/>
      <c r="D30" s="19"/>
      <c r="E30" s="19"/>
      <c r="V30" s="23"/>
    </row>
    <row r="31" spans="1:22" x14ac:dyDescent="0.2">
      <c r="A31" s="19"/>
      <c r="B31" s="19"/>
      <c r="C31" s="19"/>
      <c r="D31" s="19"/>
      <c r="E31" s="19"/>
      <c r="V31" s="23"/>
    </row>
    <row r="32" spans="1:22" x14ac:dyDescent="0.2">
      <c r="A32" s="19"/>
      <c r="B32" s="19"/>
      <c r="C32" s="19"/>
      <c r="D32" s="19"/>
      <c r="E32" s="19"/>
      <c r="F32" s="23"/>
      <c r="G32" s="23"/>
      <c r="H32" s="23"/>
      <c r="I32" s="23"/>
      <c r="J32" s="23"/>
      <c r="K32" s="23"/>
      <c r="L32" s="23"/>
      <c r="M32" s="23"/>
      <c r="N32" s="23"/>
      <c r="O32" s="23"/>
      <c r="P32" s="23"/>
      <c r="Q32" s="23"/>
      <c r="R32" s="23"/>
      <c r="S32" s="23"/>
      <c r="T32" s="23"/>
      <c r="U32" s="23"/>
      <c r="V32" s="23"/>
    </row>
    <row r="33" spans="1:22" x14ac:dyDescent="0.2">
      <c r="A33" s="19"/>
      <c r="B33" s="19"/>
      <c r="C33" s="19"/>
      <c r="D33" s="19"/>
      <c r="E33" s="19"/>
      <c r="F33" s="23"/>
      <c r="G33" s="23"/>
      <c r="H33" s="23"/>
      <c r="I33" s="23"/>
      <c r="J33" s="23"/>
      <c r="K33" s="23"/>
      <c r="L33" s="23"/>
      <c r="M33" s="23"/>
      <c r="N33" s="23"/>
      <c r="O33" s="23"/>
      <c r="P33" s="23"/>
      <c r="Q33" s="23"/>
      <c r="R33" s="23"/>
      <c r="S33" s="23"/>
      <c r="T33" s="23"/>
      <c r="U33" s="23"/>
      <c r="V33" s="23"/>
    </row>
    <row r="34" spans="1:22" x14ac:dyDescent="0.2">
      <c r="A34" s="19"/>
      <c r="B34" s="19"/>
      <c r="C34" s="19"/>
      <c r="D34" s="19"/>
      <c r="E34" s="19"/>
      <c r="V34" s="23"/>
    </row>
    <row r="35" spans="1:22" x14ac:dyDescent="0.2">
      <c r="A35" s="19"/>
      <c r="B35" s="19"/>
      <c r="C35" s="19"/>
      <c r="D35" s="19"/>
      <c r="E35" s="19"/>
      <c r="V35" s="23"/>
    </row>
    <row r="36" spans="1:22" x14ac:dyDescent="0.2">
      <c r="A36" s="19"/>
      <c r="B36" s="19"/>
      <c r="C36" s="19"/>
      <c r="D36" s="19"/>
      <c r="E36" s="19"/>
      <c r="V36" s="23"/>
    </row>
    <row r="37" spans="1:22" x14ac:dyDescent="0.2">
      <c r="A37" s="19"/>
      <c r="B37" s="19"/>
      <c r="C37" s="19"/>
      <c r="D37" s="19"/>
      <c r="E37" s="19"/>
      <c r="V37" s="23"/>
    </row>
    <row r="38" spans="1:22" x14ac:dyDescent="0.2">
      <c r="A38" s="19"/>
      <c r="B38" s="19"/>
      <c r="C38" s="19"/>
      <c r="D38" s="19"/>
      <c r="E38" s="19"/>
      <c r="V38" s="23"/>
    </row>
    <row r="39" spans="1:22" x14ac:dyDescent="0.2">
      <c r="A39" s="19"/>
      <c r="B39" s="19"/>
      <c r="C39" s="19"/>
      <c r="D39" s="19"/>
      <c r="E39" s="19"/>
      <c r="V39" s="23"/>
    </row>
    <row r="40" spans="1:22" x14ac:dyDescent="0.2">
      <c r="A40" s="19"/>
      <c r="B40" s="19"/>
      <c r="C40" s="19"/>
      <c r="D40" s="19"/>
      <c r="E40" s="19"/>
      <c r="V40" s="23"/>
    </row>
    <row r="41" spans="1:22" x14ac:dyDescent="0.2">
      <c r="A41" s="19"/>
      <c r="B41" s="19"/>
      <c r="C41" s="19"/>
      <c r="D41" s="19"/>
      <c r="E41" s="19"/>
      <c r="V41" s="23"/>
    </row>
    <row r="42" spans="1:22" x14ac:dyDescent="0.2">
      <c r="A42" s="19"/>
      <c r="B42" s="19"/>
      <c r="C42" s="19"/>
      <c r="D42" s="19"/>
      <c r="E42" s="19"/>
      <c r="V42" s="23"/>
    </row>
    <row r="43" spans="1:22" x14ac:dyDescent="0.2">
      <c r="A43" s="19"/>
      <c r="B43" s="19"/>
      <c r="C43" s="19"/>
      <c r="D43" s="19"/>
      <c r="E43" s="19"/>
      <c r="V43" s="23"/>
    </row>
    <row r="44" spans="1:22" x14ac:dyDescent="0.2">
      <c r="A44" s="19"/>
      <c r="B44" s="19"/>
      <c r="C44" s="19"/>
      <c r="D44" s="19"/>
      <c r="E44" s="19"/>
      <c r="V44" s="23"/>
    </row>
    <row r="45" spans="1:22" x14ac:dyDescent="0.2">
      <c r="A45" s="19"/>
      <c r="B45" s="19"/>
      <c r="C45" s="19"/>
      <c r="D45" s="19"/>
      <c r="E45" s="19"/>
      <c r="V45" s="23"/>
    </row>
    <row r="46" spans="1:22" x14ac:dyDescent="0.2">
      <c r="A46" s="19"/>
      <c r="B46" s="19"/>
      <c r="C46" s="19"/>
      <c r="D46" s="19"/>
      <c r="E46" s="19"/>
      <c r="F46" s="19"/>
      <c r="G46" s="19"/>
      <c r="H46" s="19"/>
      <c r="I46" s="19"/>
      <c r="J46" s="19"/>
      <c r="K46" s="19"/>
      <c r="L46" s="19"/>
      <c r="M46" s="19"/>
      <c r="N46" s="19"/>
      <c r="O46" s="19"/>
      <c r="P46" s="19"/>
      <c r="Q46" s="19"/>
      <c r="R46" s="19"/>
      <c r="S46" s="19"/>
      <c r="T46" s="19"/>
      <c r="U46" s="19"/>
      <c r="V46" s="1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Analyze</vt:lpstr>
      <vt:lpstr>PivotTable</vt:lpstr>
      <vt:lpstr>Dashboard1</vt:lpstr>
      <vt:lpstr>Dashboard2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dataanalys cv</dc:creator>
  <cp:lastModifiedBy>Ryan Aqsha</cp:lastModifiedBy>
  <dcterms:created xsi:type="dcterms:W3CDTF">2025-02-19T00:32:36Z</dcterms:created>
  <dcterms:modified xsi:type="dcterms:W3CDTF">2025-03-03T03:41:06Z</dcterms:modified>
</cp:coreProperties>
</file>