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https://uccsoffice365.sharepoint.com/sites/EvergoodSeniorDesignteam/Shared Documents/Conceptual Design/"/>
    </mc:Choice>
  </mc:AlternateContent>
  <xr:revisionPtr revIDLastSave="1174" documentId="11_7B23C3665193BC36DAD445CEF774A2E62C73F6BE" xr6:coauthVersionLast="47" xr6:coauthVersionMax="47" xr10:uidLastSave="{F6E14C49-32CB-4D89-80D3-9711B48AE168}"/>
  <bookViews>
    <workbookView xWindow="-120" yWindow="-120" windowWidth="38640" windowHeight="21240" activeTab="5" xr2:uid="{00000000-000D-0000-FFFF-FFFF00000000}"/>
  </bookViews>
  <sheets>
    <sheet name="Grace scores" sheetId="2" r:id="rId1"/>
    <sheet name="Hayden scores" sheetId="4" r:id="rId2"/>
    <sheet name="Brock Scores" sheetId="5" r:id="rId3"/>
    <sheet name="Ryan Scores" sheetId="7" r:id="rId4"/>
    <sheet name="Jackson Scores" sheetId="1" r:id="rId5"/>
    <sheet name="Average Scores" sheetId="8" r:id="rId6"/>
    <sheet name="Task Weight Scale"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6" l="1"/>
  <c r="B31" i="6"/>
  <c r="B26" i="6"/>
  <c r="B27" i="6"/>
  <c r="P8" i="5" s="1"/>
  <c r="E8" i="8" s="1"/>
  <c r="B28" i="6"/>
  <c r="B29" i="6"/>
  <c r="B30" i="6"/>
  <c r="P9" i="5" s="1"/>
  <c r="E9" i="8" s="1"/>
  <c r="B32" i="6"/>
  <c r="P12" i="4" s="1"/>
  <c r="D12" i="8" s="1"/>
  <c r="B34" i="6"/>
  <c r="P15" i="2" s="1"/>
  <c r="C15" i="8" s="1"/>
  <c r="B35" i="6"/>
  <c r="P16" i="7" s="1"/>
  <c r="F16" i="8" s="1"/>
  <c r="B36" i="6"/>
  <c r="B37" i="6"/>
  <c r="P5" i="1" s="1"/>
  <c r="B25" i="6"/>
  <c r="P12" i="2"/>
  <c r="C12" i="8" s="1"/>
  <c r="P7" i="1"/>
  <c r="P8" i="1"/>
  <c r="P17" i="4"/>
  <c r="P18" i="4"/>
  <c r="P19" i="4"/>
  <c r="P20" i="4"/>
  <c r="P21" i="4"/>
  <c r="P22" i="4"/>
  <c r="P23" i="4"/>
  <c r="P24" i="4"/>
  <c r="P25" i="4"/>
  <c r="P26" i="4"/>
  <c r="P27" i="4"/>
  <c r="P28" i="4"/>
  <c r="P29" i="4"/>
  <c r="P30" i="4"/>
  <c r="P31" i="4"/>
  <c r="P32" i="4"/>
  <c r="P33" i="4"/>
  <c r="P34" i="4"/>
  <c r="P35" i="4"/>
  <c r="P36" i="4"/>
  <c r="P37" i="4"/>
  <c r="P14" i="7" l="1"/>
  <c r="F14" i="8" s="1"/>
  <c r="P7" i="2"/>
  <c r="C7" i="8" s="1"/>
  <c r="P14" i="2"/>
  <c r="C14" i="8" s="1"/>
  <c r="P11" i="5"/>
  <c r="E11" i="8" s="1"/>
  <c r="P5" i="7"/>
  <c r="F5" i="8" s="1"/>
  <c r="P11" i="4"/>
  <c r="D11" i="8" s="1"/>
  <c r="P9" i="1"/>
  <c r="P9" i="4"/>
  <c r="D9" i="8" s="1"/>
  <c r="P15" i="7"/>
  <c r="F15" i="8" s="1"/>
  <c r="P3" i="1"/>
  <c r="P4" i="1"/>
  <c r="P7" i="4"/>
  <c r="D7" i="8" s="1"/>
  <c r="P8" i="4"/>
  <c r="D8" i="8" s="1"/>
  <c r="P8" i="2"/>
  <c r="C8" i="8" s="1"/>
  <c r="P16" i="1"/>
  <c r="P9" i="7"/>
  <c r="F9" i="8" s="1"/>
  <c r="P5" i="2"/>
  <c r="C5" i="8" s="1"/>
  <c r="P16" i="5"/>
  <c r="E16" i="8" s="1"/>
  <c r="P15" i="1"/>
  <c r="P7" i="5"/>
  <c r="E7" i="8" s="1"/>
  <c r="P4" i="4"/>
  <c r="D4" i="8" s="1"/>
  <c r="P15" i="5"/>
  <c r="E15" i="8" s="1"/>
  <c r="P14" i="1"/>
  <c r="P5" i="5"/>
  <c r="E5" i="8" s="1"/>
  <c r="P11" i="7"/>
  <c r="F11" i="8" s="1"/>
  <c r="P8" i="7"/>
  <c r="F8" i="8" s="1"/>
  <c r="P7" i="7"/>
  <c r="F7" i="8" s="1"/>
  <c r="P16" i="4"/>
  <c r="D16" i="8" s="1"/>
  <c r="P14" i="5"/>
  <c r="E14" i="8" s="1"/>
  <c r="P12" i="1"/>
  <c r="P11" i="2"/>
  <c r="C11" i="8" s="1"/>
  <c r="H11" i="8" s="1"/>
  <c r="P9" i="2"/>
  <c r="C9" i="8" s="1"/>
  <c r="H9" i="8" s="1"/>
  <c r="P12" i="7"/>
  <c r="F12" i="8" s="1"/>
  <c r="P4" i="5"/>
  <c r="E4" i="8" s="1"/>
  <c r="P4" i="2"/>
  <c r="C4" i="8" s="1"/>
  <c r="P15" i="4"/>
  <c r="D15" i="8" s="1"/>
  <c r="P12" i="5"/>
  <c r="E12" i="8" s="1"/>
  <c r="P11" i="1"/>
  <c r="P5" i="4"/>
  <c r="D5" i="8" s="1"/>
  <c r="P16" i="2"/>
  <c r="C16" i="8" s="1"/>
  <c r="P14" i="4"/>
  <c r="D14" i="8" s="1"/>
  <c r="H14" i="8" s="1"/>
  <c r="P4" i="7"/>
  <c r="F4" i="8" s="1"/>
  <c r="H8" i="8" l="1"/>
  <c r="H12" i="8"/>
  <c r="H15" i="8"/>
  <c r="H7" i="8"/>
  <c r="H5" i="8"/>
  <c r="H4" i="8"/>
  <c r="H16" i="8"/>
</calcChain>
</file>

<file path=xl/sharedStrings.xml><?xml version="1.0" encoding="utf-8"?>
<sst xmlns="http://schemas.openxmlformats.org/spreadsheetml/2006/main" count="338" uniqueCount="77">
  <si>
    <t>Milestone</t>
  </si>
  <si>
    <t>Concept</t>
  </si>
  <si>
    <t>Ergonomic Considerations for personnel</t>
  </si>
  <si>
    <t>Personnel Requirement</t>
  </si>
  <si>
    <t>Precision</t>
  </si>
  <si>
    <t>Easily Adjustable settings</t>
  </si>
  <si>
    <t>Durable and maintainable</t>
  </si>
  <si>
    <t>Portable/easily manueverable</t>
  </si>
  <si>
    <t>Cost</t>
  </si>
  <si>
    <t>Results in higher output of pouches than current volunteer-based pouching method</t>
  </si>
  <si>
    <t>Degrees of Freedom of Machine (we want to minimize this)</t>
  </si>
  <si>
    <t>Ease of user interaction</t>
  </si>
  <si>
    <t>Time required for machine to operate</t>
  </si>
  <si>
    <t>Feasibility estimate</t>
  </si>
  <si>
    <t>Reliability / Precision</t>
  </si>
  <si>
    <t>SCORE</t>
  </si>
  <si>
    <t>Weight</t>
  </si>
  <si>
    <t>Fill Head</t>
  </si>
  <si>
    <t>Separate Tool Head</t>
  </si>
  <si>
    <t>1a</t>
  </si>
  <si>
    <t>Combined Tool Head</t>
  </si>
  <si>
    <t>1b</t>
  </si>
  <si>
    <t>Cap Alignment/feeder</t>
  </si>
  <si>
    <t>Vibration into form fit hole</t>
  </si>
  <si>
    <t>2a</t>
  </si>
  <si>
    <t>Rotating Grabber</t>
  </si>
  <si>
    <t>2b</t>
  </si>
  <si>
    <t>Separate Caps</t>
  </si>
  <si>
    <t>2c</t>
  </si>
  <si>
    <t>Pouch movement</t>
  </si>
  <si>
    <t>Belt Fed</t>
  </si>
  <si>
    <t>3a</t>
  </si>
  <si>
    <t>Disk Fed</t>
  </si>
  <si>
    <t>3b</t>
  </si>
  <si>
    <t>Pouch Loading</t>
  </si>
  <si>
    <t>Manual</t>
  </si>
  <si>
    <t>4a</t>
  </si>
  <si>
    <t>Vertical Cartridge</t>
  </si>
  <si>
    <t>4b</t>
  </si>
  <si>
    <t>Slanted Cartridge</t>
  </si>
  <si>
    <t>4c</t>
  </si>
  <si>
    <t xml:space="preserve">Description/How-To: </t>
  </si>
  <si>
    <t>Visit the document in "Conceptual Design" Folder titled "Narrowed concept design" to see Hayden and Ryan's work in cleaning up our design ideas and categorizing them into milestones</t>
  </si>
  <si>
    <t>Each milestone is a certain function that we want to accomplish (for ex: fill pouch with N2)</t>
  </si>
  <si>
    <t xml:space="preserve">Each milestone has different concept ideas that can achieve it </t>
  </si>
  <si>
    <t xml:space="preserve">We will be comparing these different concept ideas using the decision matrix to decide which way is the best way to achive the result, then incorporate them all into one final conceptual design which we will present to Matthew at our CDR. </t>
  </si>
  <si>
    <t>Jackson is creating the "weight" system e.g. how important each category (columns B-M) is</t>
  </si>
  <si>
    <t xml:space="preserve">If you have other category ideas, please add them to the end and let everyone know so we can update ours as well. </t>
  </si>
  <si>
    <t>Rank each idea 1-5 based on how well they satisfy the category (1= not well, 5 = extremely well)</t>
  </si>
  <si>
    <t>Once the weight is applied, total score will be displayed in last column</t>
  </si>
  <si>
    <t>Concepts with the highest scores win</t>
  </si>
  <si>
    <t>Create a new sheet with your name to house the scores you create</t>
  </si>
  <si>
    <t>Costs less than $30,000</t>
  </si>
  <si>
    <t>results in higher output of pouches than current volunteer-based pouching method</t>
  </si>
  <si>
    <t>Degrees of Freedom of machine</t>
  </si>
  <si>
    <t>Seperate Tool Head</t>
  </si>
  <si>
    <t xml:space="preserve">Water resistant/ water proof </t>
  </si>
  <si>
    <t xml:space="preserve">Safety Hazards/Concerns </t>
  </si>
  <si>
    <t>For the "settings", I am thinking that this means the flow rate and things like that. Would that be correct or are there other settings im not thinking of?</t>
  </si>
  <si>
    <t>Accuracy</t>
  </si>
  <si>
    <t>Minimizes Degrees of Freedom for machine</t>
  </si>
  <si>
    <t>Reliability</t>
  </si>
  <si>
    <t>Design Matrix Tasks: Scale of 1 to 5</t>
  </si>
  <si>
    <t>Early Design</t>
  </si>
  <si>
    <t>Development</t>
  </si>
  <si>
    <t>Final Weeks</t>
  </si>
  <si>
    <t>Top 3 Priorites for the Stages of the Project:</t>
  </si>
  <si>
    <t xml:space="preserve">Reliability / Consistency </t>
  </si>
  <si>
    <t>Reliability / Consistency</t>
  </si>
  <si>
    <t>Matrix Weight</t>
  </si>
  <si>
    <t>using average weight from above table ^</t>
  </si>
  <si>
    <t>Grace</t>
  </si>
  <si>
    <t>Hayden</t>
  </si>
  <si>
    <t>Brock</t>
  </si>
  <si>
    <t>Ryan</t>
  </si>
  <si>
    <t>Jackson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</si>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</sst>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ont>
    <font>
      <sz val="12"/>
      <color rgb="FF242424"/>
      <name val="Times New Roman"/>
    </font>
    <font>
      <sz val="11"/>
      <color theme="1"/>
      <name val="Times New Roman"/>
    </font>
    <font>
      <b/>
      <sz val="16"/>
      <color rgb="FF242424"/>
      <name val="Times New Roman"/>
    </font>
    <font>
      <sz val="11"/>
      <color rgb="FF444444"/>
      <name val="Calibri"/>
      <charset val="1"/>
    </font>
  </fonts>
  <fills count="7">
    <fill>
      <patternFill patternType="none"/>
    </fill>
    <fill>
      <patternFill patternType="gray125"/>
    </fill>
    <fill>
      <patternFill patternType="solid">
        <fgColor rgb="FFE7E6E6"/>
        <bgColor indexed="64"/>
      </patternFill>
    </fill>
    <fill>
      <patternFill patternType="solid">
        <fgColor theme="2"/>
        <bgColor indexed="64"/>
      </patternFill>
    </fill>
    <fill>
      <patternFill patternType="solid">
        <fgColor rgb="FFF2F2F2"/>
        <bgColor indexed="64"/>
      </patternFill>
    </fill>
    <fill>
      <patternFill patternType="solid">
        <fgColor rgb="FFD0CECE"/>
        <bgColor indexed="64"/>
      </patternFill>
    </fill>
    <fill>
      <patternFill patternType="solid">
        <fgColor rgb="FFD9E1F2"/>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medium">
        <color rgb="FF000000"/>
      </top>
      <bottom/>
      <diagonal/>
    </border>
    <border>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s>
  <cellStyleXfs count="1">
    <xf numFmtId="0" fontId="0" fillId="0" borderId="0"/>
  </cellStyleXfs>
  <cellXfs count="44">
    <xf numFmtId="0" fontId="0" fillId="0" borderId="0" xfId="0"/>
    <xf numFmtId="0" fontId="1" fillId="2" borderId="1" xfId="0" applyFont="1" applyFill="1" applyBorder="1"/>
    <xf numFmtId="0" fontId="1" fillId="2" borderId="2" xfId="0" applyFont="1" applyFill="1" applyBorder="1"/>
    <xf numFmtId="0" fontId="0" fillId="2" borderId="1" xfId="0" applyFill="1" applyBorder="1"/>
    <xf numFmtId="0" fontId="1" fillId="2" borderId="3" xfId="0" applyFont="1" applyFill="1" applyBorder="1"/>
    <xf numFmtId="0" fontId="1" fillId="2" borderId="0" xfId="0" applyFont="1" applyFill="1"/>
    <xf numFmtId="0" fontId="1" fillId="3" borderId="4" xfId="0" applyFont="1" applyFill="1" applyBorder="1"/>
    <xf numFmtId="0" fontId="0" fillId="3" borderId="4" xfId="0" applyFill="1" applyBorder="1"/>
    <xf numFmtId="0" fontId="1" fillId="0" borderId="0" xfId="0" applyFont="1"/>
    <xf numFmtId="0" fontId="1" fillId="3" borderId="0" xfId="0" applyFont="1" applyFill="1"/>
    <xf numFmtId="0" fontId="0" fillId="3" borderId="0" xfId="0" applyFill="1"/>
    <xf numFmtId="0" fontId="0" fillId="3" borderId="0" xfId="0" applyFill="1" applyAlignment="1">
      <alignment horizontal="left"/>
    </xf>
    <xf numFmtId="0" fontId="2" fillId="3" borderId="4" xfId="0" applyFont="1" applyFill="1" applyBorder="1"/>
    <xf numFmtId="0" fontId="3" fillId="3" borderId="4" xfId="0" applyFont="1" applyFill="1" applyBorder="1"/>
    <xf numFmtId="0" fontId="0" fillId="0" borderId="1"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4" xfId="0" applyBorder="1"/>
    <xf numFmtId="0" fontId="0" fillId="0" borderId="15" xfId="0" applyBorder="1"/>
    <xf numFmtId="0" fontId="0" fillId="0" borderId="16" xfId="0" applyBorder="1"/>
    <xf numFmtId="0" fontId="4" fillId="4" borderId="11" xfId="0" applyFont="1" applyFill="1" applyBorder="1"/>
    <xf numFmtId="0" fontId="5" fillId="4" borderId="11" xfId="0" applyFont="1" applyFill="1" applyBorder="1"/>
    <xf numFmtId="0" fontId="5" fillId="4" borderId="12" xfId="0" applyFont="1" applyFill="1" applyBorder="1"/>
    <xf numFmtId="0" fontId="6" fillId="5" borderId="11" xfId="0" applyFont="1" applyFill="1" applyBorder="1"/>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7" fillId="5" borderId="13" xfId="0" applyFont="1" applyFill="1" applyBorder="1"/>
    <xf numFmtId="0" fontId="0" fillId="5" borderId="20" xfId="0" applyFill="1" applyBorder="1"/>
    <xf numFmtId="0" fontId="0" fillId="5" borderId="21" xfId="0" applyFill="1" applyBorder="1"/>
    <xf numFmtId="0" fontId="0" fillId="0" borderId="22" xfId="0" applyBorder="1"/>
    <xf numFmtId="0" fontId="0" fillId="0" borderId="5" xfId="0" applyBorder="1"/>
    <xf numFmtId="0" fontId="0" fillId="0" borderId="6" xfId="0" applyBorder="1"/>
    <xf numFmtId="0" fontId="5" fillId="4" borderId="23" xfId="0" applyFont="1" applyFill="1" applyBorder="1"/>
    <xf numFmtId="0" fontId="0" fillId="6" borderId="17" xfId="0" applyFill="1" applyBorder="1" applyAlignment="1">
      <alignment horizontal="center" vertical="center"/>
    </xf>
    <xf numFmtId="0" fontId="0" fillId="6" borderId="18" xfId="0" applyFill="1" applyBorder="1" applyAlignment="1">
      <alignment horizontal="center"/>
    </xf>
    <xf numFmtId="0" fontId="0" fillId="6" borderId="19" xfId="0" applyFill="1" applyBorder="1" applyAlignment="1">
      <alignment horizontal="center"/>
    </xf>
    <xf numFmtId="0" fontId="1" fillId="3" borderId="4" xfId="0" applyFont="1" applyFill="1" applyBorder="1" applyAlignment="1">
      <alignment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2F30-7299-449B-954D-35DA83308028}">
  <dimension ref="A1:Q36"/>
  <sheetViews>
    <sheetView zoomScale="86" workbookViewId="0">
      <selection activeCell="E20" sqref="E20"/>
    </sheetView>
  </sheetViews>
  <sheetFormatPr defaultRowHeight="15" x14ac:dyDescent="0.25"/>
  <cols>
    <col min="1" max="1" width="20.5703125" style="7" customWidth="1"/>
    <col min="2" max="2" width="8.85546875" style="10"/>
    <col min="3" max="3" width="22.85546875" customWidth="1"/>
    <col min="4" max="4" width="24.28515625" customWidth="1"/>
    <col min="5" max="5" width="13" customWidth="1"/>
    <col min="6" max="6" width="23.85546875" customWidth="1"/>
    <col min="7" max="7" width="24.140625" bestFit="1" customWidth="1"/>
    <col min="8" max="8" width="28.42578125" bestFit="1" customWidth="1"/>
    <col min="9" max="9" width="21.28515625" customWidth="1"/>
    <col min="10" max="10" width="76.5703125" bestFit="1" customWidth="1"/>
    <col min="11" max="11" width="34.28515625" customWidth="1"/>
    <col min="12" max="12" width="22.7109375" customWidth="1"/>
    <col min="13" max="13" width="34" customWidth="1"/>
    <col min="14" max="14" width="18.7109375" customWidth="1"/>
    <col min="15" max="15" width="21.140625" customWidth="1"/>
    <col min="16" max="16" width="8.85546875" style="3"/>
  </cols>
  <sheetData>
    <row r="1" spans="1:17" s="1" customFormat="1" x14ac:dyDescent="0.25">
      <c r="A1" s="6" t="s">
        <v>0</v>
      </c>
      <c r="B1" s="6" t="s">
        <v>1</v>
      </c>
      <c r="C1" s="6" t="s">
        <v>2</v>
      </c>
      <c r="D1" s="2" t="s">
        <v>3</v>
      </c>
      <c r="E1" s="1" t="s">
        <v>4</v>
      </c>
      <c r="F1" s="1" t="s">
        <v>5</v>
      </c>
      <c r="G1" s="1" t="s">
        <v>6</v>
      </c>
      <c r="H1" s="1" t="s">
        <v>7</v>
      </c>
      <c r="I1" s="1" t="s">
        <v>8</v>
      </c>
      <c r="J1" s="4" t="s">
        <v>9</v>
      </c>
      <c r="K1" s="4" t="s">
        <v>10</v>
      </c>
      <c r="L1" s="4" t="s">
        <v>11</v>
      </c>
      <c r="M1" s="4" t="s">
        <v>12</v>
      </c>
      <c r="N1" s="4" t="s">
        <v>13</v>
      </c>
      <c r="O1" s="4" t="s">
        <v>14</v>
      </c>
      <c r="P1" s="1" t="s">
        <v>15</v>
      </c>
      <c r="Q1" s="2"/>
    </row>
    <row r="2" spans="1:17" s="5" customFormat="1" x14ac:dyDescent="0.25">
      <c r="A2" s="6" t="s">
        <v>16</v>
      </c>
      <c r="B2" s="9"/>
      <c r="C2" s="10"/>
      <c r="P2" s="1"/>
    </row>
    <row r="3" spans="1:17" x14ac:dyDescent="0.25">
      <c r="A3" s="6" t="s">
        <v>17</v>
      </c>
      <c r="B3" s="11">
        <v>1</v>
      </c>
    </row>
    <row r="4" spans="1:17" x14ac:dyDescent="0.25">
      <c r="A4" s="7" t="s">
        <v>18</v>
      </c>
      <c r="B4" s="10" t="s">
        <v>19</v>
      </c>
      <c r="C4">
        <v>5</v>
      </c>
      <c r="D4">
        <v>4</v>
      </c>
      <c r="E4">
        <v>5</v>
      </c>
      <c r="F4">
        <v>5</v>
      </c>
      <c r="G4">
        <v>5</v>
      </c>
      <c r="H4">
        <v>5</v>
      </c>
      <c r="I4">
        <v>5</v>
      </c>
      <c r="J4">
        <v>4</v>
      </c>
      <c r="K4">
        <v>4</v>
      </c>
      <c r="L4">
        <v>4</v>
      </c>
      <c r="M4">
        <v>5</v>
      </c>
      <c r="N4">
        <v>5</v>
      </c>
      <c r="O4">
        <v>5</v>
      </c>
      <c r="P4" s="3">
        <f>C4*'Task Weight Scale'!$B$25+D4*'Task Weight Scale'!$B$26+E4*'Task Weight Scale'!$B$27+F4*'Task Weight Scale'!$B$28+G4*'Task Weight Scale'!$B$29+H4*'Task Weight Scale'!$B$30+I4*'Task Weight Scale'!$B$31+J4*'Task Weight Scale'!$B$32+K4*'Task Weight Scale'!$B$33+L4*'Task Weight Scale'!$B$34+M4*'Task Weight Scale'!$B$35+N4*'Task Weight Scale'!$B$36+O4*'Task Weight Scale'!$B$37</f>
        <v>199.66666666666666</v>
      </c>
    </row>
    <row r="5" spans="1:17" x14ac:dyDescent="0.25">
      <c r="A5" s="7" t="s">
        <v>20</v>
      </c>
      <c r="B5" s="10" t="s">
        <v>21</v>
      </c>
      <c r="C5">
        <v>5</v>
      </c>
      <c r="D5">
        <v>5</v>
      </c>
      <c r="E5">
        <v>5</v>
      </c>
      <c r="F5">
        <v>4</v>
      </c>
      <c r="G5">
        <v>5</v>
      </c>
      <c r="H5">
        <v>5</v>
      </c>
      <c r="I5">
        <v>3</v>
      </c>
      <c r="J5">
        <v>5</v>
      </c>
      <c r="K5">
        <v>3</v>
      </c>
      <c r="L5">
        <v>5</v>
      </c>
      <c r="M5">
        <v>3</v>
      </c>
      <c r="N5">
        <v>3</v>
      </c>
      <c r="O5">
        <v>3</v>
      </c>
      <c r="P5" s="3">
        <f>C5*'Task Weight Scale'!$B$25+D5*'Task Weight Scale'!$B$26+E5*'Task Weight Scale'!$B$27+F5*'Task Weight Scale'!$B$28+G5*'Task Weight Scale'!$B$29+H5*'Task Weight Scale'!$B$30+I5*'Task Weight Scale'!$B$31+J5*'Task Weight Scale'!$B$32+K5*'Task Weight Scale'!$B$33+L5*'Task Weight Scale'!$B$34+M5*'Task Weight Scale'!$B$35+N5*'Task Weight Scale'!$B$36+O5*'Task Weight Scale'!$B$37</f>
        <v>180</v>
      </c>
    </row>
    <row r="6" spans="1:17" x14ac:dyDescent="0.25">
      <c r="A6" s="6" t="s">
        <v>22</v>
      </c>
      <c r="B6" s="11">
        <v>2</v>
      </c>
    </row>
    <row r="7" spans="1:17" x14ac:dyDescent="0.25">
      <c r="A7" s="7" t="s">
        <v>23</v>
      </c>
      <c r="B7" s="10" t="s">
        <v>24</v>
      </c>
      <c r="C7">
        <v>5</v>
      </c>
      <c r="D7">
        <v>5</v>
      </c>
      <c r="E7">
        <v>3</v>
      </c>
      <c r="F7">
        <v>5</v>
      </c>
      <c r="G7">
        <v>4</v>
      </c>
      <c r="H7">
        <v>5</v>
      </c>
      <c r="I7">
        <v>5</v>
      </c>
      <c r="J7">
        <v>5</v>
      </c>
      <c r="K7">
        <v>4</v>
      </c>
      <c r="L7">
        <v>5</v>
      </c>
      <c r="M7">
        <v>3</v>
      </c>
      <c r="N7">
        <v>5</v>
      </c>
      <c r="O7">
        <v>3</v>
      </c>
      <c r="P7" s="3">
        <f>C7*'Task Weight Scale'!$B$25+D7*'Task Weight Scale'!$B$26+E7*'Task Weight Scale'!$B$27+F7*'Task Weight Scale'!$B$28+G7*'Task Weight Scale'!$B$29+H7*'Task Weight Scale'!$B$30+I7*'Task Weight Scale'!$B$31+J7*'Task Weight Scale'!$B$32+K7*'Task Weight Scale'!$B$33+L7*'Task Weight Scale'!$B$34+M7*'Task Weight Scale'!$B$35+N7*'Task Weight Scale'!$B$36+O7*'Task Weight Scale'!$B$37</f>
        <v>187.66666666666666</v>
      </c>
    </row>
    <row r="8" spans="1:17" x14ac:dyDescent="0.25">
      <c r="A8" s="7" t="s">
        <v>25</v>
      </c>
      <c r="B8" s="10" t="s">
        <v>26</v>
      </c>
      <c r="C8">
        <v>5</v>
      </c>
      <c r="D8">
        <v>5</v>
      </c>
      <c r="E8">
        <v>4</v>
      </c>
      <c r="F8">
        <v>4</v>
      </c>
      <c r="G8">
        <v>5</v>
      </c>
      <c r="H8">
        <v>5</v>
      </c>
      <c r="I8">
        <v>3</v>
      </c>
      <c r="J8">
        <v>5</v>
      </c>
      <c r="K8">
        <v>3</v>
      </c>
      <c r="L8">
        <v>4</v>
      </c>
      <c r="M8">
        <v>3</v>
      </c>
      <c r="N8">
        <v>3</v>
      </c>
      <c r="O8">
        <v>5</v>
      </c>
      <c r="P8" s="3">
        <f>C8*'Task Weight Scale'!$B$25+D8*'Task Weight Scale'!$B$26+E8*'Task Weight Scale'!$B$27+F8*'Task Weight Scale'!$B$28+G8*'Task Weight Scale'!$B$29+H8*'Task Weight Scale'!$B$30+I8*'Task Weight Scale'!$B$31+J8*'Task Weight Scale'!$B$32+K8*'Task Weight Scale'!$B$33+L8*'Task Weight Scale'!$B$34+M8*'Task Weight Scale'!$B$35+N8*'Task Weight Scale'!$B$36+O8*'Task Weight Scale'!$B$37</f>
        <v>180.99999999999997</v>
      </c>
    </row>
    <row r="9" spans="1:17" x14ac:dyDescent="0.25">
      <c r="A9" s="7" t="s">
        <v>27</v>
      </c>
      <c r="B9" s="10" t="s">
        <v>28</v>
      </c>
      <c r="C9">
        <v>5</v>
      </c>
      <c r="D9">
        <v>4</v>
      </c>
      <c r="E9">
        <v>5</v>
      </c>
      <c r="F9">
        <v>5</v>
      </c>
      <c r="G9">
        <v>5</v>
      </c>
      <c r="H9">
        <v>5</v>
      </c>
      <c r="I9">
        <v>4</v>
      </c>
      <c r="J9">
        <v>5</v>
      </c>
      <c r="K9">
        <v>5</v>
      </c>
      <c r="L9">
        <v>4</v>
      </c>
      <c r="M9">
        <v>5</v>
      </c>
      <c r="N9">
        <v>4</v>
      </c>
      <c r="O9">
        <v>5</v>
      </c>
      <c r="P9" s="3">
        <f>C9*'Task Weight Scale'!$B$25+D9*'Task Weight Scale'!$B$26+E9*'Task Weight Scale'!$B$27+F9*'Task Weight Scale'!$B$28+G9*'Task Weight Scale'!$B$29+H9*'Task Weight Scale'!$B$30+I9*'Task Weight Scale'!$B$31+J9*'Task Weight Scale'!$B$32+K9*'Task Weight Scale'!$B$33+L9*'Task Weight Scale'!$B$34+M9*'Task Weight Scale'!$B$35+N9*'Task Weight Scale'!$B$36+O9*'Task Weight Scale'!$B$37</f>
        <v>199.33333333333334</v>
      </c>
    </row>
    <row r="10" spans="1:17" x14ac:dyDescent="0.25">
      <c r="A10" s="6" t="s">
        <v>29</v>
      </c>
      <c r="B10" s="11">
        <v>3</v>
      </c>
    </row>
    <row r="11" spans="1:17" x14ac:dyDescent="0.25">
      <c r="A11" s="12" t="s">
        <v>30</v>
      </c>
      <c r="B11" s="10" t="s">
        <v>31</v>
      </c>
      <c r="C11">
        <v>5</v>
      </c>
      <c r="D11">
        <v>5</v>
      </c>
      <c r="E11">
        <v>4</v>
      </c>
      <c r="F11">
        <v>5</v>
      </c>
      <c r="G11">
        <v>5</v>
      </c>
      <c r="H11">
        <v>5</v>
      </c>
      <c r="I11">
        <v>5</v>
      </c>
      <c r="J11">
        <v>4</v>
      </c>
      <c r="K11">
        <v>4</v>
      </c>
      <c r="L11">
        <v>5</v>
      </c>
      <c r="M11">
        <v>4</v>
      </c>
      <c r="N11">
        <v>5</v>
      </c>
      <c r="O11">
        <v>4</v>
      </c>
      <c r="P11" s="3">
        <f>C11*'Task Weight Scale'!$B$25+D11*'Task Weight Scale'!$B$26+E11*'Task Weight Scale'!$B$27+F11*'Task Weight Scale'!$B$28+G11*'Task Weight Scale'!$B$29+H11*'Task Weight Scale'!$B$30+I11*'Task Weight Scale'!$B$31+J11*'Task Weight Scale'!$B$32+K11*'Task Weight Scale'!$B$33+L11*'Task Weight Scale'!$B$34+M11*'Task Weight Scale'!$B$35+N11*'Task Weight Scale'!$B$36+O11*'Task Weight Scale'!$B$37</f>
        <v>197.00000000000003</v>
      </c>
    </row>
    <row r="12" spans="1:17" x14ac:dyDescent="0.25">
      <c r="A12" s="7" t="s">
        <v>32</v>
      </c>
      <c r="B12" s="10" t="s">
        <v>33</v>
      </c>
      <c r="C12">
        <v>4</v>
      </c>
      <c r="D12">
        <v>5</v>
      </c>
      <c r="E12">
        <v>5</v>
      </c>
      <c r="F12">
        <v>5</v>
      </c>
      <c r="G12">
        <v>5</v>
      </c>
      <c r="H12">
        <v>5</v>
      </c>
      <c r="I12">
        <v>5</v>
      </c>
      <c r="J12">
        <v>5</v>
      </c>
      <c r="K12">
        <v>5</v>
      </c>
      <c r="L12">
        <v>5</v>
      </c>
      <c r="M12">
        <v>5</v>
      </c>
      <c r="N12">
        <v>5</v>
      </c>
      <c r="O12">
        <v>5</v>
      </c>
      <c r="P12" s="3">
        <f>C12*'Task Weight Scale'!$B$25+D12*'Task Weight Scale'!$B$26+E12*'Task Weight Scale'!$B$27+F12*'Task Weight Scale'!$B$28+G12*'Task Weight Scale'!$B$29+H12*'Task Weight Scale'!$B$30+I12*'Task Weight Scale'!$B$31+J12*'Task Weight Scale'!$B$32+K12*'Task Weight Scale'!$B$33+L12*'Task Weight Scale'!$B$34+M12*'Task Weight Scale'!$B$35+N12*'Task Weight Scale'!$B$36+O12*'Task Weight Scale'!$B$37</f>
        <v>211.00000000000003</v>
      </c>
    </row>
    <row r="13" spans="1:17" x14ac:dyDescent="0.25">
      <c r="A13" s="6" t="s">
        <v>34</v>
      </c>
      <c r="B13" s="11">
        <v>4</v>
      </c>
    </row>
    <row r="14" spans="1:17" x14ac:dyDescent="0.25">
      <c r="A14" s="7" t="s">
        <v>35</v>
      </c>
      <c r="B14" s="10" t="s">
        <v>36</v>
      </c>
      <c r="C14">
        <v>4</v>
      </c>
      <c r="D14">
        <v>4</v>
      </c>
      <c r="E14">
        <v>5</v>
      </c>
      <c r="F14">
        <v>5</v>
      </c>
      <c r="G14">
        <v>5</v>
      </c>
      <c r="H14">
        <v>5</v>
      </c>
      <c r="I14">
        <v>5</v>
      </c>
      <c r="J14">
        <v>5</v>
      </c>
      <c r="K14">
        <v>5</v>
      </c>
      <c r="L14">
        <v>4</v>
      </c>
      <c r="M14">
        <v>5</v>
      </c>
      <c r="N14">
        <v>5</v>
      </c>
      <c r="O14">
        <v>5</v>
      </c>
      <c r="P14" s="3">
        <f>C14*'Task Weight Scale'!$B$25+D14*'Task Weight Scale'!$B$26+E14*'Task Weight Scale'!$B$27+F14*'Task Weight Scale'!$B$28+G14*'Task Weight Scale'!$B$29+H14*'Task Weight Scale'!$B$30+I14*'Task Weight Scale'!$B$31+J14*'Task Weight Scale'!$B$32+K14*'Task Weight Scale'!$B$33+L14*'Task Weight Scale'!$B$34+M14*'Task Weight Scale'!$B$35+N14*'Task Weight Scale'!$B$36+O14*'Task Weight Scale'!$B$37</f>
        <v>203.33333333333334</v>
      </c>
    </row>
    <row r="15" spans="1:17" x14ac:dyDescent="0.25">
      <c r="A15" s="7" t="s">
        <v>37</v>
      </c>
      <c r="B15" s="10" t="s">
        <v>38</v>
      </c>
      <c r="C15">
        <v>5</v>
      </c>
      <c r="D15">
        <v>5</v>
      </c>
      <c r="E15">
        <v>5</v>
      </c>
      <c r="F15">
        <v>4</v>
      </c>
      <c r="G15">
        <v>5</v>
      </c>
      <c r="H15">
        <v>4</v>
      </c>
      <c r="I15">
        <v>4</v>
      </c>
      <c r="J15">
        <v>5</v>
      </c>
      <c r="K15">
        <v>4</v>
      </c>
      <c r="L15">
        <v>5</v>
      </c>
      <c r="M15">
        <v>4</v>
      </c>
      <c r="N15">
        <v>3</v>
      </c>
      <c r="O15">
        <v>5</v>
      </c>
      <c r="P15" s="3">
        <f>C15*'Task Weight Scale'!$B$25+D15*'Task Weight Scale'!$B$26+E15*'Task Weight Scale'!$B$27+F15*'Task Weight Scale'!$B$28+G15*'Task Weight Scale'!$B$29+H15*'Task Weight Scale'!$B$30+I15*'Task Weight Scale'!$B$31+J15*'Task Weight Scale'!$B$32+K15*'Task Weight Scale'!$B$33+L15*'Task Weight Scale'!$B$34+M15*'Task Weight Scale'!$B$35+N15*'Task Weight Scale'!$B$36+O15*'Task Weight Scale'!$B$37</f>
        <v>192</v>
      </c>
    </row>
    <row r="16" spans="1:17" x14ac:dyDescent="0.25">
      <c r="A16" s="7" t="s">
        <v>39</v>
      </c>
      <c r="B16" s="10" t="s">
        <v>40</v>
      </c>
      <c r="C16">
        <v>5</v>
      </c>
      <c r="D16">
        <v>5</v>
      </c>
      <c r="E16">
        <v>5</v>
      </c>
      <c r="F16">
        <v>4</v>
      </c>
      <c r="G16">
        <v>5</v>
      </c>
      <c r="H16">
        <v>4</v>
      </c>
      <c r="I16">
        <v>3</v>
      </c>
      <c r="J16">
        <v>5</v>
      </c>
      <c r="K16">
        <v>3</v>
      </c>
      <c r="L16">
        <v>5</v>
      </c>
      <c r="M16">
        <v>4</v>
      </c>
      <c r="N16">
        <v>3</v>
      </c>
      <c r="O16">
        <v>5</v>
      </c>
      <c r="P16" s="3">
        <f>C16*'Task Weight Scale'!$B$25+D16*'Task Weight Scale'!$B$26+E16*'Task Weight Scale'!$B$27+F16*'Task Weight Scale'!$B$28+G16*'Task Weight Scale'!$B$29+H16*'Task Weight Scale'!$B$30+I16*'Task Weight Scale'!$B$31+J16*'Task Weight Scale'!$B$32+K16*'Task Weight Scale'!$B$33+L16*'Task Weight Scale'!$B$34+M16*'Task Weight Scale'!$B$35+N16*'Task Weight Scale'!$B$36+O16*'Task Weight Scale'!$B$37</f>
        <v>186.66666666666666</v>
      </c>
    </row>
    <row r="26" spans="4:4" x14ac:dyDescent="0.25">
      <c r="D26" s="8" t="s">
        <v>41</v>
      </c>
    </row>
    <row r="27" spans="4:4" x14ac:dyDescent="0.25">
      <c r="D27" t="s">
        <v>42</v>
      </c>
    </row>
    <row r="28" spans="4:4" x14ac:dyDescent="0.25">
      <c r="D28" t="s">
        <v>43</v>
      </c>
    </row>
    <row r="29" spans="4:4" x14ac:dyDescent="0.25">
      <c r="D29" t="s">
        <v>44</v>
      </c>
    </row>
    <row r="30" spans="4:4" x14ac:dyDescent="0.25">
      <c r="D30" t="s">
        <v>45</v>
      </c>
    </row>
    <row r="31" spans="4:4" x14ac:dyDescent="0.25">
      <c r="D31" t="s">
        <v>46</v>
      </c>
    </row>
    <row r="32" spans="4:4" x14ac:dyDescent="0.25">
      <c r="D32" t="s">
        <v>47</v>
      </c>
    </row>
    <row r="33" spans="4:4" x14ac:dyDescent="0.25">
      <c r="D33" t="s">
        <v>48</v>
      </c>
    </row>
    <row r="34" spans="4:4" x14ac:dyDescent="0.25">
      <c r="D34" t="s">
        <v>49</v>
      </c>
    </row>
    <row r="35" spans="4:4" x14ac:dyDescent="0.25">
      <c r="D35" t="s">
        <v>50</v>
      </c>
    </row>
    <row r="36" spans="4:4" x14ac:dyDescent="0.25">
      <c r="D36"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038E-FE44-4A0A-AA8F-67E99A6AD64A}">
  <dimension ref="A1:S38"/>
  <sheetViews>
    <sheetView topLeftCell="C1" zoomScale="86" workbookViewId="0">
      <selection activeCell="R6" sqref="R6"/>
    </sheetView>
  </sheetViews>
  <sheetFormatPr defaultRowHeight="15" x14ac:dyDescent="0.25"/>
  <cols>
    <col min="1" max="1" width="20.5703125" style="7" customWidth="1"/>
    <col min="2" max="2" width="14.28515625" style="10" customWidth="1"/>
    <col min="3" max="3" width="36.28515625" style="8" customWidth="1"/>
    <col min="4" max="4" width="32" bestFit="1" customWidth="1"/>
    <col min="5" max="5" width="13" customWidth="1"/>
    <col min="6" max="6" width="18" bestFit="1" customWidth="1"/>
    <col min="7" max="7" width="24.140625" bestFit="1" customWidth="1"/>
    <col min="8" max="8" width="28.42578125" bestFit="1" customWidth="1"/>
    <col min="9" max="9" width="21.28515625" customWidth="1"/>
    <col min="10" max="10" width="76.5703125" bestFit="1" customWidth="1"/>
    <col min="11" max="11" width="34.28515625" customWidth="1"/>
    <col min="12" max="12" width="22.7109375" customWidth="1"/>
    <col min="13" max="14" width="34" customWidth="1"/>
    <col min="15" max="15" width="21.140625" customWidth="1"/>
    <col min="16" max="16" width="9.140625" style="3"/>
  </cols>
  <sheetData>
    <row r="1" spans="1:19" s="1" customFormat="1" x14ac:dyDescent="0.25">
      <c r="A1" s="6" t="s">
        <v>0</v>
      </c>
      <c r="B1" s="6" t="s">
        <v>1</v>
      </c>
      <c r="C1" s="6" t="s">
        <v>2</v>
      </c>
      <c r="D1" s="2" t="s">
        <v>3</v>
      </c>
      <c r="E1" s="1" t="s">
        <v>4</v>
      </c>
      <c r="F1" s="1" t="s">
        <v>5</v>
      </c>
      <c r="G1" s="1" t="s">
        <v>6</v>
      </c>
      <c r="H1" s="1" t="s">
        <v>7</v>
      </c>
      <c r="I1" s="1" t="s">
        <v>52</v>
      </c>
      <c r="J1" s="4" t="s">
        <v>53</v>
      </c>
      <c r="K1" s="4" t="s">
        <v>54</v>
      </c>
      <c r="L1" s="4" t="s">
        <v>11</v>
      </c>
      <c r="M1" s="4" t="s">
        <v>12</v>
      </c>
      <c r="N1" s="4" t="s">
        <v>13</v>
      </c>
      <c r="O1" s="4" t="s">
        <v>14</v>
      </c>
      <c r="P1" s="1" t="s">
        <v>15</v>
      </c>
      <c r="Q1" s="2"/>
    </row>
    <row r="2" spans="1:19" s="5" customFormat="1" x14ac:dyDescent="0.25">
      <c r="A2" s="6" t="s">
        <v>16</v>
      </c>
      <c r="B2" s="9"/>
      <c r="C2" s="9"/>
      <c r="P2" s="1"/>
    </row>
    <row r="3" spans="1:19" x14ac:dyDescent="0.25">
      <c r="A3" s="6" t="s">
        <v>17</v>
      </c>
      <c r="B3" s="11">
        <v>1</v>
      </c>
    </row>
    <row r="4" spans="1:19" x14ac:dyDescent="0.25">
      <c r="A4" s="7" t="s">
        <v>55</v>
      </c>
      <c r="B4" s="10" t="s">
        <v>19</v>
      </c>
      <c r="C4" s="8">
        <v>5</v>
      </c>
      <c r="D4">
        <v>5</v>
      </c>
      <c r="E4">
        <v>4</v>
      </c>
      <c r="F4">
        <v>5</v>
      </c>
      <c r="G4">
        <v>4</v>
      </c>
      <c r="H4">
        <v>4</v>
      </c>
      <c r="I4">
        <v>4</v>
      </c>
      <c r="J4">
        <v>5</v>
      </c>
      <c r="K4">
        <v>5</v>
      </c>
      <c r="L4">
        <v>5</v>
      </c>
      <c r="M4">
        <v>5</v>
      </c>
      <c r="O4">
        <v>4</v>
      </c>
      <c r="P4" s="3">
        <f>C4*'Task Weight Scale'!$B$25+D4*'Task Weight Scale'!$B$26+E4*'Task Weight Scale'!$B$27+F4*'Task Weight Scale'!$B$28+G4*'Task Weight Scale'!$B$29+H4*'Task Weight Scale'!$B$30+I4*'Task Weight Scale'!$B$31+J4*'Task Weight Scale'!$B$32+K4*'Task Weight Scale'!$B$33+L4*'Task Weight Scale'!$B$34+M4*'Task Weight Scale'!$B$35+N4*'Task Weight Scale'!$B$36+O4*'Task Weight Scale'!$B$37</f>
        <v>180.33333333333334</v>
      </c>
    </row>
    <row r="5" spans="1:19" x14ac:dyDescent="0.25">
      <c r="A5" s="7" t="s">
        <v>20</v>
      </c>
      <c r="B5" s="10" t="s">
        <v>21</v>
      </c>
      <c r="C5" s="8">
        <v>5</v>
      </c>
      <c r="D5">
        <v>5</v>
      </c>
      <c r="E5">
        <v>5</v>
      </c>
      <c r="F5">
        <v>4</v>
      </c>
      <c r="G5">
        <v>5</v>
      </c>
      <c r="H5">
        <v>5</v>
      </c>
      <c r="I5">
        <v>5</v>
      </c>
      <c r="J5">
        <v>5</v>
      </c>
      <c r="K5">
        <v>5</v>
      </c>
      <c r="L5">
        <v>5</v>
      </c>
      <c r="M5">
        <v>3</v>
      </c>
      <c r="O5">
        <v>5</v>
      </c>
      <c r="P5" s="3">
        <f>C5*'Task Weight Scale'!$B$25+D5*'Task Weight Scale'!$B$26+E5*'Task Weight Scale'!$B$27+F5*'Task Weight Scale'!$B$28+G5*'Task Weight Scale'!$B$29+H5*'Task Weight Scale'!$B$30+I5*'Task Weight Scale'!$B$31+J5*'Task Weight Scale'!$B$32+K5*'Task Weight Scale'!$B$33+L5*'Task Weight Scale'!$B$34+M5*'Task Weight Scale'!$B$35+N5*'Task Weight Scale'!$B$36+O5*'Task Weight Scale'!$B$37</f>
        <v>189.66666666666666</v>
      </c>
    </row>
    <row r="6" spans="1:19" x14ac:dyDescent="0.25">
      <c r="A6" s="6" t="s">
        <v>22</v>
      </c>
      <c r="B6" s="11">
        <v>2</v>
      </c>
    </row>
    <row r="7" spans="1:19" x14ac:dyDescent="0.25">
      <c r="A7" s="7" t="s">
        <v>23</v>
      </c>
      <c r="B7" s="10" t="s">
        <v>24</v>
      </c>
      <c r="C7" s="8">
        <v>5</v>
      </c>
      <c r="D7">
        <v>5</v>
      </c>
      <c r="E7">
        <v>5</v>
      </c>
      <c r="F7">
        <v>5</v>
      </c>
      <c r="G7">
        <v>3</v>
      </c>
      <c r="H7">
        <v>4</v>
      </c>
      <c r="I7">
        <v>5</v>
      </c>
      <c r="J7">
        <v>5</v>
      </c>
      <c r="K7">
        <v>5</v>
      </c>
      <c r="L7">
        <v>3</v>
      </c>
      <c r="M7">
        <v>4</v>
      </c>
      <c r="O7">
        <v>3</v>
      </c>
      <c r="P7" s="3">
        <f>C7*'Task Weight Scale'!$B$25+D7*'Task Weight Scale'!$B$26+E7*'Task Weight Scale'!$B$27+F7*'Task Weight Scale'!$B$28+G7*'Task Weight Scale'!$B$29+H7*'Task Weight Scale'!$B$30+I7*'Task Weight Scale'!$B$31+J7*'Task Weight Scale'!$B$32+K7*'Task Weight Scale'!$B$33+L7*'Task Weight Scale'!$B$34+M7*'Task Weight Scale'!$B$35+N7*'Task Weight Scale'!$B$36+O7*'Task Weight Scale'!$B$37</f>
        <v>169.66666666666669</v>
      </c>
    </row>
    <row r="8" spans="1:19" x14ac:dyDescent="0.25">
      <c r="A8" s="7" t="s">
        <v>25</v>
      </c>
      <c r="B8" s="10" t="s">
        <v>26</v>
      </c>
      <c r="C8" s="8">
        <v>5</v>
      </c>
      <c r="D8">
        <v>5</v>
      </c>
      <c r="E8">
        <v>5</v>
      </c>
      <c r="F8">
        <v>5</v>
      </c>
      <c r="G8">
        <v>5</v>
      </c>
      <c r="H8">
        <v>5</v>
      </c>
      <c r="I8">
        <v>5</v>
      </c>
      <c r="J8">
        <v>5</v>
      </c>
      <c r="K8">
        <v>5</v>
      </c>
      <c r="L8">
        <v>5</v>
      </c>
      <c r="M8">
        <v>5</v>
      </c>
      <c r="O8">
        <v>5</v>
      </c>
      <c r="P8" s="3">
        <f>C8*'Task Weight Scale'!$B$25+D8*'Task Weight Scale'!$B$26+E8*'Task Weight Scale'!$B$27+F8*'Task Weight Scale'!$B$28+G8*'Task Weight Scale'!$B$29+H8*'Task Weight Scale'!$B$30+I8*'Task Weight Scale'!$B$31+J8*'Task Weight Scale'!$B$32+K8*'Task Weight Scale'!$B$33+L8*'Task Weight Scale'!$B$34+M8*'Task Weight Scale'!$B$35+N8*'Task Weight Scale'!$B$36+O8*'Task Weight Scale'!$B$37</f>
        <v>198.33333333333334</v>
      </c>
    </row>
    <row r="9" spans="1:19" x14ac:dyDescent="0.25">
      <c r="A9" s="7" t="s">
        <v>27</v>
      </c>
      <c r="B9" s="10" t="s">
        <v>28</v>
      </c>
      <c r="C9" s="8">
        <v>5</v>
      </c>
      <c r="D9">
        <v>3</v>
      </c>
      <c r="E9">
        <v>5</v>
      </c>
      <c r="F9">
        <v>5</v>
      </c>
      <c r="G9">
        <v>5</v>
      </c>
      <c r="H9">
        <v>4</v>
      </c>
      <c r="I9">
        <v>5</v>
      </c>
      <c r="J9">
        <v>2</v>
      </c>
      <c r="K9">
        <v>5</v>
      </c>
      <c r="L9">
        <v>3</v>
      </c>
      <c r="M9">
        <v>1</v>
      </c>
      <c r="O9">
        <v>5</v>
      </c>
      <c r="P9" s="3">
        <f>C9*'Task Weight Scale'!$B$25+D9*'Task Weight Scale'!$B$26+E9*'Task Weight Scale'!$B$27+F9*'Task Weight Scale'!$B$28+G9*'Task Weight Scale'!$B$29+H9*'Task Weight Scale'!$B$30+I9*'Task Weight Scale'!$B$31+J9*'Task Weight Scale'!$B$32+K9*'Task Weight Scale'!$B$33+L9*'Task Weight Scale'!$B$34+M9*'Task Weight Scale'!$B$35+N9*'Task Weight Scale'!$B$36+O9*'Task Weight Scale'!$B$37</f>
        <v>154.66666666666669</v>
      </c>
    </row>
    <row r="10" spans="1:19" x14ac:dyDescent="0.25">
      <c r="A10" s="6" t="s">
        <v>29</v>
      </c>
      <c r="B10" s="11">
        <v>3</v>
      </c>
      <c r="Q10" s="3"/>
      <c r="R10" s="3"/>
      <c r="S10" s="3"/>
    </row>
    <row r="11" spans="1:19" x14ac:dyDescent="0.25">
      <c r="A11" s="12" t="s">
        <v>30</v>
      </c>
      <c r="B11" s="10" t="s">
        <v>31</v>
      </c>
      <c r="C11" s="8">
        <v>5</v>
      </c>
      <c r="D11">
        <v>5</v>
      </c>
      <c r="E11">
        <v>4</v>
      </c>
      <c r="F11">
        <v>5</v>
      </c>
      <c r="G11">
        <v>4</v>
      </c>
      <c r="H11">
        <v>5</v>
      </c>
      <c r="I11">
        <v>5</v>
      </c>
      <c r="J11">
        <v>5</v>
      </c>
      <c r="K11">
        <v>5</v>
      </c>
      <c r="L11">
        <v>5</v>
      </c>
      <c r="M11">
        <v>5</v>
      </c>
      <c r="O11">
        <v>5</v>
      </c>
      <c r="P11" s="3">
        <f>C11*'Task Weight Scale'!$B$25+D11*'Task Weight Scale'!$B$26+E11*'Task Weight Scale'!$B$27+F11*'Task Weight Scale'!$B$28+G11*'Task Weight Scale'!$B$29+H11*'Task Weight Scale'!$B$30+I11*'Task Weight Scale'!$B$31+J11*'Task Weight Scale'!$B$32+K11*'Task Weight Scale'!$B$33+L11*'Task Weight Scale'!$B$34+M11*'Task Weight Scale'!$B$35+N11*'Task Weight Scale'!$B$36+O11*'Task Weight Scale'!$B$37</f>
        <v>192.00000000000003</v>
      </c>
    </row>
    <row r="12" spans="1:19" x14ac:dyDescent="0.25">
      <c r="A12" s="7" t="s">
        <v>32</v>
      </c>
      <c r="B12" s="10" t="s">
        <v>33</v>
      </c>
      <c r="C12" s="8">
        <v>4</v>
      </c>
      <c r="D12">
        <v>5</v>
      </c>
      <c r="E12">
        <v>5</v>
      </c>
      <c r="F12">
        <v>5</v>
      </c>
      <c r="G12">
        <v>5</v>
      </c>
      <c r="H12">
        <v>4</v>
      </c>
      <c r="I12">
        <v>5</v>
      </c>
      <c r="J12">
        <v>5</v>
      </c>
      <c r="K12">
        <v>5</v>
      </c>
      <c r="L12">
        <v>5</v>
      </c>
      <c r="M12">
        <v>5</v>
      </c>
      <c r="O12">
        <v>5</v>
      </c>
      <c r="P12" s="3">
        <f>C12*'Task Weight Scale'!$B$25+D12*'Task Weight Scale'!$B$26+E12*'Task Weight Scale'!$B$27+F12*'Task Weight Scale'!$B$28+G12*'Task Weight Scale'!$B$29+H12*'Task Weight Scale'!$B$30+I12*'Task Weight Scale'!$B$31+J12*'Task Weight Scale'!$B$32+K12*'Task Weight Scale'!$B$33+L12*'Task Weight Scale'!$B$34+M12*'Task Weight Scale'!$B$35+N12*'Task Weight Scale'!$B$36+O12*'Task Weight Scale'!$B$37</f>
        <v>191.66666666666666</v>
      </c>
    </row>
    <row r="13" spans="1:19" x14ac:dyDescent="0.25">
      <c r="A13" s="6" t="s">
        <v>34</v>
      </c>
      <c r="B13" s="11">
        <v>4</v>
      </c>
    </row>
    <row r="14" spans="1:19" x14ac:dyDescent="0.25">
      <c r="A14" s="7" t="s">
        <v>35</v>
      </c>
      <c r="B14" s="10" t="s">
        <v>36</v>
      </c>
      <c r="C14" s="8">
        <v>1</v>
      </c>
      <c r="D14">
        <v>1</v>
      </c>
      <c r="E14">
        <v>5</v>
      </c>
      <c r="F14">
        <v>5</v>
      </c>
      <c r="G14">
        <v>5</v>
      </c>
      <c r="H14">
        <v>5</v>
      </c>
      <c r="I14">
        <v>5</v>
      </c>
      <c r="J14">
        <v>2</v>
      </c>
      <c r="K14">
        <v>5</v>
      </c>
      <c r="L14">
        <v>2</v>
      </c>
      <c r="M14">
        <v>5</v>
      </c>
      <c r="O14">
        <v>5</v>
      </c>
      <c r="P14" s="3">
        <f>C14*'Task Weight Scale'!$B$25+D14*'Task Weight Scale'!$B$26+E14*'Task Weight Scale'!$B$27+F14*'Task Weight Scale'!$B$28+G14*'Task Weight Scale'!$B$29+H14*'Task Weight Scale'!$B$30+I14*'Task Weight Scale'!$B$31+J14*'Task Weight Scale'!$B$32+K14*'Task Weight Scale'!$B$33+L14*'Task Weight Scale'!$B$34+M14*'Task Weight Scale'!$B$35+N14*'Task Weight Scale'!$B$36+O14*'Task Weight Scale'!$B$37</f>
        <v>150</v>
      </c>
    </row>
    <row r="15" spans="1:19" x14ac:dyDescent="0.25">
      <c r="A15" s="7" t="s">
        <v>37</v>
      </c>
      <c r="B15" s="10" t="s">
        <v>38</v>
      </c>
      <c r="C15" s="8">
        <v>5</v>
      </c>
      <c r="D15">
        <v>5</v>
      </c>
      <c r="E15">
        <v>5</v>
      </c>
      <c r="F15">
        <v>5</v>
      </c>
      <c r="G15">
        <v>5</v>
      </c>
      <c r="H15">
        <v>5</v>
      </c>
      <c r="I15">
        <v>5</v>
      </c>
      <c r="J15">
        <v>5</v>
      </c>
      <c r="K15">
        <v>5</v>
      </c>
      <c r="L15">
        <v>5</v>
      </c>
      <c r="M15">
        <v>5</v>
      </c>
      <c r="O15">
        <v>4</v>
      </c>
      <c r="P15" s="3">
        <f>C15*'Task Weight Scale'!$B$25+D15*'Task Weight Scale'!$B$26+E15*'Task Weight Scale'!$B$27+F15*'Task Weight Scale'!$B$28+G15*'Task Weight Scale'!$B$29+H15*'Task Weight Scale'!$B$30+I15*'Task Weight Scale'!$B$31+J15*'Task Weight Scale'!$B$32+K15*'Task Weight Scale'!$B$33+L15*'Task Weight Scale'!$B$34+M15*'Task Weight Scale'!$B$35+N15*'Task Weight Scale'!$B$36+O15*'Task Weight Scale'!$B$37</f>
        <v>194.33333333333334</v>
      </c>
    </row>
    <row r="16" spans="1:19" x14ac:dyDescent="0.25">
      <c r="A16" s="7" t="s">
        <v>39</v>
      </c>
      <c r="B16" s="10" t="s">
        <v>40</v>
      </c>
      <c r="C16" s="8">
        <v>5</v>
      </c>
      <c r="D16">
        <v>5</v>
      </c>
      <c r="E16">
        <v>5</v>
      </c>
      <c r="F16">
        <v>5</v>
      </c>
      <c r="G16">
        <v>5</v>
      </c>
      <c r="H16">
        <v>3</v>
      </c>
      <c r="I16">
        <v>5</v>
      </c>
      <c r="J16">
        <v>5</v>
      </c>
      <c r="K16">
        <v>5</v>
      </c>
      <c r="L16">
        <v>5</v>
      </c>
      <c r="M16">
        <v>5</v>
      </c>
      <c r="O16">
        <v>5</v>
      </c>
      <c r="P16" s="3">
        <f>C16*'Task Weight Scale'!$B$25+D16*'Task Weight Scale'!$B$26+E16*'Task Weight Scale'!$B$27+F16*'Task Weight Scale'!$B$28+G16*'Task Weight Scale'!$B$29+H16*'Task Weight Scale'!$B$30+I16*'Task Weight Scale'!$B$31+J16*'Task Weight Scale'!$B$32+K16*'Task Weight Scale'!$B$33+L16*'Task Weight Scale'!$B$34+M16*'Task Weight Scale'!$B$35+N16*'Task Weight Scale'!$B$36+O16*'Task Weight Scale'!$B$37</f>
        <v>189.66666666666669</v>
      </c>
    </row>
    <row r="17" spans="4:16" x14ac:dyDescent="0.25">
      <c r="P17" s="3">
        <f>SUM(C17:O17)</f>
        <v>0</v>
      </c>
    </row>
    <row r="18" spans="4:16" x14ac:dyDescent="0.25">
      <c r="P18" s="3">
        <f>SUM(C18:O18)</f>
        <v>0</v>
      </c>
    </row>
    <row r="19" spans="4:16" x14ac:dyDescent="0.25">
      <c r="P19" s="3">
        <f>SUM(C19:O19)</f>
        <v>0</v>
      </c>
    </row>
    <row r="20" spans="4:16" x14ac:dyDescent="0.25">
      <c r="P20" s="3">
        <f>SUM(C20:O20)</f>
        <v>0</v>
      </c>
    </row>
    <row r="21" spans="4:16" x14ac:dyDescent="0.25">
      <c r="P21" s="3">
        <f>SUM(C21:O21)</f>
        <v>0</v>
      </c>
    </row>
    <row r="22" spans="4:16" x14ac:dyDescent="0.25">
      <c r="P22" s="3">
        <f>SUM(C22:O22)</f>
        <v>0</v>
      </c>
    </row>
    <row r="23" spans="4:16" x14ac:dyDescent="0.25">
      <c r="P23" s="3">
        <f>SUM(C23:O23)</f>
        <v>0</v>
      </c>
    </row>
    <row r="24" spans="4:16" x14ac:dyDescent="0.25">
      <c r="P24" s="3">
        <f>SUM(C24:O24)</f>
        <v>0</v>
      </c>
    </row>
    <row r="25" spans="4:16" x14ac:dyDescent="0.25">
      <c r="P25" s="3">
        <f>SUM(C25:O25)</f>
        <v>0</v>
      </c>
    </row>
    <row r="26" spans="4:16" x14ac:dyDescent="0.25">
      <c r="P26" s="3">
        <f>SUM(C26:O26)</f>
        <v>0</v>
      </c>
    </row>
    <row r="27" spans="4:16" x14ac:dyDescent="0.25">
      <c r="P27" s="3">
        <f>SUM(C27:O27)</f>
        <v>0</v>
      </c>
    </row>
    <row r="28" spans="4:16" x14ac:dyDescent="0.25">
      <c r="P28" s="3">
        <f>SUM(C28:O28)</f>
        <v>0</v>
      </c>
    </row>
    <row r="29" spans="4:16" x14ac:dyDescent="0.25">
      <c r="D29" s="8" t="s">
        <v>41</v>
      </c>
      <c r="P29" s="3">
        <f>SUM(C29:O29)</f>
        <v>0</v>
      </c>
    </row>
    <row r="30" spans="4:16" x14ac:dyDescent="0.25">
      <c r="D30" t="s">
        <v>42</v>
      </c>
      <c r="P30" s="3">
        <f>SUM(C30:O30)</f>
        <v>0</v>
      </c>
    </row>
    <row r="31" spans="4:16" x14ac:dyDescent="0.25">
      <c r="D31" t="s">
        <v>43</v>
      </c>
      <c r="P31" s="3">
        <f>SUM(C31:O31)</f>
        <v>0</v>
      </c>
    </row>
    <row r="32" spans="4:16" x14ac:dyDescent="0.25">
      <c r="D32" t="s">
        <v>44</v>
      </c>
      <c r="P32" s="3">
        <f>SUM(C32:O32)</f>
        <v>0</v>
      </c>
    </row>
    <row r="33" spans="4:16" x14ac:dyDescent="0.25">
      <c r="D33" t="s">
        <v>45</v>
      </c>
      <c r="P33" s="3">
        <f>SUM(C33:O33)</f>
        <v>0</v>
      </c>
    </row>
    <row r="34" spans="4:16" x14ac:dyDescent="0.25">
      <c r="D34" t="s">
        <v>46</v>
      </c>
      <c r="P34" s="3">
        <f>SUM(C34:O34)</f>
        <v>0</v>
      </c>
    </row>
    <row r="35" spans="4:16" x14ac:dyDescent="0.25">
      <c r="D35" t="s">
        <v>47</v>
      </c>
      <c r="P35" s="3">
        <f>SUM(C35:O35)</f>
        <v>0</v>
      </c>
    </row>
    <row r="36" spans="4:16" x14ac:dyDescent="0.25">
      <c r="D36" t="s">
        <v>48</v>
      </c>
      <c r="P36" s="3">
        <f>SUM(C36:O36)</f>
        <v>0</v>
      </c>
    </row>
    <row r="37" spans="4:16" x14ac:dyDescent="0.25">
      <c r="D37" t="s">
        <v>49</v>
      </c>
      <c r="P37" s="3">
        <f>SUM(C37:O37)</f>
        <v>0</v>
      </c>
    </row>
    <row r="38" spans="4:16" x14ac:dyDescent="0.25">
      <c r="D3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F5D1-BFAC-440A-8962-A7004F7B6D40}">
  <dimension ref="A1:S35"/>
  <sheetViews>
    <sheetView topLeftCell="K1" workbookViewId="0">
      <selection activeCell="P6" sqref="P6"/>
    </sheetView>
  </sheetViews>
  <sheetFormatPr defaultRowHeight="15" x14ac:dyDescent="0.25"/>
  <cols>
    <col min="1" max="1" width="20.5703125" style="7" customWidth="1"/>
    <col min="2" max="2" width="9.140625" style="10" bestFit="1"/>
    <col min="3" max="3" width="39.140625" style="8" customWidth="1"/>
    <col min="4" max="4" width="32" bestFit="1" customWidth="1"/>
    <col min="5" max="5" width="13" customWidth="1"/>
    <col min="6" max="6" width="34.85546875" customWidth="1"/>
    <col min="7" max="7" width="24.140625" bestFit="1" customWidth="1"/>
    <col min="8" max="8" width="28.42578125" bestFit="1" customWidth="1"/>
    <col min="9" max="9" width="11.7109375" customWidth="1"/>
    <col min="10" max="10" width="76.5703125" bestFit="1" customWidth="1"/>
    <col min="11" max="11" width="34.28515625" customWidth="1"/>
    <col min="12" max="12" width="22.7109375" customWidth="1"/>
    <col min="13" max="13" width="34" customWidth="1"/>
    <col min="14" max="14" width="20.7109375" customWidth="1"/>
    <col min="15" max="15" width="21.140625" customWidth="1"/>
    <col min="16" max="16" width="9.140625" style="3"/>
    <col min="17" max="18" width="26" customWidth="1"/>
  </cols>
  <sheetData>
    <row r="1" spans="1:19" s="1" customFormat="1" x14ac:dyDescent="0.25">
      <c r="A1" s="6" t="s">
        <v>0</v>
      </c>
      <c r="B1" s="6" t="s">
        <v>1</v>
      </c>
      <c r="C1" s="6" t="s">
        <v>2</v>
      </c>
      <c r="D1" s="2" t="s">
        <v>3</v>
      </c>
      <c r="E1" s="1" t="s">
        <v>4</v>
      </c>
      <c r="F1" s="1" t="s">
        <v>5</v>
      </c>
      <c r="G1" s="1" t="s">
        <v>6</v>
      </c>
      <c r="H1" s="1" t="s">
        <v>7</v>
      </c>
      <c r="I1" s="1" t="s">
        <v>8</v>
      </c>
      <c r="J1" s="4" t="s">
        <v>53</v>
      </c>
      <c r="K1" s="4" t="s">
        <v>54</v>
      </c>
      <c r="L1" s="4" t="s">
        <v>11</v>
      </c>
      <c r="M1" s="4" t="s">
        <v>12</v>
      </c>
      <c r="N1" s="4" t="s">
        <v>13</v>
      </c>
      <c r="O1" s="4" t="s">
        <v>14</v>
      </c>
      <c r="P1" s="1" t="s">
        <v>15</v>
      </c>
      <c r="Q1" s="4" t="s">
        <v>56</v>
      </c>
      <c r="R1" s="4" t="s">
        <v>57</v>
      </c>
      <c r="S1" s="2"/>
    </row>
    <row r="2" spans="1:19" s="5" customFormat="1" x14ac:dyDescent="0.25">
      <c r="A2" s="6" t="s">
        <v>16</v>
      </c>
      <c r="B2" s="9"/>
      <c r="C2" s="9"/>
      <c r="P2" s="1"/>
    </row>
    <row r="3" spans="1:19" x14ac:dyDescent="0.25">
      <c r="A3" s="6" t="s">
        <v>17</v>
      </c>
      <c r="B3" s="11">
        <v>1</v>
      </c>
    </row>
    <row r="4" spans="1:19" x14ac:dyDescent="0.25">
      <c r="A4" s="7" t="s">
        <v>18</v>
      </c>
      <c r="B4" s="10" t="s">
        <v>19</v>
      </c>
      <c r="C4" s="8">
        <v>4</v>
      </c>
      <c r="D4">
        <v>4</v>
      </c>
      <c r="E4">
        <v>5</v>
      </c>
      <c r="F4">
        <v>5</v>
      </c>
      <c r="G4">
        <v>5</v>
      </c>
      <c r="H4">
        <v>4</v>
      </c>
      <c r="I4">
        <v>4</v>
      </c>
      <c r="J4">
        <v>5</v>
      </c>
      <c r="K4">
        <v>4</v>
      </c>
      <c r="L4">
        <v>3</v>
      </c>
      <c r="M4">
        <v>4</v>
      </c>
      <c r="N4">
        <v>5</v>
      </c>
      <c r="O4">
        <v>5</v>
      </c>
      <c r="P4" s="3">
        <f>C4*'Task Weight Scale'!$B$25+D4*'Task Weight Scale'!$B$26+E4*'Task Weight Scale'!$B$27+F4*'Task Weight Scale'!$B$28+G4*'Task Weight Scale'!$B$29+H4*'Task Weight Scale'!$B$30+I4*'Task Weight Scale'!$B$31+J4*'Task Weight Scale'!$B$32+K4*'Task Weight Scale'!$B$33+L4*'Task Weight Scale'!$B$34+M4*'Task Weight Scale'!$B$35+N4*'Task Weight Scale'!$B$36+O4*'Task Weight Scale'!$B$37</f>
        <v>187</v>
      </c>
    </row>
    <row r="5" spans="1:19" x14ac:dyDescent="0.25">
      <c r="A5" s="7" t="s">
        <v>20</v>
      </c>
      <c r="B5" s="10" t="s">
        <v>21</v>
      </c>
      <c r="C5" s="8">
        <v>5</v>
      </c>
      <c r="D5">
        <v>5</v>
      </c>
      <c r="E5">
        <v>5</v>
      </c>
      <c r="F5">
        <v>5</v>
      </c>
      <c r="G5">
        <v>5</v>
      </c>
      <c r="H5">
        <v>5</v>
      </c>
      <c r="I5">
        <v>4</v>
      </c>
      <c r="J5">
        <v>5</v>
      </c>
      <c r="K5">
        <v>3</v>
      </c>
      <c r="L5">
        <v>5</v>
      </c>
      <c r="M5">
        <v>5</v>
      </c>
      <c r="N5">
        <v>4</v>
      </c>
      <c r="O5">
        <v>5</v>
      </c>
      <c r="P5" s="3">
        <f>C5*'Task Weight Scale'!$B$25+D5*'Task Weight Scale'!$B$26+E5*'Task Weight Scale'!$B$27+F5*'Task Weight Scale'!$B$28+G5*'Task Weight Scale'!$B$29+H5*'Task Weight Scale'!$B$30+I5*'Task Weight Scale'!$B$31+J5*'Task Weight Scale'!$B$32+K5*'Task Weight Scale'!$B$33+L5*'Task Weight Scale'!$B$34+M5*'Task Weight Scale'!$B$35+N5*'Task Weight Scale'!$B$36+O5*'Task Weight Scale'!$B$37</f>
        <v>203.00000000000003</v>
      </c>
    </row>
    <row r="6" spans="1:19" x14ac:dyDescent="0.25">
      <c r="A6" s="6" t="s">
        <v>22</v>
      </c>
      <c r="B6" s="11">
        <v>2</v>
      </c>
    </row>
    <row r="7" spans="1:19" x14ac:dyDescent="0.25">
      <c r="A7" s="7" t="s">
        <v>23</v>
      </c>
      <c r="B7" s="10" t="s">
        <v>24</v>
      </c>
      <c r="C7" s="8">
        <v>5</v>
      </c>
      <c r="D7">
        <v>5</v>
      </c>
      <c r="E7">
        <v>4</v>
      </c>
      <c r="F7">
        <v>1</v>
      </c>
      <c r="G7">
        <v>3</v>
      </c>
      <c r="H7">
        <v>5</v>
      </c>
      <c r="I7">
        <v>3</v>
      </c>
      <c r="J7">
        <v>5</v>
      </c>
      <c r="K7">
        <v>4</v>
      </c>
      <c r="L7">
        <v>5</v>
      </c>
      <c r="M7">
        <v>4</v>
      </c>
      <c r="N7">
        <v>4</v>
      </c>
      <c r="O7">
        <v>4</v>
      </c>
      <c r="P7" s="3">
        <f>C7*'Task Weight Scale'!$B$25+D7*'Task Weight Scale'!$B$26+E7*'Task Weight Scale'!$B$27+F7*'Task Weight Scale'!$B$28+G7*'Task Weight Scale'!$B$29+H7*'Task Weight Scale'!$B$30+I7*'Task Weight Scale'!$B$31+J7*'Task Weight Scale'!$B$32+K7*'Task Weight Scale'!$B$33+L7*'Task Weight Scale'!$B$34+M7*'Task Weight Scale'!$B$35+N7*'Task Weight Scale'!$B$36+O7*'Task Weight Scale'!$B$37</f>
        <v>174.66666666666666</v>
      </c>
    </row>
    <row r="8" spans="1:19" x14ac:dyDescent="0.25">
      <c r="A8" s="7" t="s">
        <v>25</v>
      </c>
      <c r="B8" s="10" t="s">
        <v>26</v>
      </c>
      <c r="C8" s="8">
        <v>5</v>
      </c>
      <c r="D8">
        <v>5</v>
      </c>
      <c r="E8">
        <v>4</v>
      </c>
      <c r="F8">
        <v>1</v>
      </c>
      <c r="G8">
        <v>4</v>
      </c>
      <c r="H8">
        <v>5</v>
      </c>
      <c r="I8">
        <v>4</v>
      </c>
      <c r="J8">
        <v>5</v>
      </c>
      <c r="K8">
        <v>3</v>
      </c>
      <c r="L8">
        <v>5</v>
      </c>
      <c r="M8">
        <v>4</v>
      </c>
      <c r="N8">
        <v>2</v>
      </c>
      <c r="O8">
        <v>4</v>
      </c>
      <c r="P8" s="3">
        <f>C8*'Task Weight Scale'!$B$25+D8*'Task Weight Scale'!$B$26+E8*'Task Weight Scale'!$B$27+F8*'Task Weight Scale'!$B$28+G8*'Task Weight Scale'!$B$29+H8*'Task Weight Scale'!$B$30+I8*'Task Weight Scale'!$B$31+J8*'Task Weight Scale'!$B$32+K8*'Task Weight Scale'!$B$33+L8*'Task Weight Scale'!$B$34+M8*'Task Weight Scale'!$B$35+N8*'Task Weight Scale'!$B$36+O8*'Task Weight Scale'!$B$37</f>
        <v>173</v>
      </c>
    </row>
    <row r="9" spans="1:19" x14ac:dyDescent="0.25">
      <c r="A9" s="7" t="s">
        <v>27</v>
      </c>
      <c r="B9" s="10" t="s">
        <v>28</v>
      </c>
      <c r="C9" s="8">
        <v>4</v>
      </c>
      <c r="D9">
        <v>4</v>
      </c>
      <c r="E9">
        <v>5</v>
      </c>
      <c r="F9">
        <v>1</v>
      </c>
      <c r="G9">
        <v>5</v>
      </c>
      <c r="H9">
        <v>5</v>
      </c>
      <c r="I9">
        <v>5</v>
      </c>
      <c r="J9">
        <v>4</v>
      </c>
      <c r="K9">
        <v>5</v>
      </c>
      <c r="L9">
        <v>3</v>
      </c>
      <c r="M9">
        <v>3</v>
      </c>
      <c r="N9">
        <v>5</v>
      </c>
      <c r="O9">
        <v>5</v>
      </c>
      <c r="P9" s="3">
        <f>C9*'Task Weight Scale'!$B$25+D9*'Task Weight Scale'!$B$26+E9*'Task Weight Scale'!$B$27+F9*'Task Weight Scale'!$B$28+G9*'Task Weight Scale'!$B$29+H9*'Task Weight Scale'!$B$30+I9*'Task Weight Scale'!$B$31+J9*'Task Weight Scale'!$B$32+K9*'Task Weight Scale'!$B$33+L9*'Task Weight Scale'!$B$34+M9*'Task Weight Scale'!$B$35+N9*'Task Weight Scale'!$B$36+O9*'Task Weight Scale'!$B$37</f>
        <v>179</v>
      </c>
    </row>
    <row r="10" spans="1:19" x14ac:dyDescent="0.25">
      <c r="A10" s="6" t="s">
        <v>29</v>
      </c>
      <c r="B10" s="11">
        <v>3</v>
      </c>
    </row>
    <row r="11" spans="1:19" x14ac:dyDescent="0.25">
      <c r="A11" s="13" t="s">
        <v>30</v>
      </c>
      <c r="B11" s="10" t="s">
        <v>31</v>
      </c>
      <c r="C11" s="8">
        <v>5</v>
      </c>
      <c r="D11">
        <v>5</v>
      </c>
      <c r="E11">
        <v>4</v>
      </c>
      <c r="F11">
        <v>1</v>
      </c>
      <c r="G11">
        <v>3</v>
      </c>
      <c r="H11">
        <v>5</v>
      </c>
      <c r="I11">
        <v>3</v>
      </c>
      <c r="J11">
        <v>5</v>
      </c>
      <c r="K11">
        <v>4</v>
      </c>
      <c r="L11">
        <v>4</v>
      </c>
      <c r="M11">
        <v>4</v>
      </c>
      <c r="N11">
        <v>4</v>
      </c>
      <c r="O11">
        <v>4</v>
      </c>
      <c r="P11" s="3">
        <f>C11*'Task Weight Scale'!$B$25+D11*'Task Weight Scale'!$B$26+E11*'Task Weight Scale'!$B$27+F11*'Task Weight Scale'!$B$28+G11*'Task Weight Scale'!$B$29+H11*'Task Weight Scale'!$B$30+I11*'Task Weight Scale'!$B$31+J11*'Task Weight Scale'!$B$32+K11*'Task Weight Scale'!$B$33+L11*'Task Weight Scale'!$B$34+M11*'Task Weight Scale'!$B$35+N11*'Task Weight Scale'!$B$36+O11*'Task Weight Scale'!$B$37</f>
        <v>171</v>
      </c>
    </row>
    <row r="12" spans="1:19" x14ac:dyDescent="0.25">
      <c r="A12" s="7" t="s">
        <v>32</v>
      </c>
      <c r="B12" s="10" t="s">
        <v>33</v>
      </c>
      <c r="C12" s="8">
        <v>5</v>
      </c>
      <c r="D12">
        <v>5</v>
      </c>
      <c r="E12">
        <v>5</v>
      </c>
      <c r="F12">
        <v>1</v>
      </c>
      <c r="G12">
        <v>4</v>
      </c>
      <c r="H12">
        <v>5</v>
      </c>
      <c r="I12">
        <v>3</v>
      </c>
      <c r="J12">
        <v>5</v>
      </c>
      <c r="K12">
        <v>3</v>
      </c>
      <c r="L12">
        <v>4</v>
      </c>
      <c r="M12">
        <v>5</v>
      </c>
      <c r="N12">
        <v>5</v>
      </c>
      <c r="O12">
        <v>5</v>
      </c>
      <c r="P12" s="3">
        <f>C12*'Task Weight Scale'!$B$25+D12*'Task Weight Scale'!$B$26+E12*'Task Weight Scale'!$B$27+F12*'Task Weight Scale'!$B$28+G12*'Task Weight Scale'!$B$29+H12*'Task Weight Scale'!$B$30+I12*'Task Weight Scale'!$B$31+J12*'Task Weight Scale'!$B$32+K12*'Task Weight Scale'!$B$33+L12*'Task Weight Scale'!$B$34+M12*'Task Weight Scale'!$B$35+N12*'Task Weight Scale'!$B$36+O12*'Task Weight Scale'!$B$37</f>
        <v>185.33333333333331</v>
      </c>
    </row>
    <row r="13" spans="1:19" x14ac:dyDescent="0.25">
      <c r="A13" s="6" t="s">
        <v>34</v>
      </c>
      <c r="B13" s="11">
        <v>4</v>
      </c>
    </row>
    <row r="14" spans="1:19" x14ac:dyDescent="0.25">
      <c r="A14" s="7" t="s">
        <v>35</v>
      </c>
      <c r="B14" s="10" t="s">
        <v>36</v>
      </c>
      <c r="C14" s="8">
        <v>3</v>
      </c>
      <c r="D14">
        <v>3</v>
      </c>
      <c r="E14">
        <v>5</v>
      </c>
      <c r="F14">
        <v>1</v>
      </c>
      <c r="G14">
        <v>5</v>
      </c>
      <c r="H14">
        <v>5</v>
      </c>
      <c r="I14">
        <v>5</v>
      </c>
      <c r="J14">
        <v>4</v>
      </c>
      <c r="K14">
        <v>5</v>
      </c>
      <c r="L14">
        <v>3</v>
      </c>
      <c r="M14">
        <v>2</v>
      </c>
      <c r="N14">
        <v>5</v>
      </c>
      <c r="O14">
        <v>5</v>
      </c>
      <c r="P14" s="3">
        <f>C14*'Task Weight Scale'!$B$25+D14*'Task Weight Scale'!$B$26+E14*'Task Weight Scale'!$B$27+F14*'Task Weight Scale'!$B$28+G14*'Task Weight Scale'!$B$29+H14*'Task Weight Scale'!$B$30+I14*'Task Weight Scale'!$B$31+J14*'Task Weight Scale'!$B$32+K14*'Task Weight Scale'!$B$33+L14*'Task Weight Scale'!$B$34+M14*'Task Weight Scale'!$B$35+N14*'Task Weight Scale'!$B$36+O14*'Task Weight Scale'!$B$37</f>
        <v>169.66666666666669</v>
      </c>
    </row>
    <row r="15" spans="1:19" x14ac:dyDescent="0.25">
      <c r="A15" s="7" t="s">
        <v>37</v>
      </c>
      <c r="B15" s="10" t="s">
        <v>38</v>
      </c>
      <c r="C15" s="8">
        <v>4</v>
      </c>
      <c r="D15">
        <v>3</v>
      </c>
      <c r="E15">
        <v>4</v>
      </c>
      <c r="F15">
        <v>1</v>
      </c>
      <c r="G15">
        <v>5</v>
      </c>
      <c r="H15">
        <v>5</v>
      </c>
      <c r="I15">
        <v>4</v>
      </c>
      <c r="J15">
        <v>5</v>
      </c>
      <c r="K15">
        <v>4</v>
      </c>
      <c r="L15">
        <v>4</v>
      </c>
      <c r="M15">
        <v>4</v>
      </c>
      <c r="N15">
        <v>4</v>
      </c>
      <c r="O15">
        <v>4</v>
      </c>
      <c r="P15" s="3">
        <f>C15*'Task Weight Scale'!$B$25+D15*'Task Weight Scale'!$B$26+E15*'Task Weight Scale'!$B$27+F15*'Task Weight Scale'!$B$28+G15*'Task Weight Scale'!$B$29+H15*'Task Weight Scale'!$B$30+I15*'Task Weight Scale'!$B$31+J15*'Task Weight Scale'!$B$32+K15*'Task Weight Scale'!$B$33+L15*'Task Weight Scale'!$B$34+M15*'Task Weight Scale'!$B$35+N15*'Task Weight Scale'!$B$36+O15*'Task Weight Scale'!$B$37</f>
        <v>170</v>
      </c>
    </row>
    <row r="16" spans="1:19" x14ac:dyDescent="0.25">
      <c r="A16" s="7" t="s">
        <v>39</v>
      </c>
      <c r="B16" s="10" t="s">
        <v>40</v>
      </c>
      <c r="C16" s="8">
        <v>5</v>
      </c>
      <c r="D16">
        <v>5</v>
      </c>
      <c r="E16">
        <v>5</v>
      </c>
      <c r="F16">
        <v>1</v>
      </c>
      <c r="G16">
        <v>4</v>
      </c>
      <c r="H16">
        <v>5</v>
      </c>
      <c r="I16">
        <v>4</v>
      </c>
      <c r="J16">
        <v>5</v>
      </c>
      <c r="K16">
        <v>4</v>
      </c>
      <c r="L16">
        <v>5</v>
      </c>
      <c r="M16">
        <v>4</v>
      </c>
      <c r="N16">
        <v>4</v>
      </c>
      <c r="O16">
        <v>5</v>
      </c>
      <c r="P16" s="3">
        <f>C16*'Task Weight Scale'!$B$25+D16*'Task Weight Scale'!$B$26+E16*'Task Weight Scale'!$B$27+F16*'Task Weight Scale'!$B$28+G16*'Task Weight Scale'!$B$29+H16*'Task Weight Scale'!$B$30+I16*'Task Weight Scale'!$B$31+J16*'Task Weight Scale'!$B$32+K16*'Task Weight Scale'!$B$33+L16*'Task Weight Scale'!$B$34+M16*'Task Weight Scale'!$B$35+N16*'Task Weight Scale'!$B$36+O16*'Task Weight Scale'!$B$37</f>
        <v>188.33333333333331</v>
      </c>
    </row>
    <row r="18" spans="4:6" x14ac:dyDescent="0.25">
      <c r="F18" t="s">
        <v>58</v>
      </c>
    </row>
    <row r="26" spans="4:6" x14ac:dyDescent="0.25">
      <c r="D26" s="8" t="s">
        <v>41</v>
      </c>
    </row>
    <row r="27" spans="4:6" x14ac:dyDescent="0.25">
      <c r="D27" t="s">
        <v>42</v>
      </c>
    </row>
    <row r="28" spans="4:6" x14ac:dyDescent="0.25">
      <c r="D28" t="s">
        <v>43</v>
      </c>
    </row>
    <row r="29" spans="4:6" x14ac:dyDescent="0.25">
      <c r="D29" t="s">
        <v>44</v>
      </c>
    </row>
    <row r="30" spans="4:6" x14ac:dyDescent="0.25">
      <c r="D30" t="s">
        <v>45</v>
      </c>
    </row>
    <row r="31" spans="4:6" x14ac:dyDescent="0.25">
      <c r="D31" t="s">
        <v>46</v>
      </c>
    </row>
    <row r="32" spans="4:6" x14ac:dyDescent="0.25">
      <c r="D32" t="s">
        <v>47</v>
      </c>
    </row>
    <row r="33" spans="4:4" x14ac:dyDescent="0.25">
      <c r="D33" t="s">
        <v>48</v>
      </c>
    </row>
    <row r="34" spans="4:4" x14ac:dyDescent="0.25">
      <c r="D34" t="s">
        <v>49</v>
      </c>
    </row>
    <row r="35" spans="4:4" x14ac:dyDescent="0.25">
      <c r="D35"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BDA1-1E59-4626-9A80-76BDC829B889}">
  <dimension ref="A1:Q35"/>
  <sheetViews>
    <sheetView zoomScale="86" workbookViewId="0">
      <selection activeCell="N12" sqref="N12"/>
    </sheetView>
  </sheetViews>
  <sheetFormatPr defaultRowHeight="15" x14ac:dyDescent="0.25"/>
  <cols>
    <col min="1" max="1" width="20.5703125" style="7" customWidth="1"/>
    <col min="2" max="2" width="9.140625" style="10"/>
    <col min="3" max="3" width="27" style="8" customWidth="1"/>
    <col min="4" max="4" width="32" bestFit="1" customWidth="1"/>
    <col min="5" max="5" width="13" customWidth="1"/>
    <col min="6" max="6" width="18" bestFit="1" customWidth="1"/>
    <col min="7" max="7" width="24.140625" bestFit="1" customWidth="1"/>
    <col min="8" max="8" width="28.42578125" bestFit="1" customWidth="1"/>
    <col min="9" max="9" width="7.5703125" customWidth="1"/>
    <col min="10" max="10" width="76.5703125" bestFit="1" customWidth="1"/>
    <col min="11" max="11" width="34.28515625" customWidth="1"/>
    <col min="12" max="12" width="22.7109375" customWidth="1"/>
    <col min="13" max="13" width="34" customWidth="1"/>
    <col min="14" max="14" width="20.7109375" customWidth="1"/>
    <col min="15" max="15" width="21.140625" customWidth="1"/>
    <col min="16" max="16" width="9.140625" style="3"/>
  </cols>
  <sheetData>
    <row r="1" spans="1:17" s="42" customFormat="1" ht="30" x14ac:dyDescent="0.25">
      <c r="A1" s="40" t="s">
        <v>0</v>
      </c>
      <c r="B1" s="40" t="s">
        <v>1</v>
      </c>
      <c r="C1" s="40" t="s">
        <v>2</v>
      </c>
      <c r="D1" s="41" t="s">
        <v>3</v>
      </c>
      <c r="E1" s="42" t="s">
        <v>59</v>
      </c>
      <c r="F1" s="42" t="s">
        <v>5</v>
      </c>
      <c r="G1" s="42" t="s">
        <v>6</v>
      </c>
      <c r="H1" s="42" t="s">
        <v>7</v>
      </c>
      <c r="I1" s="42" t="s">
        <v>8</v>
      </c>
      <c r="J1" s="43" t="s">
        <v>53</v>
      </c>
      <c r="K1" s="43" t="s">
        <v>60</v>
      </c>
      <c r="L1" s="43" t="s">
        <v>11</v>
      </c>
      <c r="M1" s="43" t="s">
        <v>12</v>
      </c>
      <c r="N1" s="43" t="s">
        <v>13</v>
      </c>
      <c r="O1" s="43" t="s">
        <v>61</v>
      </c>
      <c r="P1" s="42" t="s">
        <v>15</v>
      </c>
      <c r="Q1" s="41"/>
    </row>
    <row r="2" spans="1:17" s="5" customFormat="1" x14ac:dyDescent="0.25">
      <c r="A2" s="6" t="s">
        <v>16</v>
      </c>
      <c r="B2" s="9"/>
      <c r="C2" s="9"/>
      <c r="P2" s="1"/>
    </row>
    <row r="3" spans="1:17" x14ac:dyDescent="0.25">
      <c r="A3" s="6" t="s">
        <v>17</v>
      </c>
      <c r="B3" s="11">
        <v>1</v>
      </c>
      <c r="C3"/>
    </row>
    <row r="4" spans="1:17" x14ac:dyDescent="0.25">
      <c r="A4" s="7" t="s">
        <v>18</v>
      </c>
      <c r="B4" s="10" t="s">
        <v>19</v>
      </c>
      <c r="C4">
        <v>5</v>
      </c>
      <c r="D4">
        <v>5</v>
      </c>
      <c r="E4">
        <v>5</v>
      </c>
      <c r="F4">
        <v>5</v>
      </c>
      <c r="G4">
        <v>5</v>
      </c>
      <c r="H4">
        <v>2</v>
      </c>
      <c r="I4">
        <v>5</v>
      </c>
      <c r="J4">
        <v>5</v>
      </c>
      <c r="K4">
        <v>5</v>
      </c>
      <c r="L4">
        <v>5</v>
      </c>
      <c r="M4">
        <v>5</v>
      </c>
      <c r="N4">
        <v>5</v>
      </c>
      <c r="O4">
        <v>5</v>
      </c>
      <c r="P4" s="3">
        <f>C4*'Task Weight Scale'!$B$25+D4*'Task Weight Scale'!$B$26+E4*'Task Weight Scale'!$B$27+F4*'Task Weight Scale'!$B$28+G4*'Task Weight Scale'!$B$29+H4*'Task Weight Scale'!$B$30+I4*'Task Weight Scale'!$B$31+J4*'Task Weight Scale'!$B$32+K4*'Task Weight Scale'!$B$33+L4*'Task Weight Scale'!$B$34+M4*'Task Weight Scale'!$B$35+N4*'Task Weight Scale'!$B$36+O4*'Task Weight Scale'!$B$37</f>
        <v>200.33333333333334</v>
      </c>
    </row>
    <row r="5" spans="1:17" x14ac:dyDescent="0.25">
      <c r="A5" s="7" t="s">
        <v>20</v>
      </c>
      <c r="B5" s="10" t="s">
        <v>21</v>
      </c>
      <c r="C5">
        <v>4</v>
      </c>
      <c r="D5">
        <v>5</v>
      </c>
      <c r="E5">
        <v>5</v>
      </c>
      <c r="F5">
        <v>4</v>
      </c>
      <c r="G5">
        <v>3</v>
      </c>
      <c r="H5">
        <v>5</v>
      </c>
      <c r="I5">
        <v>5</v>
      </c>
      <c r="J5">
        <v>3</v>
      </c>
      <c r="K5">
        <v>3</v>
      </c>
      <c r="L5">
        <v>4</v>
      </c>
      <c r="M5">
        <v>5</v>
      </c>
      <c r="N5">
        <v>3</v>
      </c>
      <c r="O5">
        <v>4</v>
      </c>
      <c r="P5" s="3">
        <f>C5*'Task Weight Scale'!$B$25+D5*'Task Weight Scale'!$B$26+E5*'Task Weight Scale'!$B$27+F5*'Task Weight Scale'!$B$28+G5*'Task Weight Scale'!$B$29+H5*'Task Weight Scale'!$B$30+I5*'Task Weight Scale'!$B$31+J5*'Task Weight Scale'!$B$32+K5*'Task Weight Scale'!$B$33+L5*'Task Weight Scale'!$B$34+M5*'Task Weight Scale'!$B$35+N5*'Task Weight Scale'!$B$36+O5*'Task Weight Scale'!$B$37</f>
        <v>176.66666666666666</v>
      </c>
    </row>
    <row r="6" spans="1:17" x14ac:dyDescent="0.25">
      <c r="A6" s="6" t="s">
        <v>22</v>
      </c>
      <c r="B6" s="11">
        <v>2</v>
      </c>
      <c r="C6"/>
    </row>
    <row r="7" spans="1:17" x14ac:dyDescent="0.25">
      <c r="A7" s="7" t="s">
        <v>23</v>
      </c>
      <c r="B7" s="10" t="s">
        <v>24</v>
      </c>
      <c r="C7">
        <v>2</v>
      </c>
      <c r="D7">
        <v>5</v>
      </c>
      <c r="E7">
        <v>1</v>
      </c>
      <c r="F7">
        <v>1</v>
      </c>
      <c r="G7">
        <v>4</v>
      </c>
      <c r="H7">
        <v>2</v>
      </c>
      <c r="I7">
        <v>3</v>
      </c>
      <c r="J7">
        <v>2</v>
      </c>
      <c r="K7">
        <v>1</v>
      </c>
      <c r="L7">
        <v>2</v>
      </c>
      <c r="M7">
        <v>1</v>
      </c>
      <c r="N7">
        <v>1</v>
      </c>
      <c r="O7">
        <v>1</v>
      </c>
      <c r="P7" s="3">
        <f>C7*'Task Weight Scale'!$B$25+D7*'Task Weight Scale'!$B$26+E7*'Task Weight Scale'!$B$27+F7*'Task Weight Scale'!$B$28+G7*'Task Weight Scale'!$B$29+H7*'Task Weight Scale'!$B$30+I7*'Task Weight Scale'!$B$31+J7*'Task Weight Scale'!$B$32+K7*'Task Weight Scale'!$B$33+L7*'Task Weight Scale'!$B$34+M7*'Task Weight Scale'!$B$35+N7*'Task Weight Scale'!$B$36+O7*'Task Weight Scale'!$B$37</f>
        <v>88.666666666666671</v>
      </c>
    </row>
    <row r="8" spans="1:17" x14ac:dyDescent="0.25">
      <c r="A8" s="7" t="s">
        <v>25</v>
      </c>
      <c r="B8" s="10" t="s">
        <v>26</v>
      </c>
      <c r="C8">
        <v>5</v>
      </c>
      <c r="D8">
        <v>5</v>
      </c>
      <c r="E8">
        <v>3</v>
      </c>
      <c r="F8">
        <v>4</v>
      </c>
      <c r="G8">
        <v>4</v>
      </c>
      <c r="H8">
        <v>5</v>
      </c>
      <c r="I8">
        <v>4</v>
      </c>
      <c r="J8">
        <v>2</v>
      </c>
      <c r="K8">
        <v>1</v>
      </c>
      <c r="L8">
        <v>5</v>
      </c>
      <c r="M8">
        <v>2</v>
      </c>
      <c r="N8">
        <v>3</v>
      </c>
      <c r="O8">
        <v>2</v>
      </c>
      <c r="P8" s="3">
        <f>C8*'Task Weight Scale'!$B$25+D8*'Task Weight Scale'!$B$26+E8*'Task Weight Scale'!$B$27+F8*'Task Weight Scale'!$B$28+G8*'Task Weight Scale'!$B$29+H8*'Task Weight Scale'!$B$30+I8*'Task Weight Scale'!$B$31+J8*'Task Weight Scale'!$B$32+K8*'Task Weight Scale'!$B$33+L8*'Task Weight Scale'!$B$34+M8*'Task Weight Scale'!$B$35+N8*'Task Weight Scale'!$B$36+O8*'Task Weight Scale'!$B$37</f>
        <v>150.66666666666666</v>
      </c>
    </row>
    <row r="9" spans="1:17" x14ac:dyDescent="0.25">
      <c r="A9" s="7" t="s">
        <v>27</v>
      </c>
      <c r="B9" s="10" t="s">
        <v>28</v>
      </c>
      <c r="C9">
        <v>4</v>
      </c>
      <c r="D9">
        <v>4</v>
      </c>
      <c r="E9">
        <v>5</v>
      </c>
      <c r="F9">
        <v>5</v>
      </c>
      <c r="G9">
        <v>5</v>
      </c>
      <c r="H9">
        <v>3</v>
      </c>
      <c r="I9">
        <v>5</v>
      </c>
      <c r="J9">
        <v>5</v>
      </c>
      <c r="K9">
        <v>5</v>
      </c>
      <c r="L9">
        <v>4</v>
      </c>
      <c r="M9">
        <v>5</v>
      </c>
      <c r="N9">
        <v>5</v>
      </c>
      <c r="O9">
        <v>5</v>
      </c>
      <c r="P9" s="3">
        <f>C9*'Task Weight Scale'!$B$25+D9*'Task Weight Scale'!$B$26+E9*'Task Weight Scale'!$B$27+F9*'Task Weight Scale'!$B$28+G9*'Task Weight Scale'!$B$29+H9*'Task Weight Scale'!$B$30+I9*'Task Weight Scale'!$B$31+J9*'Task Weight Scale'!$B$32+K9*'Task Weight Scale'!$B$33+L9*'Task Weight Scale'!$B$34+M9*'Task Weight Scale'!$B$35+N9*'Task Weight Scale'!$B$36+O9*'Task Weight Scale'!$B$37</f>
        <v>194.66666666666666</v>
      </c>
    </row>
    <row r="10" spans="1:17" x14ac:dyDescent="0.25">
      <c r="A10" s="6" t="s">
        <v>29</v>
      </c>
      <c r="B10" s="11">
        <v>3</v>
      </c>
      <c r="C10"/>
    </row>
    <row r="11" spans="1:17" x14ac:dyDescent="0.25">
      <c r="A11" s="12" t="s">
        <v>30</v>
      </c>
      <c r="B11" s="10" t="s">
        <v>31</v>
      </c>
      <c r="C11">
        <v>3</v>
      </c>
      <c r="D11">
        <v>5</v>
      </c>
      <c r="E11">
        <v>4</v>
      </c>
      <c r="F11">
        <v>5</v>
      </c>
      <c r="G11">
        <v>3</v>
      </c>
      <c r="H11">
        <v>3</v>
      </c>
      <c r="I11">
        <v>5</v>
      </c>
      <c r="J11">
        <v>5</v>
      </c>
      <c r="K11">
        <v>5</v>
      </c>
      <c r="L11">
        <v>5</v>
      </c>
      <c r="M11">
        <v>5</v>
      </c>
      <c r="N11">
        <v>5</v>
      </c>
      <c r="O11">
        <v>5</v>
      </c>
      <c r="P11" s="3">
        <f>C11*'Task Weight Scale'!$B$25+D11*'Task Weight Scale'!$B$26+E11*'Task Weight Scale'!$B$27+F11*'Task Weight Scale'!$B$28+G11*'Task Weight Scale'!$B$29+H11*'Task Weight Scale'!$B$30+I11*'Task Weight Scale'!$B$31+J11*'Task Weight Scale'!$B$32+K11*'Task Weight Scale'!$B$33+L11*'Task Weight Scale'!$B$34+M11*'Task Weight Scale'!$B$35+N11*'Task Weight Scale'!$B$36+O11*'Task Weight Scale'!$B$37</f>
        <v>190.66666666666669</v>
      </c>
    </row>
    <row r="12" spans="1:17" x14ac:dyDescent="0.25">
      <c r="A12" s="7" t="s">
        <v>32</v>
      </c>
      <c r="B12" s="10" t="s">
        <v>33</v>
      </c>
      <c r="C12">
        <v>5</v>
      </c>
      <c r="D12">
        <v>5</v>
      </c>
      <c r="E12">
        <v>5</v>
      </c>
      <c r="F12">
        <v>5</v>
      </c>
      <c r="G12">
        <v>4</v>
      </c>
      <c r="H12">
        <v>3</v>
      </c>
      <c r="I12">
        <v>4</v>
      </c>
      <c r="J12">
        <v>5</v>
      </c>
      <c r="K12">
        <v>5</v>
      </c>
      <c r="L12">
        <v>5</v>
      </c>
      <c r="M12">
        <v>5</v>
      </c>
      <c r="N12">
        <v>2</v>
      </c>
      <c r="O12">
        <v>5</v>
      </c>
      <c r="P12" s="3">
        <f>C12*'Task Weight Scale'!$B$25+D12*'Task Weight Scale'!$B$26+E12*'Task Weight Scale'!$B$27+F12*'Task Weight Scale'!$B$28+G12*'Task Weight Scale'!$B$29+H12*'Task Weight Scale'!$B$30+I12*'Task Weight Scale'!$B$31+J12*'Task Weight Scale'!$B$32+K12*'Task Weight Scale'!$B$33+L12*'Task Weight Scale'!$B$34+M12*'Task Weight Scale'!$B$35+N12*'Task Weight Scale'!$B$36+O12*'Task Weight Scale'!$B$37</f>
        <v>189.33333333333334</v>
      </c>
    </row>
    <row r="13" spans="1:17" x14ac:dyDescent="0.25">
      <c r="A13" s="6" t="s">
        <v>34</v>
      </c>
      <c r="B13" s="11">
        <v>4</v>
      </c>
      <c r="C13"/>
    </row>
    <row r="14" spans="1:17" x14ac:dyDescent="0.25">
      <c r="A14" s="7" t="s">
        <v>35</v>
      </c>
      <c r="B14" s="10" t="s">
        <v>36</v>
      </c>
      <c r="C14">
        <v>3</v>
      </c>
      <c r="D14">
        <v>2</v>
      </c>
      <c r="E14">
        <v>5</v>
      </c>
      <c r="F14">
        <v>5</v>
      </c>
      <c r="G14">
        <v>5</v>
      </c>
      <c r="H14">
        <v>5</v>
      </c>
      <c r="I14">
        <v>5</v>
      </c>
      <c r="J14">
        <v>2</v>
      </c>
      <c r="K14">
        <v>5</v>
      </c>
      <c r="L14">
        <v>4</v>
      </c>
      <c r="M14">
        <v>5</v>
      </c>
      <c r="N14">
        <v>5</v>
      </c>
      <c r="O14">
        <v>5</v>
      </c>
      <c r="P14" s="3">
        <f>C14*'Task Weight Scale'!$B$25+D14*'Task Weight Scale'!$B$26+E14*'Task Weight Scale'!$B$27+F14*'Task Weight Scale'!$B$28+G14*'Task Weight Scale'!$B$29+H14*'Task Weight Scale'!$B$30+I14*'Task Weight Scale'!$B$31+J14*'Task Weight Scale'!$B$32+K14*'Task Weight Scale'!$B$33+L14*'Task Weight Scale'!$B$34+M14*'Task Weight Scale'!$B$35+N14*'Task Weight Scale'!$B$36+O14*'Task Weight Scale'!$B$37</f>
        <v>181</v>
      </c>
    </row>
    <row r="15" spans="1:17" x14ac:dyDescent="0.25">
      <c r="A15" s="7" t="s">
        <v>37</v>
      </c>
      <c r="B15" s="10" t="s">
        <v>38</v>
      </c>
      <c r="C15">
        <v>2</v>
      </c>
      <c r="D15">
        <v>5</v>
      </c>
      <c r="E15">
        <v>2</v>
      </c>
      <c r="F15">
        <v>4</v>
      </c>
      <c r="G15">
        <v>4</v>
      </c>
      <c r="H15">
        <v>5</v>
      </c>
      <c r="I15">
        <v>3</v>
      </c>
      <c r="J15">
        <v>5</v>
      </c>
      <c r="K15">
        <v>2</v>
      </c>
      <c r="L15">
        <v>2</v>
      </c>
      <c r="M15">
        <v>5</v>
      </c>
      <c r="N15">
        <v>1</v>
      </c>
      <c r="O15">
        <v>1</v>
      </c>
      <c r="P15" s="3">
        <f>C15*'Task Weight Scale'!$B$25+D15*'Task Weight Scale'!$B$26+E15*'Task Weight Scale'!$B$27+F15*'Task Weight Scale'!$B$28+G15*'Task Weight Scale'!$B$29+H15*'Task Weight Scale'!$B$30+I15*'Task Weight Scale'!$B$31+J15*'Task Weight Scale'!$B$32+K15*'Task Weight Scale'!$B$33+L15*'Task Weight Scale'!$B$34+M15*'Task Weight Scale'!$B$35+N15*'Task Weight Scale'!$B$36+O15*'Task Weight Scale'!$B$37</f>
        <v>139</v>
      </c>
    </row>
    <row r="16" spans="1:17" x14ac:dyDescent="0.25">
      <c r="A16" s="7" t="s">
        <v>39</v>
      </c>
      <c r="B16" s="10" t="s">
        <v>40</v>
      </c>
      <c r="C16">
        <v>5</v>
      </c>
      <c r="D16">
        <v>5</v>
      </c>
      <c r="E16">
        <v>5</v>
      </c>
      <c r="F16">
        <v>5</v>
      </c>
      <c r="G16">
        <v>5</v>
      </c>
      <c r="H16">
        <v>5</v>
      </c>
      <c r="I16">
        <v>5</v>
      </c>
      <c r="J16">
        <v>5</v>
      </c>
      <c r="K16">
        <v>4</v>
      </c>
      <c r="L16">
        <v>5</v>
      </c>
      <c r="M16">
        <v>5</v>
      </c>
      <c r="N16">
        <v>5</v>
      </c>
      <c r="O16">
        <v>5</v>
      </c>
      <c r="P16" s="3">
        <f>C16*'Task Weight Scale'!$B$25+D16*'Task Weight Scale'!$B$26+E16*'Task Weight Scale'!$B$27+F16*'Task Weight Scale'!$B$28+G16*'Task Weight Scale'!$B$29+H16*'Task Weight Scale'!$B$30+I16*'Task Weight Scale'!$B$31+J16*'Task Weight Scale'!$B$32+K16*'Task Weight Scale'!$B$33+L16*'Task Weight Scale'!$B$34+M16*'Task Weight Scale'!$B$35+N16*'Task Weight Scale'!$B$36+O16*'Task Weight Scale'!$B$37</f>
        <v>211.33333333333334</v>
      </c>
    </row>
    <row r="17" spans="3:4" x14ac:dyDescent="0.25">
      <c r="C17"/>
    </row>
    <row r="18" spans="3:4" x14ac:dyDescent="0.25">
      <c r="C18"/>
    </row>
    <row r="19" spans="3:4" x14ac:dyDescent="0.25">
      <c r="C19"/>
    </row>
    <row r="20" spans="3:4" x14ac:dyDescent="0.25">
      <c r="C20"/>
    </row>
    <row r="21" spans="3:4" x14ac:dyDescent="0.25">
      <c r="C21"/>
    </row>
    <row r="26" spans="3:4" x14ac:dyDescent="0.25">
      <c r="D26" s="8" t="s">
        <v>41</v>
      </c>
    </row>
    <row r="27" spans="3:4" x14ac:dyDescent="0.25">
      <c r="D27" t="s">
        <v>42</v>
      </c>
    </row>
    <row r="28" spans="3:4" x14ac:dyDescent="0.25">
      <c r="D28" t="s">
        <v>43</v>
      </c>
    </row>
    <row r="29" spans="3:4" x14ac:dyDescent="0.25">
      <c r="D29" t="s">
        <v>44</v>
      </c>
    </row>
    <row r="30" spans="3:4" x14ac:dyDescent="0.25">
      <c r="D30" t="s">
        <v>45</v>
      </c>
    </row>
    <row r="31" spans="3:4" x14ac:dyDescent="0.25">
      <c r="D31" t="s">
        <v>46</v>
      </c>
    </row>
    <row r="32" spans="3:4" x14ac:dyDescent="0.25">
      <c r="D32" t="s">
        <v>47</v>
      </c>
    </row>
    <row r="33" spans="4:4" x14ac:dyDescent="0.25">
      <c r="D33" t="s">
        <v>48</v>
      </c>
    </row>
    <row r="34" spans="4:4" x14ac:dyDescent="0.25">
      <c r="D34" t="s">
        <v>49</v>
      </c>
    </row>
    <row r="35" spans="4:4" x14ac:dyDescent="0.25">
      <c r="D35" t="s">
        <v>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
  <sheetViews>
    <sheetView zoomScale="86" workbookViewId="0">
      <selection activeCell="L11" sqref="L11"/>
    </sheetView>
  </sheetViews>
  <sheetFormatPr defaultRowHeight="15" x14ac:dyDescent="0.25"/>
  <cols>
    <col min="1" max="1" width="25.140625" style="7" customWidth="1"/>
    <col min="2" max="2" width="8.85546875" style="10"/>
    <col min="3" max="3" width="27" style="8" customWidth="1"/>
    <col min="4" max="4" width="32" bestFit="1" customWidth="1"/>
    <col min="5" max="5" width="13" customWidth="1"/>
    <col min="6" max="6" width="18" bestFit="1" customWidth="1"/>
    <col min="7" max="7" width="24.140625" bestFit="1" customWidth="1"/>
    <col min="8" max="8" width="28.42578125" bestFit="1" customWidth="1"/>
    <col min="9" max="9" width="7.5703125" customWidth="1"/>
    <col min="10" max="10" width="76.5703125" bestFit="1" customWidth="1"/>
    <col min="11" max="11" width="34.28515625" customWidth="1"/>
    <col min="12" max="12" width="22.7109375" customWidth="1"/>
    <col min="13" max="13" width="34" customWidth="1"/>
    <col min="14" max="14" width="20.7109375" customWidth="1"/>
    <col min="15" max="15" width="21.140625" customWidth="1"/>
    <col min="16" max="16" width="9.140625" style="3"/>
  </cols>
  <sheetData>
    <row r="1" spans="1:17" s="42" customFormat="1" ht="30" x14ac:dyDescent="0.25">
      <c r="A1" s="40" t="s">
        <v>0</v>
      </c>
      <c r="B1" s="40" t="s">
        <v>1</v>
      </c>
      <c r="C1" s="40" t="s">
        <v>2</v>
      </c>
      <c r="D1" s="41" t="s">
        <v>3</v>
      </c>
      <c r="E1" s="42" t="s">
        <v>4</v>
      </c>
      <c r="F1" s="42" t="s">
        <v>5</v>
      </c>
      <c r="G1" s="42" t="s">
        <v>6</v>
      </c>
      <c r="H1" s="42" t="s">
        <v>7</v>
      </c>
      <c r="I1" s="42" t="s">
        <v>8</v>
      </c>
      <c r="J1" s="43" t="s">
        <v>53</v>
      </c>
      <c r="K1" s="43" t="s">
        <v>60</v>
      </c>
      <c r="L1" s="43" t="s">
        <v>11</v>
      </c>
      <c r="M1" s="43" t="s">
        <v>12</v>
      </c>
      <c r="N1" s="43" t="s">
        <v>13</v>
      </c>
      <c r="O1" s="43" t="s">
        <v>14</v>
      </c>
      <c r="P1" s="42" t="s">
        <v>15</v>
      </c>
      <c r="Q1" s="41"/>
    </row>
    <row r="2" spans="1:17" s="5" customFormat="1" x14ac:dyDescent="0.25">
      <c r="A2" s="6" t="s">
        <v>16</v>
      </c>
      <c r="B2" s="9"/>
      <c r="C2" s="9"/>
      <c r="P2" s="1"/>
    </row>
    <row r="3" spans="1:17" x14ac:dyDescent="0.25">
      <c r="A3" s="6" t="s">
        <v>17</v>
      </c>
      <c r="B3" s="11">
        <v>1</v>
      </c>
      <c r="C3" s="8">
        <v>5</v>
      </c>
      <c r="P3" s="3">
        <f>C3*'Task Weight Scale'!$B$25+D3*'Task Weight Scale'!$B$26+E3*'Task Weight Scale'!$B$27+F3*'Task Weight Scale'!$B$28+G3*'Task Weight Scale'!$B$29+H3*'Task Weight Scale'!$B$30+I3*'Task Weight Scale'!$B$31+J3*'Task Weight Scale'!$B$32+K3*'Task Weight Scale'!$B$33+L3*'Task Weight Scale'!$B$34+M3*'Task Weight Scale'!$B$35+N3*'Task Weight Scale'!$B$36+O3*'Task Weight Scale'!$B$37</f>
        <v>11.666666666666668</v>
      </c>
    </row>
    <row r="4" spans="1:17" x14ac:dyDescent="0.25">
      <c r="A4" s="7" t="s">
        <v>18</v>
      </c>
      <c r="B4" s="10" t="s">
        <v>19</v>
      </c>
      <c r="C4" s="8">
        <v>5</v>
      </c>
      <c r="P4" s="3">
        <f>C4*'Task Weight Scale'!$B$25+D4*'Task Weight Scale'!$B$26+E4*'Task Weight Scale'!$B$27+F4*'Task Weight Scale'!$B$28+G4*'Task Weight Scale'!$B$29+H4*'Task Weight Scale'!$B$30+I4*'Task Weight Scale'!$B$31+J4*'Task Weight Scale'!$B$32+K4*'Task Weight Scale'!$B$33+L4*'Task Weight Scale'!$B$34+M4*'Task Weight Scale'!$B$35+N4*'Task Weight Scale'!$B$36+O4*'Task Weight Scale'!$B$37</f>
        <v>11.666666666666668</v>
      </c>
    </row>
    <row r="5" spans="1:17" x14ac:dyDescent="0.25">
      <c r="A5" s="7" t="s">
        <v>20</v>
      </c>
      <c r="B5" s="10" t="s">
        <v>21</v>
      </c>
      <c r="C5" s="8">
        <v>3</v>
      </c>
      <c r="P5" s="3">
        <f>C5*'Task Weight Scale'!$B$25+D5*'Task Weight Scale'!$B$26+E5*'Task Weight Scale'!$B$27+F5*'Task Weight Scale'!$B$28+G5*'Task Weight Scale'!$B$29+H5*'Task Weight Scale'!$B$30+I5*'Task Weight Scale'!$B$31+J5*'Task Weight Scale'!$B$32+K5*'Task Weight Scale'!$B$33+L5*'Task Weight Scale'!$B$34+M5*'Task Weight Scale'!$B$35+N5*'Task Weight Scale'!$B$36+O5*'Task Weight Scale'!$B$37</f>
        <v>7</v>
      </c>
    </row>
    <row r="6" spans="1:17" x14ac:dyDescent="0.25">
      <c r="A6" s="6" t="s">
        <v>22</v>
      </c>
      <c r="B6" s="11">
        <v>2</v>
      </c>
      <c r="C6" s="8">
        <v>5</v>
      </c>
    </row>
    <row r="7" spans="1:17" x14ac:dyDescent="0.25">
      <c r="A7" s="7" t="s">
        <v>23</v>
      </c>
      <c r="B7" s="10" t="s">
        <v>24</v>
      </c>
      <c r="C7" s="8">
        <v>2</v>
      </c>
      <c r="P7" s="3">
        <f>C7*'Task Weight Scale'!$B$25+D7*'Task Weight Scale'!$B$26+E7*'Task Weight Scale'!$B$27+F7*'Task Weight Scale'!$B$28+G7*'Task Weight Scale'!$B$29+H7*'Task Weight Scale'!$B$30+I7*'Task Weight Scale'!$B$31+J7*'Task Weight Scale'!$B$32+K7*'Task Weight Scale'!$B$33+L7*'Task Weight Scale'!$B$34+M7*'Task Weight Scale'!$B$35+N7*'Task Weight Scale'!$B$36+O7*'Task Weight Scale'!$B$37</f>
        <v>4.666666666666667</v>
      </c>
    </row>
    <row r="8" spans="1:17" x14ac:dyDescent="0.25">
      <c r="A8" s="7" t="s">
        <v>25</v>
      </c>
      <c r="B8" s="10" t="s">
        <v>26</v>
      </c>
      <c r="C8" s="8">
        <v>5</v>
      </c>
      <c r="P8" s="3">
        <f>C8*'Task Weight Scale'!$B$25+D8*'Task Weight Scale'!$B$26+E8*'Task Weight Scale'!$B$27+F8*'Task Weight Scale'!$B$28+G8*'Task Weight Scale'!$B$29+H8*'Task Weight Scale'!$B$30+I8*'Task Weight Scale'!$B$31+J8*'Task Weight Scale'!$B$32+K8*'Task Weight Scale'!$B$33+L8*'Task Weight Scale'!$B$34+M8*'Task Weight Scale'!$B$35+N8*'Task Weight Scale'!$B$36+O8*'Task Weight Scale'!$B$37</f>
        <v>11.666666666666668</v>
      </c>
    </row>
    <row r="9" spans="1:17" x14ac:dyDescent="0.25">
      <c r="A9" s="7" t="s">
        <v>27</v>
      </c>
      <c r="B9" s="10" t="s">
        <v>28</v>
      </c>
      <c r="P9" s="3">
        <f>C9*'Task Weight Scale'!$B$25+D9*'Task Weight Scale'!$B$26+E9*'Task Weight Scale'!$B$27+F9*'Task Weight Scale'!$B$28+G9*'Task Weight Scale'!$B$29+H9*'Task Weight Scale'!$B$30+I9*'Task Weight Scale'!$B$31+J9*'Task Weight Scale'!$B$32+K9*'Task Weight Scale'!$B$33+L9*'Task Weight Scale'!$B$34+M9*'Task Weight Scale'!$B$35+N9*'Task Weight Scale'!$B$36+O9*'Task Weight Scale'!$B$37</f>
        <v>0</v>
      </c>
    </row>
    <row r="10" spans="1:17" x14ac:dyDescent="0.25">
      <c r="A10" s="6" t="s">
        <v>29</v>
      </c>
      <c r="B10" s="11">
        <v>3</v>
      </c>
    </row>
    <row r="11" spans="1:17" x14ac:dyDescent="0.25">
      <c r="A11" s="12" t="s">
        <v>30</v>
      </c>
      <c r="B11" s="10" t="s">
        <v>31</v>
      </c>
      <c r="P11" s="3">
        <f>C11*'Task Weight Scale'!$B$25+D11*'Task Weight Scale'!$B$26+E11*'Task Weight Scale'!$B$27+F11*'Task Weight Scale'!$B$28+G11*'Task Weight Scale'!$B$29+H11*'Task Weight Scale'!$B$30+I11*'Task Weight Scale'!$B$31+J11*'Task Weight Scale'!$B$32+K11*'Task Weight Scale'!$B$33+L11*'Task Weight Scale'!$B$34+M11*'Task Weight Scale'!$B$35+N11*'Task Weight Scale'!$B$36+O11*'Task Weight Scale'!$B$37</f>
        <v>0</v>
      </c>
    </row>
    <row r="12" spans="1:17" x14ac:dyDescent="0.25">
      <c r="A12" s="7" t="s">
        <v>32</v>
      </c>
      <c r="B12" s="10" t="s">
        <v>33</v>
      </c>
      <c r="P12" s="3">
        <f>C12*'Task Weight Scale'!$B$25+D12*'Task Weight Scale'!$B$26+E12*'Task Weight Scale'!$B$27+F12*'Task Weight Scale'!$B$28+G12*'Task Weight Scale'!$B$29+H12*'Task Weight Scale'!$B$30+I12*'Task Weight Scale'!$B$31+J12*'Task Weight Scale'!$B$32+K12*'Task Weight Scale'!$B$33+L12*'Task Weight Scale'!$B$34+M12*'Task Weight Scale'!$B$35+N12*'Task Weight Scale'!$B$36+O12*'Task Weight Scale'!$B$37</f>
        <v>0</v>
      </c>
    </row>
    <row r="13" spans="1:17" x14ac:dyDescent="0.25">
      <c r="A13" s="6" t="s">
        <v>34</v>
      </c>
      <c r="B13" s="11">
        <v>4</v>
      </c>
    </row>
    <row r="14" spans="1:17" x14ac:dyDescent="0.25">
      <c r="A14" s="7" t="s">
        <v>35</v>
      </c>
      <c r="B14" s="10" t="s">
        <v>36</v>
      </c>
      <c r="P14" s="3">
        <f>C14*'Task Weight Scale'!$B$25+D14*'Task Weight Scale'!$B$26+E14*'Task Weight Scale'!$B$27+F14*'Task Weight Scale'!$B$28+G14*'Task Weight Scale'!$B$29+H14*'Task Weight Scale'!$B$30+I14*'Task Weight Scale'!$B$31+J14*'Task Weight Scale'!$B$32+K14*'Task Weight Scale'!$B$33+L14*'Task Weight Scale'!$B$34+M14*'Task Weight Scale'!$B$35+N14*'Task Weight Scale'!$B$36+O14*'Task Weight Scale'!$B$37</f>
        <v>0</v>
      </c>
    </row>
    <row r="15" spans="1:17" x14ac:dyDescent="0.25">
      <c r="A15" s="7" t="s">
        <v>37</v>
      </c>
      <c r="B15" s="10" t="s">
        <v>38</v>
      </c>
      <c r="P15" s="3">
        <f>C15*'Task Weight Scale'!$B$25+D15*'Task Weight Scale'!$B$26+E15*'Task Weight Scale'!$B$27+F15*'Task Weight Scale'!$B$28+G15*'Task Weight Scale'!$B$29+H15*'Task Weight Scale'!$B$30+I15*'Task Weight Scale'!$B$31+J15*'Task Weight Scale'!$B$32+K15*'Task Weight Scale'!$B$33+L15*'Task Weight Scale'!$B$34+M15*'Task Weight Scale'!$B$35+N15*'Task Weight Scale'!$B$36+O15*'Task Weight Scale'!$B$37</f>
        <v>0</v>
      </c>
    </row>
    <row r="16" spans="1:17" x14ac:dyDescent="0.25">
      <c r="A16" s="7" t="s">
        <v>39</v>
      </c>
      <c r="B16" s="10" t="s">
        <v>40</v>
      </c>
      <c r="P16" s="3">
        <f>C16*'Task Weight Scale'!$B$25+D16*'Task Weight Scale'!$B$26+E16*'Task Weight Scale'!$B$27+F16*'Task Weight Scale'!$B$28+G16*'Task Weight Scale'!$B$29+H16*'Task Weight Scale'!$B$30+I16*'Task Weight Scale'!$B$31+J16*'Task Weight Scale'!$B$32+K16*'Task Weight Scale'!$B$33+L16*'Task Weight Scale'!$B$34+M16*'Task Weight Scale'!$B$35+N16*'Task Weight Scale'!$B$36+O16*'Task Weight Scale'!$B$37</f>
        <v>0</v>
      </c>
    </row>
    <row r="26" spans="4:4" x14ac:dyDescent="0.25">
      <c r="D26" s="8" t="s">
        <v>41</v>
      </c>
    </row>
    <row r="27" spans="4:4" x14ac:dyDescent="0.25">
      <c r="D27" t="s">
        <v>42</v>
      </c>
    </row>
    <row r="28" spans="4:4" x14ac:dyDescent="0.25">
      <c r="D28" t="s">
        <v>43</v>
      </c>
    </row>
    <row r="29" spans="4:4" x14ac:dyDescent="0.25">
      <c r="D29" t="s">
        <v>44</v>
      </c>
    </row>
    <row r="30" spans="4:4" x14ac:dyDescent="0.25">
      <c r="D30" t="s">
        <v>45</v>
      </c>
    </row>
    <row r="31" spans="4:4" x14ac:dyDescent="0.25">
      <c r="D31" t="s">
        <v>46</v>
      </c>
    </row>
    <row r="32" spans="4:4" x14ac:dyDescent="0.25">
      <c r="D32" t="s">
        <v>47</v>
      </c>
    </row>
    <row r="33" spans="4:4" x14ac:dyDescent="0.25">
      <c r="D33" t="s">
        <v>48</v>
      </c>
    </row>
    <row r="34" spans="4:4" x14ac:dyDescent="0.25">
      <c r="D34" t="s">
        <v>49</v>
      </c>
    </row>
    <row r="35" spans="4:4" x14ac:dyDescent="0.25">
      <c r="D35"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8A56-EF11-4CF6-9946-19F63288708D}">
  <dimension ref="A1:H16"/>
  <sheetViews>
    <sheetView tabSelected="1" zoomScale="86" zoomScaleNormal="86" workbookViewId="0">
      <selection activeCell="K17" sqref="K17"/>
    </sheetView>
  </sheetViews>
  <sheetFormatPr defaultRowHeight="15" x14ac:dyDescent="0.25"/>
  <cols>
    <col min="1" max="1" width="20.5703125" customWidth="1"/>
    <col min="2" max="2" width="9.140625" customWidth="1"/>
  </cols>
  <sheetData>
    <row r="1" spans="1:8" x14ac:dyDescent="0.25">
      <c r="A1" s="6" t="s">
        <v>0</v>
      </c>
      <c r="B1" s="6" t="s">
        <v>1</v>
      </c>
      <c r="C1" s="6" t="s">
        <v>71</v>
      </c>
      <c r="D1" s="6" t="s">
        <v>72</v>
      </c>
      <c r="E1" s="6" t="s">
        <v>73</v>
      </c>
      <c r="F1" s="6" t="s">
        <v>74</v>
      </c>
      <c r="G1" s="6" t="s">
        <v>75</v>
      </c>
      <c r="H1" s="6" t="s">
        <v>76</v>
      </c>
    </row>
    <row r="2" spans="1:8" x14ac:dyDescent="0.25">
      <c r="A2" s="6" t="s">
        <v>16</v>
      </c>
      <c r="B2" s="9"/>
      <c r="C2" s="9"/>
      <c r="D2" s="9"/>
      <c r="E2" s="9"/>
      <c r="F2" s="9"/>
      <c r="G2" s="9"/>
    </row>
    <row r="3" spans="1:8" x14ac:dyDescent="0.25">
      <c r="A3" s="6" t="s">
        <v>17</v>
      </c>
      <c r="B3" s="11">
        <v>1</v>
      </c>
    </row>
    <row r="4" spans="1:8" x14ac:dyDescent="0.25">
      <c r="A4" s="7" t="s">
        <v>18</v>
      </c>
      <c r="B4" s="10" t="s">
        <v>19</v>
      </c>
      <c r="C4">
        <f>'Grace scores'!P4</f>
        <v>199.66666666666666</v>
      </c>
      <c r="D4">
        <f>'Hayden scores'!P4</f>
        <v>180.33333333333334</v>
      </c>
      <c r="E4">
        <f>'Brock Scores'!P4</f>
        <v>187</v>
      </c>
      <c r="F4">
        <f>'Ryan Scores'!P4</f>
        <v>200.33333333333334</v>
      </c>
      <c r="H4">
        <f>SUM(C4:F4)/4</f>
        <v>191.83333333333334</v>
      </c>
    </row>
    <row r="5" spans="1:8" x14ac:dyDescent="0.25">
      <c r="A5" s="7" t="s">
        <v>20</v>
      </c>
      <c r="B5" s="10" t="s">
        <v>21</v>
      </c>
      <c r="C5">
        <f>'Grace scores'!P5</f>
        <v>180</v>
      </c>
      <c r="D5">
        <f>'Hayden scores'!P5</f>
        <v>189.66666666666666</v>
      </c>
      <c r="E5">
        <f>'Brock Scores'!P5</f>
        <v>203.00000000000003</v>
      </c>
      <c r="F5">
        <f>'Ryan Scores'!P5</f>
        <v>176.66666666666666</v>
      </c>
      <c r="H5">
        <f t="shared" ref="H5:H16" si="0">SUM(C5:F5)/4</f>
        <v>187.33333333333331</v>
      </c>
    </row>
    <row r="6" spans="1:8" x14ac:dyDescent="0.25">
      <c r="A6" s="6" t="s">
        <v>22</v>
      </c>
      <c r="B6" s="11">
        <v>2</v>
      </c>
    </row>
    <row r="7" spans="1:8" x14ac:dyDescent="0.25">
      <c r="A7" s="7" t="s">
        <v>23</v>
      </c>
      <c r="B7" s="10" t="s">
        <v>24</v>
      </c>
      <c r="C7">
        <f>'Grace scores'!P7</f>
        <v>187.66666666666666</v>
      </c>
      <c r="D7">
        <f>'Hayden scores'!P7</f>
        <v>169.66666666666669</v>
      </c>
      <c r="E7">
        <f>'Brock Scores'!P7</f>
        <v>174.66666666666666</v>
      </c>
      <c r="F7">
        <f>'Ryan Scores'!P7</f>
        <v>88.666666666666671</v>
      </c>
      <c r="H7">
        <f t="shared" si="0"/>
        <v>155.16666666666666</v>
      </c>
    </row>
    <row r="8" spans="1:8" x14ac:dyDescent="0.25">
      <c r="A8" s="7" t="s">
        <v>25</v>
      </c>
      <c r="B8" s="10" t="s">
        <v>26</v>
      </c>
      <c r="C8">
        <f>'Grace scores'!P8</f>
        <v>180.99999999999997</v>
      </c>
      <c r="D8">
        <f>'Hayden scores'!P8</f>
        <v>198.33333333333334</v>
      </c>
      <c r="E8">
        <f>'Brock Scores'!P8</f>
        <v>173</v>
      </c>
      <c r="F8">
        <f>'Ryan Scores'!P8</f>
        <v>150.66666666666666</v>
      </c>
      <c r="H8">
        <f t="shared" si="0"/>
        <v>175.74999999999997</v>
      </c>
    </row>
    <row r="9" spans="1:8" x14ac:dyDescent="0.25">
      <c r="A9" s="7" t="s">
        <v>27</v>
      </c>
      <c r="B9" s="10" t="s">
        <v>28</v>
      </c>
      <c r="C9">
        <f>'Grace scores'!P9</f>
        <v>199.33333333333334</v>
      </c>
      <c r="D9">
        <f>'Hayden scores'!P9</f>
        <v>154.66666666666669</v>
      </c>
      <c r="E9">
        <f>'Brock Scores'!P9</f>
        <v>179</v>
      </c>
      <c r="F9">
        <f>'Ryan Scores'!P9</f>
        <v>194.66666666666666</v>
      </c>
      <c r="H9">
        <f t="shared" si="0"/>
        <v>181.91666666666666</v>
      </c>
    </row>
    <row r="10" spans="1:8" x14ac:dyDescent="0.25">
      <c r="A10" s="6" t="s">
        <v>29</v>
      </c>
      <c r="B10" s="11">
        <v>3</v>
      </c>
    </row>
    <row r="11" spans="1:8" x14ac:dyDescent="0.25">
      <c r="A11" s="12" t="s">
        <v>30</v>
      </c>
      <c r="B11" s="10" t="s">
        <v>31</v>
      </c>
      <c r="C11">
        <f>'Grace scores'!P11</f>
        <v>197.00000000000003</v>
      </c>
      <c r="D11">
        <f>'Hayden scores'!P11</f>
        <v>192.00000000000003</v>
      </c>
      <c r="E11">
        <f>'Brock Scores'!P11</f>
        <v>171</v>
      </c>
      <c r="F11">
        <f>'Ryan Scores'!P11</f>
        <v>190.66666666666669</v>
      </c>
      <c r="H11">
        <f t="shared" si="0"/>
        <v>187.66666666666669</v>
      </c>
    </row>
    <row r="12" spans="1:8" x14ac:dyDescent="0.25">
      <c r="A12" s="7" t="s">
        <v>32</v>
      </c>
      <c r="B12" s="10" t="s">
        <v>33</v>
      </c>
      <c r="C12">
        <f>'Grace scores'!P12</f>
        <v>211.00000000000003</v>
      </c>
      <c r="D12">
        <f>'Hayden scores'!P12</f>
        <v>191.66666666666666</v>
      </c>
      <c r="E12">
        <f>'Brock Scores'!P12</f>
        <v>185.33333333333331</v>
      </c>
      <c r="F12">
        <f>'Ryan Scores'!P12</f>
        <v>189.33333333333334</v>
      </c>
      <c r="H12">
        <f t="shared" si="0"/>
        <v>194.33333333333334</v>
      </c>
    </row>
    <row r="13" spans="1:8" x14ac:dyDescent="0.25">
      <c r="A13" s="6" t="s">
        <v>34</v>
      </c>
      <c r="B13" s="11">
        <v>4</v>
      </c>
    </row>
    <row r="14" spans="1:8" x14ac:dyDescent="0.25">
      <c r="A14" s="7" t="s">
        <v>35</v>
      </c>
      <c r="B14" s="10" t="s">
        <v>36</v>
      </c>
      <c r="C14">
        <f>'Grace scores'!P14</f>
        <v>203.33333333333334</v>
      </c>
      <c r="D14">
        <f>'Hayden scores'!P14</f>
        <v>150</v>
      </c>
      <c r="E14">
        <f>'Brock Scores'!P14</f>
        <v>169.66666666666669</v>
      </c>
      <c r="F14">
        <f>'Ryan Scores'!P14</f>
        <v>181</v>
      </c>
      <c r="H14">
        <f t="shared" si="0"/>
        <v>176</v>
      </c>
    </row>
    <row r="15" spans="1:8" x14ac:dyDescent="0.25">
      <c r="A15" s="7" t="s">
        <v>37</v>
      </c>
      <c r="B15" s="10" t="s">
        <v>38</v>
      </c>
      <c r="C15">
        <f>'Grace scores'!P15</f>
        <v>192</v>
      </c>
      <c r="D15">
        <f>'Hayden scores'!P15</f>
        <v>194.33333333333334</v>
      </c>
      <c r="E15">
        <f>'Brock Scores'!P15</f>
        <v>170</v>
      </c>
      <c r="F15">
        <f>'Ryan Scores'!P15</f>
        <v>139</v>
      </c>
      <c r="H15">
        <f t="shared" si="0"/>
        <v>173.83333333333334</v>
      </c>
    </row>
    <row r="16" spans="1:8" x14ac:dyDescent="0.25">
      <c r="A16" s="7" t="s">
        <v>39</v>
      </c>
      <c r="B16" s="10" t="s">
        <v>40</v>
      </c>
      <c r="C16">
        <f>'Grace scores'!P16</f>
        <v>186.66666666666666</v>
      </c>
      <c r="D16">
        <f>'Hayden scores'!P16</f>
        <v>189.66666666666669</v>
      </c>
      <c r="E16">
        <f>'Brock Scores'!P16</f>
        <v>188.33333333333331</v>
      </c>
      <c r="F16">
        <f>'Ryan Scores'!P16</f>
        <v>211.33333333333334</v>
      </c>
      <c r="H16">
        <f t="shared" si="0"/>
        <v>194.00000000000003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C2814-E6E5-4098-8C1E-7BEE84FAA7E1}">
  <dimension ref="A1:I37"/>
  <sheetViews>
    <sheetView workbookViewId="0">
      <selection activeCell="B34" sqref="B34"/>
    </sheetView>
  </sheetViews>
  <sheetFormatPr defaultRowHeight="15" x14ac:dyDescent="0.25"/>
  <cols>
    <col min="1" max="1" width="73.85546875" customWidth="1"/>
    <col min="2" max="2" width="14.5703125" customWidth="1"/>
    <col min="3" max="3" width="14" customWidth="1"/>
    <col min="4" max="4" width="13" customWidth="1"/>
    <col min="6" max="6" width="12.85546875" customWidth="1"/>
    <col min="7" max="7" width="21.140625" customWidth="1"/>
    <col min="8" max="8" width="70.7109375" customWidth="1"/>
    <col min="9" max="9" width="25.7109375" customWidth="1"/>
  </cols>
  <sheetData>
    <row r="1" spans="1:9" ht="21" thickBot="1" x14ac:dyDescent="0.35">
      <c r="A1" s="26" t="s">
        <v>62</v>
      </c>
      <c r="B1" s="27" t="s">
        <v>63</v>
      </c>
      <c r="C1" s="28" t="s">
        <v>64</v>
      </c>
      <c r="D1" s="29" t="s">
        <v>65</v>
      </c>
      <c r="F1" s="33" t="s">
        <v>66</v>
      </c>
      <c r="G1" s="34"/>
      <c r="H1" s="35"/>
    </row>
    <row r="2" spans="1:9" ht="16.5" thickBot="1" x14ac:dyDescent="0.3">
      <c r="A2" s="23" t="s">
        <v>1</v>
      </c>
      <c r="B2" s="20">
        <v>5</v>
      </c>
      <c r="C2" s="21">
        <v>2</v>
      </c>
      <c r="D2" s="22">
        <v>1</v>
      </c>
      <c r="G2" s="37">
        <v>1</v>
      </c>
      <c r="H2" s="38">
        <v>2</v>
      </c>
      <c r="I2" s="39">
        <v>3</v>
      </c>
    </row>
    <row r="3" spans="1:9" x14ac:dyDescent="0.25">
      <c r="A3" s="24" t="s">
        <v>2</v>
      </c>
      <c r="B3" s="18">
        <v>2</v>
      </c>
      <c r="C3" s="14">
        <v>4</v>
      </c>
      <c r="D3" s="15">
        <v>1</v>
      </c>
      <c r="F3" s="30" t="s">
        <v>63</v>
      </c>
      <c r="G3" s="36" t="s">
        <v>1</v>
      </c>
      <c r="H3" s="36" t="s">
        <v>8</v>
      </c>
      <c r="I3" s="36" t="s">
        <v>3</v>
      </c>
    </row>
    <row r="4" spans="1:9" x14ac:dyDescent="0.25">
      <c r="A4" s="24" t="s">
        <v>3</v>
      </c>
      <c r="B4" s="18">
        <v>2</v>
      </c>
      <c r="C4" s="14">
        <v>5</v>
      </c>
      <c r="D4" s="15">
        <v>5</v>
      </c>
      <c r="F4" s="31" t="s">
        <v>64</v>
      </c>
      <c r="G4" s="24" t="s">
        <v>67</v>
      </c>
      <c r="H4" s="24" t="s">
        <v>11</v>
      </c>
      <c r="I4" s="24" t="s">
        <v>6</v>
      </c>
    </row>
    <row r="5" spans="1:9" ht="15.75" thickBot="1" x14ac:dyDescent="0.3">
      <c r="A5" s="24" t="s">
        <v>4</v>
      </c>
      <c r="B5" s="18">
        <v>2</v>
      </c>
      <c r="C5" s="14">
        <v>3</v>
      </c>
      <c r="D5" s="15">
        <v>5</v>
      </c>
      <c r="F5" s="32" t="s">
        <v>65</v>
      </c>
      <c r="G5" s="25" t="s">
        <v>67</v>
      </c>
      <c r="H5" s="25" t="s">
        <v>53</v>
      </c>
      <c r="I5" s="25" t="s">
        <v>6</v>
      </c>
    </row>
    <row r="6" spans="1:9" x14ac:dyDescent="0.25">
      <c r="A6" s="24" t="s">
        <v>5</v>
      </c>
      <c r="B6" s="18">
        <v>1</v>
      </c>
      <c r="C6" s="14">
        <v>2</v>
      </c>
      <c r="D6" s="15">
        <v>5</v>
      </c>
    </row>
    <row r="7" spans="1:9" x14ac:dyDescent="0.25">
      <c r="A7" s="24" t="s">
        <v>6</v>
      </c>
      <c r="B7" s="18">
        <v>1</v>
      </c>
      <c r="C7" s="14">
        <v>5</v>
      </c>
      <c r="D7" s="15">
        <v>3</v>
      </c>
    </row>
    <row r="8" spans="1:9" x14ac:dyDescent="0.25">
      <c r="A8" s="24" t="s">
        <v>7</v>
      </c>
      <c r="B8" s="18">
        <v>5</v>
      </c>
      <c r="C8" s="14">
        <v>3</v>
      </c>
      <c r="D8" s="15">
        <v>5</v>
      </c>
    </row>
    <row r="9" spans="1:9" x14ac:dyDescent="0.25">
      <c r="A9" s="24" t="s">
        <v>8</v>
      </c>
      <c r="B9" s="18">
        <v>5</v>
      </c>
      <c r="C9" s="14">
        <v>2</v>
      </c>
      <c r="D9" s="15">
        <v>3</v>
      </c>
    </row>
    <row r="10" spans="1:9" x14ac:dyDescent="0.25">
      <c r="A10" s="24" t="s">
        <v>53</v>
      </c>
      <c r="B10" s="18">
        <v>3</v>
      </c>
      <c r="C10" s="14">
        <v>4</v>
      </c>
      <c r="D10" s="15">
        <v>5</v>
      </c>
    </row>
    <row r="11" spans="1:9" x14ac:dyDescent="0.25">
      <c r="A11" s="24" t="s">
        <v>54</v>
      </c>
      <c r="B11" s="18">
        <v>2</v>
      </c>
      <c r="C11" s="14">
        <v>2</v>
      </c>
      <c r="D11" s="15">
        <v>2</v>
      </c>
    </row>
    <row r="12" spans="1:9" x14ac:dyDescent="0.25">
      <c r="A12" s="24" t="s">
        <v>11</v>
      </c>
      <c r="B12" s="18">
        <v>2</v>
      </c>
      <c r="C12" s="14">
        <v>4</v>
      </c>
      <c r="D12" s="15">
        <v>5</v>
      </c>
    </row>
    <row r="13" spans="1:9" x14ac:dyDescent="0.25">
      <c r="A13" s="24" t="s">
        <v>12</v>
      </c>
      <c r="B13" s="18">
        <v>1</v>
      </c>
      <c r="C13" s="14">
        <v>3</v>
      </c>
      <c r="D13" s="15">
        <v>5</v>
      </c>
    </row>
    <row r="14" spans="1:9" x14ac:dyDescent="0.25">
      <c r="A14" s="24" t="s">
        <v>13</v>
      </c>
      <c r="B14" s="18">
        <v>5</v>
      </c>
      <c r="C14" s="14">
        <v>3</v>
      </c>
      <c r="D14" s="15">
        <v>1</v>
      </c>
    </row>
    <row r="15" spans="1:9" ht="15.75" thickBot="1" x14ac:dyDescent="0.3">
      <c r="A15" s="25" t="s">
        <v>68</v>
      </c>
      <c r="B15" s="19">
        <v>3</v>
      </c>
      <c r="C15" s="16">
        <v>4</v>
      </c>
      <c r="D15" s="17">
        <v>5</v>
      </c>
    </row>
    <row r="24" spans="1:3" x14ac:dyDescent="0.25">
      <c r="B24" t="s">
        <v>69</v>
      </c>
      <c r="C24" t="s">
        <v>70</v>
      </c>
    </row>
    <row r="25" spans="1:3" x14ac:dyDescent="0.25">
      <c r="A25" s="24" t="s">
        <v>2</v>
      </c>
      <c r="B25">
        <f>SUM(B3:D3)/3</f>
        <v>2.3333333333333335</v>
      </c>
    </row>
    <row r="26" spans="1:3" x14ac:dyDescent="0.25">
      <c r="A26" s="24" t="s">
        <v>3</v>
      </c>
      <c r="B26">
        <f t="shared" ref="B26:B37" si="0">SUM(B4:D4)/3</f>
        <v>4</v>
      </c>
    </row>
    <row r="27" spans="1:3" x14ac:dyDescent="0.25">
      <c r="A27" s="24" t="s">
        <v>4</v>
      </c>
      <c r="B27">
        <f t="shared" si="0"/>
        <v>3.3333333333333335</v>
      </c>
    </row>
    <row r="28" spans="1:3" x14ac:dyDescent="0.25">
      <c r="A28" s="24" t="s">
        <v>5</v>
      </c>
      <c r="B28">
        <f t="shared" si="0"/>
        <v>2.6666666666666665</v>
      </c>
    </row>
    <row r="29" spans="1:3" x14ac:dyDescent="0.25">
      <c r="A29" s="24" t="s">
        <v>6</v>
      </c>
      <c r="B29">
        <f t="shared" si="0"/>
        <v>3</v>
      </c>
    </row>
    <row r="30" spans="1:3" x14ac:dyDescent="0.25">
      <c r="A30" s="24" t="s">
        <v>7</v>
      </c>
      <c r="B30">
        <f t="shared" si="0"/>
        <v>4.333333333333333</v>
      </c>
    </row>
    <row r="31" spans="1:3" x14ac:dyDescent="0.25">
      <c r="A31" s="24" t="s">
        <v>8</v>
      </c>
      <c r="B31">
        <f>SUM(B9:D9)/3</f>
        <v>3.3333333333333335</v>
      </c>
    </row>
    <row r="32" spans="1:3" x14ac:dyDescent="0.25">
      <c r="A32" s="24" t="s">
        <v>53</v>
      </c>
      <c r="B32">
        <f t="shared" si="0"/>
        <v>4</v>
      </c>
    </row>
    <row r="33" spans="1:2" x14ac:dyDescent="0.25">
      <c r="A33" s="24" t="s">
        <v>54</v>
      </c>
      <c r="B33">
        <f>SUM(B11:D11)/3</f>
        <v>2</v>
      </c>
    </row>
    <row r="34" spans="1:2" x14ac:dyDescent="0.25">
      <c r="A34" s="24" t="s">
        <v>11</v>
      </c>
      <c r="B34">
        <f t="shared" si="0"/>
        <v>3.6666666666666665</v>
      </c>
    </row>
    <row r="35" spans="1:2" x14ac:dyDescent="0.25">
      <c r="A35" s="24" t="s">
        <v>12</v>
      </c>
      <c r="B35">
        <f t="shared" si="0"/>
        <v>3</v>
      </c>
    </row>
    <row r="36" spans="1:2" x14ac:dyDescent="0.25">
      <c r="A36" s="24" t="s">
        <v>13</v>
      </c>
      <c r="B36">
        <f t="shared" si="0"/>
        <v>3</v>
      </c>
    </row>
    <row r="37" spans="1:2" ht="15.75" thickBot="1" x14ac:dyDescent="0.3">
      <c r="A37" s="25" t="s">
        <v>68</v>
      </c>
      <c r="B37">
        <f t="shared" si="0"/>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7E1CEAFA31BF429C56E5C88088A0D7" ma:contentTypeVersion="3" ma:contentTypeDescription="Create a new document." ma:contentTypeScope="" ma:versionID="ac67de2584487e338843368825273d87">
  <xsd:schema xmlns:xsd="http://www.w3.org/2001/XMLSchema" xmlns:xs="http://www.w3.org/2001/XMLSchema" xmlns:p="http://schemas.microsoft.com/office/2006/metadata/properties" xmlns:ns2="acc98fab-a7c4-49bd-b4a5-4aba66e4a245" targetNamespace="http://schemas.microsoft.com/office/2006/metadata/properties" ma:root="true" ma:fieldsID="83e8a25386c2488a4cf29ff9a04c65a1" ns2:_="">
    <xsd:import namespace="acc98fab-a7c4-49bd-b4a5-4aba66e4a24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c98fab-a7c4-49bd-b4a5-4aba66e4a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4872FE-5A55-4C53-BAA7-243E813AF0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c98fab-a7c4-49bd-b4a5-4aba66e4a2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0CC444-68D9-464E-A6F3-78BBFBFCB2D5}">
  <ds:schemaRefs>
    <ds:schemaRef ds:uri="http://schemas.microsoft.com/sharepoint/v3/contenttype/forms"/>
  </ds:schemaRefs>
</ds:datastoreItem>
</file>

<file path=customXml/itemProps3.xml><?xml version="1.0" encoding="utf-8"?>
<ds:datastoreItem xmlns:ds="http://schemas.openxmlformats.org/officeDocument/2006/customXml" ds:itemID="{7482F9A5-690E-475A-836F-3817DC8474C5}">
  <ds:schemaRefs>
    <ds:schemaRef ds:uri="http://purl.org/dc/dcmitype/"/>
    <ds:schemaRef ds:uri="http://schemas.microsoft.com/office/2006/documentManagement/types"/>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elements/1.1/"/>
    <ds:schemaRef ds:uri="acc98fab-a7c4-49bd-b4a5-4aba66e4a24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Grace scores</vt:lpstr>
      <vt:lpstr>Hayden scores</vt:lpstr>
      <vt:lpstr>Brock Scores</vt:lpstr>
      <vt:lpstr>Ryan Scores</vt:lpstr>
      <vt:lpstr>Jackson Scores</vt:lpstr>
      <vt:lpstr>Average Scores</vt:lpstr>
      <vt:lpstr>Task Weight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Ryan</cp:lastModifiedBy>
  <cp:revision/>
  <dcterms:created xsi:type="dcterms:W3CDTF">2022-11-17T19:58:09Z</dcterms:created>
  <dcterms:modified xsi:type="dcterms:W3CDTF">2022-12-05T06:58:02Z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0x0101006C7E1CEAFA31BF429C56E5C88088A0D7</vt:lpwstr>
  </property>
</Properties>
</file>