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12180" yWindow="1200" windowWidth="18240" windowHeight="13980" tabRatio="788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<sst xmlns="http://schemas.openxmlformats.org/spreadsheetml/2006/main" count="28" uniqueCount="6">
  <si>
    <t>Sunday</t>
  </si>
  <si>
    <t>Notes</t>
  </si>
  <si>
    <t xml:space="preserve"> </t>
  </si>
  <si>
    <t>Calendar Settings</t>
  </si>
  <si>
    <t>Year</t>
  </si>
  <si>
    <t>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</si>
</sst>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27" x14ac:knownFonts="1">
    <font>
      <sz val="11"/>
      <color theme="1" tint="0.24994659260841701"/>
      <name val="Lucida Bright"/>
      <family val="2"/>
      <scheme val="minor"/>
    </font>
    <font>
      <sz val="8"/>
      <name val="Arial"/>
      <family val="2"/>
    </font>
    <font>
      <b/>
      <sz val="11"/>
      <color theme="0"/>
      <name val="Lucida Bright"/>
      <family val="2"/>
      <scheme val="minor"/>
    </font>
    <font>
      <b/>
      <sz val="14"/>
      <color theme="0"/>
      <name val="Lucida Bright"/>
      <family val="2"/>
      <scheme val="minor"/>
    </font>
    <font>
      <sz val="35"/>
      <color theme="4"/>
      <name val="Lucida Bright"/>
      <family val="2"/>
      <scheme val="minor"/>
    </font>
    <font>
      <sz val="12"/>
      <color theme="4" tint="-0.24994659260841701"/>
      <name val="Cambria"/>
      <family val="1"/>
      <scheme val="major"/>
    </font>
    <font>
      <sz val="11"/>
      <color theme="1" tint="0.34998626667073579"/>
      <name val="Lucida Bright"/>
      <family val="2"/>
      <scheme val="minor"/>
    </font>
    <font>
      <sz val="11"/>
      <color theme="4" tint="-0.24994659260841701"/>
      <name val="Lucida Bright"/>
      <family val="2"/>
      <scheme val="minor"/>
    </font>
    <font>
      <sz val="11"/>
      <color indexed="63"/>
      <name val="Lucida Bright"/>
      <family val="2"/>
      <scheme val="minor"/>
    </font>
    <font>
      <sz val="11"/>
      <name val="Lucida Bright"/>
      <family val="2"/>
      <scheme val="minor"/>
    </font>
    <font>
      <b/>
      <sz val="11"/>
      <color theme="1" tint="0.34998626667073579"/>
      <name val="Lucida Bright"/>
      <family val="2"/>
      <scheme val="minor"/>
    </font>
    <font>
      <sz val="11"/>
      <color theme="1" tint="0.24994659260841701"/>
      <name val="Lucida Bright"/>
      <family val="2"/>
      <scheme val="minor"/>
    </font>
    <font>
      <sz val="12"/>
      <color theme="8" tint="-0.249977111117893"/>
      <name val="Lucida Bright"/>
      <family val="1"/>
      <scheme val="minor"/>
    </font>
    <font>
      <sz val="11"/>
      <color theme="1" tint="0.14999847407452621"/>
      <name val="Lucida Bright"/>
      <family val="1"/>
      <scheme val="minor"/>
    </font>
    <font>
      <sz val="35"/>
      <color theme="1" tint="0.14999847407452621"/>
      <name val="Lucida Bright"/>
      <family val="1"/>
      <scheme val="minor"/>
    </font>
    <font>
      <sz val="12"/>
      <color theme="1" tint="0.14999847407452621"/>
      <name val="Lucida Bright"/>
      <family val="1"/>
      <scheme val="minor"/>
    </font>
    <font>
      <sz val="10"/>
      <color theme="1" tint="0.14999847407452621"/>
      <name val="Lucida Bright"/>
      <family val="1"/>
      <scheme val="minor"/>
    </font>
    <font>
      <sz val="9"/>
      <color theme="1" tint="0.14999847407452621"/>
      <name val="Lucida Bright"/>
      <family val="1"/>
      <scheme val="minor"/>
    </font>
    <font>
      <sz val="11"/>
      <color theme="1" tint="0.14999847407452621"/>
      <name val="Lucida Bright"/>
      <family val="2"/>
      <scheme val="minor"/>
    </font>
    <font>
      <sz val="35"/>
      <color theme="9" tint="-0.499984740745262"/>
      <name val="Cambria"/>
      <family val="1"/>
      <scheme val="major"/>
    </font>
    <font>
      <sz val="35"/>
      <color theme="8" tint="-0.499984740745262"/>
      <name val="Cambria"/>
      <family val="1"/>
      <scheme val="major"/>
    </font>
    <font>
      <sz val="35"/>
      <color theme="5" tint="-0.499984740745262"/>
      <name val="Cambria"/>
      <family val="1"/>
      <scheme val="major"/>
    </font>
    <font>
      <sz val="35"/>
      <color theme="7" tint="-0.499984740745262"/>
      <name val="Cambria"/>
      <family val="1"/>
      <scheme val="major"/>
    </font>
    <font>
      <sz val="12"/>
      <color theme="8" tint="-0.499984740745262"/>
      <name val="Lucida Bright"/>
      <family val="1"/>
      <scheme val="minor"/>
    </font>
    <font>
      <sz val="12"/>
      <color theme="9" tint="-0.499984740745262"/>
      <name val="Lucida Bright"/>
      <family val="1"/>
      <scheme val="minor"/>
    </font>
    <font>
      <sz val="12"/>
      <color theme="7" tint="-0.499984740745262"/>
      <name val="Lucida Bright"/>
      <family val="1"/>
      <scheme val="minor"/>
    </font>
    <font>
      <sz val="12"/>
      <color theme="5" tint="-0.499984740745262"/>
      <name val="Lucida Bright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5" tint="-0.24994659260841701"/>
      </bottom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4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42">
    <xf numFmtId="0" fontId="0" fillId="0" borderId="0" xfId="0">
      <alignment vertical="top"/>
    </xf>
    <xf numFmtId="0" fontId="13" fillId="0" borderId="0" xfId="0" applyFont="1">
      <alignment vertical="top"/>
    </xf>
    <xf numFmtId="0" fontId="13" fillId="0" borderId="0" xfId="0" applyFont="1" applyFill="1" applyBorder="1">
      <alignment vertical="top"/>
    </xf>
    <xf numFmtId="0" fontId="13" fillId="0" borderId="0" xfId="2" applyFont="1" applyFill="1" applyBorder="1" applyAlignment="1">
      <alignment vertical="center"/>
    </xf>
    <xf numFmtId="0" fontId="14" fillId="0" borderId="0" xfId="5" applyFont="1" applyFill="1" applyAlignment="1">
      <alignment horizontal="left" vertical="center"/>
    </xf>
    <xf numFmtId="0" fontId="16" fillId="0" borderId="0" xfId="0" applyFont="1" applyFill="1" applyBorder="1">
      <alignment vertical="top"/>
    </xf>
    <xf numFmtId="0" fontId="17" fillId="0" borderId="0" xfId="0" applyFont="1" applyAlignment="1">
      <alignment horizontal="left" vertical="top" wrapText="1" indent="1"/>
    </xf>
    <xf numFmtId="0" fontId="15" fillId="0" borderId="0" xfId="0" applyFont="1" applyAlignment="1">
      <alignment horizontal="left" vertical="center" indent="1"/>
    </xf>
    <xf numFmtId="0" fontId="15" fillId="0" borderId="0" xfId="0" applyFont="1" applyFill="1" applyBorder="1" applyAlignment="1">
      <alignment horizontal="left" vertical="center" indent="1"/>
    </xf>
    <xf numFmtId="0" fontId="17" fillId="0" borderId="0" xfId="0" applyFont="1" applyBorder="1" applyAlignment="1">
      <alignment horizontal="left" vertical="top" wrapText="1" indent="1"/>
    </xf>
    <xf numFmtId="164" fontId="15" fillId="6" borderId="0" xfId="13" applyNumberFormat="1" applyFont="1" applyFill="1" applyBorder="1" applyAlignment="1">
      <alignment horizontal="left" vertical="center" wrapText="1" indent="1"/>
    </xf>
    <xf numFmtId="164" fontId="15" fillId="0" borderId="0" xfId="12" applyFont="1" applyBorder="1" applyAlignment="1">
      <alignment horizontal="left" vertical="center" indent="1"/>
    </xf>
    <xf numFmtId="0" fontId="17" fillId="0" borderId="0" xfId="0" applyFont="1" applyFill="1" applyBorder="1" applyAlignment="1">
      <alignment horizontal="left" vertical="top" wrapText="1" indent="1"/>
    </xf>
    <xf numFmtId="0" fontId="17" fillId="6" borderId="0" xfId="13" applyFont="1" applyFill="1" applyBorder="1" applyAlignment="1">
      <alignment horizontal="left" vertical="top" wrapText="1" indent="1"/>
    </xf>
    <xf numFmtId="0" fontId="16" fillId="6" borderId="7" xfId="14" applyFont="1" applyFill="1" applyBorder="1" applyAlignment="1">
      <alignment horizontal="center" vertical="center"/>
    </xf>
    <xf numFmtId="0" fontId="16" fillId="6" borderId="8" xfId="14" applyFont="1" applyFill="1" applyBorder="1" applyAlignment="1">
      <alignment horizontal="center" vertical="center"/>
    </xf>
    <xf numFmtId="0" fontId="16" fillId="0" borderId="5" xfId="16" applyFont="1" applyFill="1" applyBorder="1" applyAlignment="1">
      <alignment horizontal="center" vertical="center"/>
    </xf>
    <xf numFmtId="0" fontId="16" fillId="0" borderId="6" xfId="16" applyFont="1" applyFill="1" applyBorder="1" applyAlignment="1">
      <alignment horizontal="center" vertical="center"/>
    </xf>
    <xf numFmtId="0" fontId="18" fillId="0" borderId="0" xfId="0" applyFont="1">
      <alignment vertical="top"/>
    </xf>
    <xf numFmtId="164" fontId="15" fillId="7" borderId="0" xfId="13" applyNumberFormat="1" applyFont="1" applyFill="1" applyBorder="1" applyAlignment="1">
      <alignment horizontal="left" vertical="center" wrapText="1" indent="1"/>
    </xf>
    <xf numFmtId="0" fontId="17" fillId="7" borderId="0" xfId="13" applyFont="1" applyFill="1" applyBorder="1" applyAlignment="1">
      <alignment horizontal="left" vertical="top" wrapText="1" indent="1"/>
    </xf>
    <xf numFmtId="164" fontId="15" fillId="8" borderId="0" xfId="13" applyNumberFormat="1" applyFont="1" applyFill="1" applyBorder="1" applyAlignment="1">
      <alignment horizontal="left" vertical="center" wrapText="1" indent="1"/>
    </xf>
    <xf numFmtId="0" fontId="17" fillId="8" borderId="0" xfId="13" applyFont="1" applyFill="1" applyBorder="1" applyAlignment="1">
      <alignment horizontal="left" vertical="top" wrapText="1" indent="1"/>
    </xf>
    <xf numFmtId="164" fontId="15" fillId="9" borderId="0" xfId="13" applyNumberFormat="1" applyFont="1" applyFill="1" applyBorder="1" applyAlignment="1">
      <alignment horizontal="left" vertical="center" wrapText="1" indent="1"/>
    </xf>
    <xf numFmtId="0" fontId="17" fillId="9" borderId="0" xfId="13" applyFont="1" applyFill="1" applyBorder="1" applyAlignment="1">
      <alignment horizontal="left" vertical="top" wrapText="1" indent="1"/>
    </xf>
    <xf numFmtId="0" fontId="23" fillId="0" borderId="4" xfId="2" applyFont="1" applyFill="1" applyBorder="1" applyAlignment="1">
      <alignment horizontal="left" vertical="top" indent="1"/>
    </xf>
    <xf numFmtId="0" fontId="24" fillId="0" borderId="9" xfId="2" applyFont="1" applyFill="1" applyBorder="1" applyAlignment="1">
      <alignment horizontal="left" vertical="top" indent="1"/>
    </xf>
    <xf numFmtId="0" fontId="25" fillId="0" borderId="10" xfId="2" applyFont="1" applyFill="1" applyBorder="1" applyAlignment="1">
      <alignment horizontal="left" vertical="top" indent="1"/>
    </xf>
    <xf numFmtId="0" fontId="26" fillId="0" borderId="11" xfId="2" applyFont="1" applyFill="1" applyBorder="1" applyAlignment="1">
      <alignment horizontal="left" vertical="top" indent="1"/>
    </xf>
    <xf numFmtId="0" fontId="20" fillId="0" borderId="0" xfId="5" applyFont="1" applyFill="1" applyBorder="1">
      <alignment vertical="center"/>
    </xf>
    <xf numFmtId="0" fontId="13" fillId="6" borderId="0" xfId="11" applyFont="1" applyFill="1" applyBorder="1" applyAlignment="1">
      <alignment horizontal="left" vertical="center" wrapText="1" indent="1"/>
    </xf>
    <xf numFmtId="0" fontId="17" fillId="6" borderId="0" xfId="11" applyFont="1" applyFill="1" applyBorder="1" applyAlignment="1">
      <alignment horizontal="left" vertical="top" wrapText="1" indent="1"/>
    </xf>
    <xf numFmtId="0" fontId="12" fillId="0" borderId="4" xfId="15" applyFont="1" applyFill="1" applyBorder="1" applyAlignment="1">
      <alignment horizontal="center" vertical="top"/>
    </xf>
    <xf numFmtId="0" fontId="19" fillId="0" borderId="0" xfId="5" applyFont="1" applyFill="1" applyBorder="1">
      <alignment vertical="center"/>
    </xf>
    <xf numFmtId="0" fontId="13" fillId="7" borderId="0" xfId="11" applyFont="1" applyFill="1" applyBorder="1" applyAlignment="1">
      <alignment horizontal="left" vertical="center" wrapText="1" indent="1"/>
    </xf>
    <xf numFmtId="0" fontId="17" fillId="7" borderId="0" xfId="11" applyFont="1" applyFill="1" applyBorder="1" applyAlignment="1">
      <alignment horizontal="left" vertical="top" wrapText="1" indent="1"/>
    </xf>
    <xf numFmtId="0" fontId="22" fillId="0" borderId="0" xfId="5" applyFont="1" applyFill="1" applyBorder="1">
      <alignment vertical="center"/>
    </xf>
    <xf numFmtId="0" fontId="13" fillId="9" borderId="0" xfId="11" applyFont="1" applyFill="1" applyBorder="1" applyAlignment="1">
      <alignment horizontal="left" vertical="center" wrapText="1" indent="1"/>
    </xf>
    <xf numFmtId="0" fontId="17" fillId="9" borderId="0" xfId="11" applyFont="1" applyFill="1" applyBorder="1" applyAlignment="1">
      <alignment horizontal="left" vertical="top" wrapText="1" indent="1"/>
    </xf>
    <xf numFmtId="0" fontId="21" fillId="0" borderId="0" xfId="5" applyFont="1" applyFill="1" applyBorder="1">
      <alignment vertical="center"/>
    </xf>
    <xf numFmtId="0" fontId="13" fillId="8" borderId="0" xfId="11" applyFont="1" applyFill="1" applyBorder="1" applyAlignment="1">
      <alignment horizontal="left" vertical="center" wrapText="1" indent="1"/>
    </xf>
    <xf numFmtId="0" fontId="17" fillId="8" borderId="0" xfId="11" applyFont="1" applyFill="1" applyBorder="1" applyAlignment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Winter" title="Header Winte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Winter" title="Header Winter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Spring" title="Header Spring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pring" title="Header Spri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pring" title="Header Spring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Summer" title="Header Summer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ummer" title="Header Summer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ummer" title="Header Summer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Fall" title="Header Fall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Fall" title="Header Fall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Fall" title="Header Fall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Winter" title="Header Winter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0.59999389629810485"/>
    <pageSetUpPr autoPageBreaks="0" fitToPage="1"/>
  </sheetPr>
  <dimension ref="A1:L15"/>
  <sheetViews>
    <sheetView showGridLines="0" showRowColHeaders="0" tabSelected="1" topLeftCell="D1" zoomScaleNormal="100" workbookViewId="0">
      <selection activeCell="K7" sqref="K7"/>
    </sheetView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2" customWidth="1"/>
    <col min="10" max="10" width="8.77734375" style="2" customWidth="1"/>
    <col min="11" max="12" width="12.44140625" style="2" customWidth="1"/>
    <col min="13" max="13" width="1.77734375" style="2" customWidth="1"/>
    <col min="14" max="16384" width="8.88671875" style="2"/>
  </cols>
  <sheetData>
    <row r="1" spans="1:12" ht="9" customHeight="1" x14ac:dyDescent="0.2">
      <c r="I1" s="2" t="s">
        <v>2</v>
      </c>
    </row>
    <row r="2" spans="1:12" ht="100.5" customHeight="1" x14ac:dyDescent="0.2">
      <c r="B2" s="29" t="str">
        <f>"January "&amp;CalendarYear</f>
        <v>January 2021</v>
      </c>
      <c r="C2" s="29"/>
      <c r="D2" s="29"/>
      <c r="E2" s="3"/>
      <c r="F2" s="3"/>
      <c r="G2" s="3"/>
      <c r="H2" s="4"/>
    </row>
    <row r="3" spans="1:12" s="5" customFormat="1" ht="19.5" customHeight="1" thickBot="1" x14ac:dyDescent="0.25">
      <c r="A3" s="1"/>
      <c r="B3" s="25" t="str">
        <f>WeekStart</f>
        <v>Sunday</v>
      </c>
      <c r="C3" s="25" t="str">
        <f t="shared" ref="C3:H3" si="0">TEXT(C4,"dddd")</f>
        <v>Monday</v>
      </c>
      <c r="D3" s="25" t="str">
        <f t="shared" si="0"/>
        <v>Tuesday</v>
      </c>
      <c r="E3" s="25" t="str">
        <f t="shared" si="0"/>
        <v>Wednesday</v>
      </c>
      <c r="F3" s="25" t="str">
        <f t="shared" si="0"/>
        <v>Thursday</v>
      </c>
      <c r="G3" s="25" t="str">
        <f t="shared" si="0"/>
        <v>Friday</v>
      </c>
      <c r="H3" s="25" t="str">
        <f t="shared" si="0"/>
        <v>Saturday</v>
      </c>
      <c r="K3" s="32" t="s">
        <v>3</v>
      </c>
      <c r="L3" s="32"/>
    </row>
    <row r="4" spans="1:12" s="8" customFormat="1" ht="19.5" customHeight="1" x14ac:dyDescent="0.2">
      <c r="A4" s="7"/>
      <c r="B4" s="11">
        <f t="array" ref="B4:H4">DaysAndWeeks+DATE(CalendarYear,1,1)-WEEKDAY(DATE(CalendarYear,1,1),(WeekStart="Monday")+1)+1</f>
        <v>44192</v>
      </c>
      <c r="C4" s="11">
        <v>44193</v>
      </c>
      <c r="D4" s="11">
        <v>44194</v>
      </c>
      <c r="E4" s="11">
        <v>44195</v>
      </c>
      <c r="F4" s="11">
        <v>44196</v>
      </c>
      <c r="G4" s="11">
        <v>44197</v>
      </c>
      <c r="H4" s="11">
        <v>44198</v>
      </c>
      <c r="K4" s="16" t="s">
        <v>4</v>
      </c>
      <c r="L4" s="17" t="s">
        <v>5</v>
      </c>
    </row>
    <row r="5" spans="1:12" s="12" customFormat="1" ht="48" customHeight="1" x14ac:dyDescent="0.2">
      <c r="A5" s="6"/>
      <c r="B5" s="9"/>
      <c r="C5" s="9"/>
      <c r="D5" s="9"/>
      <c r="E5" s="9"/>
      <c r="F5" s="9"/>
      <c r="G5" s="9"/>
      <c r="H5" s="9"/>
      <c r="K5" s="14">
        <v>2021</v>
      </c>
      <c r="L5" s="15" t="s">
        <v>0</v>
      </c>
    </row>
    <row r="6" spans="1:12" s="8" customFormat="1" ht="19.5" customHeight="1" x14ac:dyDescent="0.2">
      <c r="A6" s="7"/>
      <c r="B6" s="10">
        <f t="array" ref="B6:H6">DaysAndWeeks+DATE(CalendarYear,1,1)-WEEKDAY(DATE(CalendarYear,1,1),(WeekStart="Monday")+1)+8</f>
        <v>44199</v>
      </c>
      <c r="C6" s="10">
        <v>44200</v>
      </c>
      <c r="D6" s="10">
        <v>44201</v>
      </c>
      <c r="E6" s="10">
        <v>44202</v>
      </c>
      <c r="F6" s="10">
        <v>44203</v>
      </c>
      <c r="G6" s="10">
        <v>44204</v>
      </c>
      <c r="H6" s="10">
        <v>44205</v>
      </c>
    </row>
    <row r="7" spans="1:12" s="12" customFormat="1" ht="48" customHeight="1" x14ac:dyDescent="0.2">
      <c r="A7" s="6"/>
      <c r="B7" s="13"/>
      <c r="C7" s="13"/>
      <c r="D7" s="13"/>
      <c r="E7" s="13"/>
      <c r="F7" s="13"/>
      <c r="G7" s="13"/>
      <c r="H7" s="13"/>
    </row>
    <row r="8" spans="1:12" s="8" customFormat="1" ht="19.5" customHeight="1" x14ac:dyDescent="0.2">
      <c r="A8" s="7"/>
      <c r="B8" s="11">
        <f t="array" ref="B8:H8">DaysAndWeeks+DATE(CalendarYear,1,1)-WEEKDAY(DATE(CalendarYear,1,1),(WeekStart="Monday")+1)+15</f>
        <v>44206</v>
      </c>
      <c r="C8" s="11">
        <v>44207</v>
      </c>
      <c r="D8" s="11">
        <v>44208</v>
      </c>
      <c r="E8" s="11">
        <v>44209</v>
      </c>
      <c r="F8" s="11">
        <v>44210</v>
      </c>
      <c r="G8" s="11">
        <v>44211</v>
      </c>
      <c r="H8" s="11">
        <v>44212</v>
      </c>
    </row>
    <row r="9" spans="1:12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12" s="8" customFormat="1" ht="19.5" customHeight="1" x14ac:dyDescent="0.2">
      <c r="A10" s="7"/>
      <c r="B10" s="10">
        <f t="array" ref="B10:H10">DaysAndWeeks+DATE(CalendarYear,1,1)-WEEKDAY(DATE(CalendarYear,1,1),(WeekStart="Monday")+1)+22</f>
        <v>44213</v>
      </c>
      <c r="C10" s="10">
        <v>44214</v>
      </c>
      <c r="D10" s="10">
        <v>44215</v>
      </c>
      <c r="E10" s="10">
        <v>44216</v>
      </c>
      <c r="F10" s="10">
        <v>44217</v>
      </c>
      <c r="G10" s="10">
        <v>44218</v>
      </c>
      <c r="H10" s="10">
        <v>44219</v>
      </c>
    </row>
    <row r="11" spans="1:12" s="12" customFormat="1" ht="48" customHeight="1" x14ac:dyDescent="0.2">
      <c r="A11" s="6"/>
      <c r="B11" s="13"/>
      <c r="C11" s="13"/>
      <c r="D11" s="13"/>
      <c r="E11" s="13"/>
      <c r="F11" s="13"/>
      <c r="G11" s="13"/>
      <c r="H11" s="13"/>
    </row>
    <row r="12" spans="1:12" s="8" customFormat="1" ht="19.5" customHeight="1" x14ac:dyDescent="0.2">
      <c r="A12" s="7"/>
      <c r="B12" s="11">
        <f t="array" ref="B12:H12">DaysAndWeeks+DATE(CalendarYear,1,1)-WEEKDAY(DATE(CalendarYear,1,1),(WeekStart="Monday")+1)+29</f>
        <v>44220</v>
      </c>
      <c r="C12" s="11">
        <v>44221</v>
      </c>
      <c r="D12" s="11">
        <v>44222</v>
      </c>
      <c r="E12" s="11">
        <v>44223</v>
      </c>
      <c r="F12" s="11">
        <v>44224</v>
      </c>
      <c r="G12" s="11">
        <v>44225</v>
      </c>
      <c r="H12" s="11">
        <v>44226</v>
      </c>
    </row>
    <row r="13" spans="1:12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12" s="8" customFormat="1" ht="19.5" customHeight="1" x14ac:dyDescent="0.2">
      <c r="A14" s="7"/>
      <c r="B14" s="10">
        <f t="array" ref="B14:C14">DaysAndWeeks+DATE(CalendarYear,1,1)-WEEKDAY(DATE(CalendarYear,1,1),(WeekStart="Monday")+1)+36</f>
        <v>44227</v>
      </c>
      <c r="C14" s="10">
        <v>44228</v>
      </c>
      <c r="D14" s="30" t="s">
        <v>1</v>
      </c>
      <c r="E14" s="30"/>
      <c r="F14" s="30"/>
      <c r="G14" s="30"/>
      <c r="H14" s="30"/>
    </row>
    <row r="15" spans="1:12" s="12" customFormat="1" ht="48" customHeight="1" x14ac:dyDescent="0.2">
      <c r="A15" s="6"/>
      <c r="B15" s="13"/>
      <c r="C15" s="13"/>
      <c r="D15" s="31"/>
      <c r="E15" s="31"/>
      <c r="F15" s="31"/>
      <c r="G15" s="31"/>
      <c r="H15" s="31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/>
    <dataValidation allowBlank="1" showInputMessage="1" showErrorMessage="1" prompt="Enter year in cell below" sqref="K4"/>
    <dataValidation allowBlank="1" showInputMessage="1" showErrorMessage="1" prompt="Select week start day in cell below" sqref="L4"/>
    <dataValidation allowBlank="1" showInputMessage="1" showErrorMessage="1" prompt="Enter year in this cell" sqref="K5"/>
    <dataValidation allowBlank="1" showInputMessage="1" showErrorMessage="1" prompt="This row contains weekday names for this calendar. This cell contains the starting day of the week. To change week start day, enter a new weekday in cell L5, in this worksheet." sqref="B3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e year in this cell is automatically updated based on the year entered in cell K5. Calendar below has dates for previous and next month with lighter font shade." sqref="B2:D2"/>
    <dataValidation allowBlank="1" showInputMessage="1" showErrorMessage="1" prompt="Automatically determined weekday" sqref="C3:H3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Enter year and select calendar start day in cells below. These Calendar Settings cells will not print" sqref="K3"/>
  </dataValidations>
  <printOptions horizontalCentered="1"/>
  <pageMargins left="0.25" right="0.25" top="0.5" bottom="0.5" header="0.3" footer="0.3"/>
  <pageSetup orientation="landscape" r:id="rId1"/>
  <headerFooter differentFirst="1"/>
  <customProperties>
    <customPr name="SheetChanged" r:id="rId2"/>
  </customPropertie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0.59999389629810485"/>
    <pageSetUpPr fitToPage="1"/>
  </sheetPr>
  <dimension ref="A1:I15"/>
  <sheetViews>
    <sheetView showGridLines="0" showRowColHeaders="0" topLeftCell="C1" zoomScaleNormal="100" workbookViewId="0">
      <selection activeCell="H5" sqref="H5"/>
    </sheetView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6384" width="8.88671875" style="1"/>
  </cols>
  <sheetData>
    <row r="1" spans="1:9" ht="9" customHeight="1" x14ac:dyDescent="0.2">
      <c r="I1" s="1" t="s">
        <v>2</v>
      </c>
    </row>
    <row r="2" spans="1:9" s="2" customFormat="1" ht="100.5" customHeight="1" x14ac:dyDescent="0.2">
      <c r="B2" s="29" t="str">
        <f>"February "&amp;CalendarYear</f>
        <v>February 2021</v>
      </c>
      <c r="C2" s="29"/>
      <c r="D2" s="29"/>
      <c r="E2" s="3"/>
      <c r="F2" s="3"/>
      <c r="G2" s="3"/>
      <c r="H2" s="4"/>
    </row>
    <row r="3" spans="1:9" s="5" customFormat="1" ht="19.5" customHeight="1" thickBot="1" x14ac:dyDescent="0.25">
      <c r="A3" s="1"/>
      <c r="B3" s="25" t="str">
        <f>WeekStart</f>
        <v>Sunday</v>
      </c>
      <c r="C3" s="25" t="str">
        <f t="shared" ref="C3:H3" si="0">TEXT(C4,"dddd")</f>
        <v>Monday</v>
      </c>
      <c r="D3" s="25" t="str">
        <f t="shared" si="0"/>
        <v>Tuesday</v>
      </c>
      <c r="E3" s="25" t="str">
        <f t="shared" si="0"/>
        <v>Wednesday</v>
      </c>
      <c r="F3" s="25" t="str">
        <f t="shared" si="0"/>
        <v>Thursday</v>
      </c>
      <c r="G3" s="25" t="str">
        <f t="shared" si="0"/>
        <v>Friday</v>
      </c>
      <c r="H3" s="25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DaysAndWeeks+DATE(CalendarYear,2,1)-WEEKDAY(DATE(CalendarYear,2,1),(WeekStart="Monday")+1)+1</f>
        <v>44227</v>
      </c>
      <c r="C4" s="11">
        <v>44228</v>
      </c>
      <c r="D4" s="11">
        <v>44229</v>
      </c>
      <c r="E4" s="11">
        <v>44230</v>
      </c>
      <c r="F4" s="11">
        <v>44231</v>
      </c>
      <c r="G4" s="11">
        <v>44232</v>
      </c>
      <c r="H4" s="11">
        <v>44233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10">
        <f t="array" ref="B6:H6">DaysAndWeeks+DATE(CalendarYear,2,1)-WEEKDAY(DATE(CalendarYear,2,1),(WeekStart="Monday")+1)+8</f>
        <v>44234</v>
      </c>
      <c r="C6" s="10">
        <v>44235</v>
      </c>
      <c r="D6" s="10">
        <v>44236</v>
      </c>
      <c r="E6" s="10">
        <v>44237</v>
      </c>
      <c r="F6" s="10">
        <v>44238</v>
      </c>
      <c r="G6" s="10">
        <v>44239</v>
      </c>
      <c r="H6" s="10">
        <v>44240</v>
      </c>
    </row>
    <row r="7" spans="1:9" s="12" customFormat="1" ht="48" customHeight="1" x14ac:dyDescent="0.2">
      <c r="A7" s="6"/>
      <c r="B7" s="13"/>
      <c r="C7" s="13"/>
      <c r="D7" s="13"/>
      <c r="E7" s="13"/>
      <c r="F7" s="13"/>
      <c r="G7" s="13"/>
      <c r="H7" s="13"/>
    </row>
    <row r="8" spans="1:9" s="8" customFormat="1" ht="19.5" customHeight="1" x14ac:dyDescent="0.2">
      <c r="A8" s="7"/>
      <c r="B8" s="11">
        <f t="array" ref="B8:H8">DaysAndWeeks+DATE(CalendarYear,2,1)-WEEKDAY(DATE(CalendarYear,2,1),(WeekStart="Monday")+1)+15</f>
        <v>44241</v>
      </c>
      <c r="C8" s="11">
        <v>44242</v>
      </c>
      <c r="D8" s="11">
        <v>44243</v>
      </c>
      <c r="E8" s="11">
        <v>44244</v>
      </c>
      <c r="F8" s="11">
        <v>44245</v>
      </c>
      <c r="G8" s="11">
        <v>44246</v>
      </c>
      <c r="H8" s="11">
        <v>44247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10">
        <f t="array" ref="B10:H10">DaysAndWeeks+DATE(CalendarYear,2,1)-WEEKDAY(DATE(CalendarYear,2,1),(WeekStart="Monday")+1)+22</f>
        <v>44248</v>
      </c>
      <c r="C10" s="10">
        <v>44249</v>
      </c>
      <c r="D10" s="10">
        <v>44250</v>
      </c>
      <c r="E10" s="10">
        <v>44251</v>
      </c>
      <c r="F10" s="10">
        <v>44252</v>
      </c>
      <c r="G10" s="10">
        <v>44253</v>
      </c>
      <c r="H10" s="10">
        <v>44254</v>
      </c>
    </row>
    <row r="11" spans="1:9" s="12" customFormat="1" ht="48" customHeight="1" x14ac:dyDescent="0.2">
      <c r="A11" s="6"/>
      <c r="B11" s="13"/>
      <c r="C11" s="13"/>
      <c r="D11" s="13"/>
      <c r="E11" s="13"/>
      <c r="F11" s="13"/>
      <c r="G11" s="13"/>
      <c r="H11" s="13"/>
    </row>
    <row r="12" spans="1:9" s="8" customFormat="1" ht="19.5" customHeight="1" x14ac:dyDescent="0.2">
      <c r="A12" s="7"/>
      <c r="B12" s="11">
        <f t="array" ref="B12:H12">DaysAndWeeks+DATE(CalendarYear,2,1)-WEEKDAY(DATE(CalendarYear,2,1),(WeekStart="Monday")+1)+29</f>
        <v>44255</v>
      </c>
      <c r="C12" s="11">
        <v>44256</v>
      </c>
      <c r="D12" s="11">
        <v>44257</v>
      </c>
      <c r="E12" s="11">
        <v>44258</v>
      </c>
      <c r="F12" s="11">
        <v>44259</v>
      </c>
      <c r="G12" s="11">
        <v>44260</v>
      </c>
      <c r="H12" s="11">
        <v>44261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10">
        <f t="array" ref="B14:C14">DaysAndWeeks+DATE(CalendarYear,2,1)-WEEKDAY(DATE(CalendarYear,2,1),(WeekStart="Monday")+1)+36</f>
        <v>44262</v>
      </c>
      <c r="C14" s="10">
        <v>44263</v>
      </c>
      <c r="D14" s="30" t="s">
        <v>1</v>
      </c>
      <c r="E14" s="30"/>
      <c r="F14" s="30"/>
      <c r="G14" s="30"/>
      <c r="H14" s="30"/>
    </row>
    <row r="15" spans="1:9" s="12" customFormat="1" ht="48" customHeight="1" x14ac:dyDescent="0.2">
      <c r="A15" s="6"/>
      <c r="B15" s="13"/>
      <c r="C15" s="13"/>
      <c r="D15" s="31"/>
      <c r="E15" s="31"/>
      <c r="F15" s="31"/>
      <c r="G15" s="31"/>
      <c r="H15" s="31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showErrorMessage="1" prompt="February month calendar" sqref="A1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0.59999389629810485"/>
    <pageSetUpPr fitToPage="1"/>
  </sheetPr>
  <dimension ref="A1:I15"/>
  <sheetViews>
    <sheetView showGridLines="0" showRowColHeaders="0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3" t="str">
        <f>"March "&amp;CalendarYear</f>
        <v>March 2021</v>
      </c>
      <c r="C2" s="33"/>
      <c r="D2" s="33"/>
      <c r="E2" s="3"/>
      <c r="F2" s="3"/>
      <c r="G2" s="3"/>
      <c r="H2" s="4"/>
    </row>
    <row r="3" spans="1:9" s="5" customFormat="1" ht="19.5" customHeight="1" thickBot="1" x14ac:dyDescent="0.25">
      <c r="A3" s="1"/>
      <c r="B3" s="26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6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DaysAndWeeks+DATE(CalendarYear,3,1)-WEEKDAY(DATE(CalendarYear,3,1),(WeekStart="Monday")+1)+1</f>
        <v>44255</v>
      </c>
      <c r="C4" s="11">
        <v>44256</v>
      </c>
      <c r="D4" s="11">
        <v>44257</v>
      </c>
      <c r="E4" s="11">
        <v>44258</v>
      </c>
      <c r="F4" s="11">
        <v>44259</v>
      </c>
      <c r="G4" s="11">
        <v>44260</v>
      </c>
      <c r="H4" s="11">
        <v>44261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19">
        <f t="array" ref="B6:H6">DaysAndWeeks+DATE(CalendarYear,3,1)-WEEKDAY(DATE(CalendarYear,3,1),(WeekStart="Monday")+1)+8</f>
        <v>44262</v>
      </c>
      <c r="C6" s="19">
        <v>44263</v>
      </c>
      <c r="D6" s="19">
        <v>44264</v>
      </c>
      <c r="E6" s="19">
        <v>44265</v>
      </c>
      <c r="F6" s="19">
        <v>44266</v>
      </c>
      <c r="G6" s="19">
        <v>44267</v>
      </c>
      <c r="H6" s="19">
        <v>44268</v>
      </c>
    </row>
    <row r="7" spans="1:9" s="12" customFormat="1" ht="48" customHeight="1" x14ac:dyDescent="0.2">
      <c r="A7" s="6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2">
      <c r="A8" s="7"/>
      <c r="B8" s="11">
        <f t="array" ref="B8:H8">DaysAndWeeks+DATE(CalendarYear,3,1)-WEEKDAY(DATE(CalendarYear,3,1),(WeekStart="Monday")+1)+15</f>
        <v>44269</v>
      </c>
      <c r="C8" s="11">
        <v>44270</v>
      </c>
      <c r="D8" s="11">
        <v>44271</v>
      </c>
      <c r="E8" s="11">
        <v>44272</v>
      </c>
      <c r="F8" s="11">
        <v>44273</v>
      </c>
      <c r="G8" s="11">
        <v>44274</v>
      </c>
      <c r="H8" s="11">
        <v>44275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19">
        <f t="array" ref="B10:H10">DaysAndWeeks+DATE(CalendarYear,3,1)-WEEKDAY(DATE(CalendarYear,3,1),(WeekStart="Monday")+1)+22</f>
        <v>44276</v>
      </c>
      <c r="C10" s="19">
        <v>44277</v>
      </c>
      <c r="D10" s="19">
        <v>44278</v>
      </c>
      <c r="E10" s="19">
        <v>44279</v>
      </c>
      <c r="F10" s="19">
        <v>44280</v>
      </c>
      <c r="G10" s="19">
        <v>44281</v>
      </c>
      <c r="H10" s="19">
        <v>44282</v>
      </c>
    </row>
    <row r="11" spans="1:9" s="12" customFormat="1" ht="48" customHeight="1" x14ac:dyDescent="0.2">
      <c r="A11" s="6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2">
      <c r="A12" s="7"/>
      <c r="B12" s="11">
        <f t="array" ref="B12:H12">DaysAndWeeks+DATE(CalendarYear,3,1)-WEEKDAY(DATE(CalendarYear,3,1),(WeekStart="Monday")+1)+29</f>
        <v>44283</v>
      </c>
      <c r="C12" s="11">
        <v>44284</v>
      </c>
      <c r="D12" s="11">
        <v>44285</v>
      </c>
      <c r="E12" s="11">
        <v>44286</v>
      </c>
      <c r="F12" s="11">
        <v>44287</v>
      </c>
      <c r="G12" s="11">
        <v>44288</v>
      </c>
      <c r="H12" s="11">
        <v>44289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19">
        <f t="array" ref="B14:C14">DaysAndWeeks+DATE(CalendarYear,3,1)-WEEKDAY(DATE(CalendarYear,3,1),(WeekStart="Monday")+1)+36</f>
        <v>44290</v>
      </c>
      <c r="C14" s="19">
        <v>44291</v>
      </c>
      <c r="D14" s="34" t="s">
        <v>1</v>
      </c>
      <c r="E14" s="34"/>
      <c r="F14" s="34"/>
      <c r="G14" s="34"/>
      <c r="H14" s="34"/>
    </row>
    <row r="15" spans="1:9" s="12" customFormat="1" ht="48" customHeight="1" x14ac:dyDescent="0.2">
      <c r="A15" s="6"/>
      <c r="B15" s="20"/>
      <c r="C15" s="20"/>
      <c r="D15" s="35"/>
      <c r="E15" s="35"/>
      <c r="F15" s="35"/>
      <c r="G15" s="35"/>
      <c r="H15" s="35"/>
    </row>
  </sheetData>
  <mergeCells count="3">
    <mergeCell ref="B2:D2"/>
    <mergeCell ref="D14:H14"/>
    <mergeCell ref="D15:H15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March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utomatically determined weekday" sqref="C3:H3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59999389629810485"/>
    <pageSetUpPr fitToPage="1"/>
  </sheetPr>
  <dimension ref="A1:I15"/>
  <sheetViews>
    <sheetView showGridLines="0" showRowColHeader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3" t="str">
        <f>"April "&amp;CalendarYear</f>
        <v>April 2021</v>
      </c>
      <c r="C2" s="33"/>
      <c r="D2" s="33"/>
      <c r="E2" s="3"/>
      <c r="F2" s="3"/>
      <c r="G2" s="3"/>
      <c r="H2" s="4"/>
    </row>
    <row r="3" spans="1:9" s="5" customFormat="1" ht="19.5" customHeight="1" thickBot="1" x14ac:dyDescent="0.25">
      <c r="A3" s="1"/>
      <c r="B3" s="26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6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DaysAndWeeks+DATE(CalendarYear,4,1)-WEEKDAY(DATE(CalendarYear,4,1),(WeekStart="Monday")+1)+1</f>
        <v>44283</v>
      </c>
      <c r="C4" s="11">
        <v>44284</v>
      </c>
      <c r="D4" s="11">
        <v>44285</v>
      </c>
      <c r="E4" s="11">
        <v>44286</v>
      </c>
      <c r="F4" s="11">
        <v>44287</v>
      </c>
      <c r="G4" s="11">
        <v>44288</v>
      </c>
      <c r="H4" s="11">
        <v>44289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19">
        <f t="array" ref="B6:H6">DaysAndWeeks+DATE(CalendarYear,4,1)-WEEKDAY(DATE(CalendarYear,4,1),(WeekStart="Monday")+1)+8</f>
        <v>44290</v>
      </c>
      <c r="C6" s="19">
        <v>44291</v>
      </c>
      <c r="D6" s="19">
        <v>44292</v>
      </c>
      <c r="E6" s="19">
        <v>44293</v>
      </c>
      <c r="F6" s="19">
        <v>44294</v>
      </c>
      <c r="G6" s="19">
        <v>44295</v>
      </c>
      <c r="H6" s="19">
        <v>44296</v>
      </c>
    </row>
    <row r="7" spans="1:9" s="12" customFormat="1" ht="48" customHeight="1" x14ac:dyDescent="0.2">
      <c r="A7" s="6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2">
      <c r="A8" s="7"/>
      <c r="B8" s="11">
        <f t="array" ref="B8:H8">DaysAndWeeks+DATE(CalendarYear,4,1)-WEEKDAY(DATE(CalendarYear,4,1),(WeekStart="Monday")+1)+15</f>
        <v>44297</v>
      </c>
      <c r="C8" s="11">
        <v>44298</v>
      </c>
      <c r="D8" s="11">
        <v>44299</v>
      </c>
      <c r="E8" s="11">
        <v>44300</v>
      </c>
      <c r="F8" s="11">
        <v>44301</v>
      </c>
      <c r="G8" s="11">
        <v>44302</v>
      </c>
      <c r="H8" s="11">
        <v>44303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19">
        <f t="array" ref="B10:H10">DaysAndWeeks+DATE(CalendarYear,4,1)-WEEKDAY(DATE(CalendarYear,4,1),(WeekStart="Monday")+1)+22</f>
        <v>44304</v>
      </c>
      <c r="C10" s="19">
        <v>44305</v>
      </c>
      <c r="D10" s="19">
        <v>44306</v>
      </c>
      <c r="E10" s="19">
        <v>44307</v>
      </c>
      <c r="F10" s="19">
        <v>44308</v>
      </c>
      <c r="G10" s="19">
        <v>44309</v>
      </c>
      <c r="H10" s="19">
        <v>44310</v>
      </c>
    </row>
    <row r="11" spans="1:9" s="12" customFormat="1" ht="48" customHeight="1" x14ac:dyDescent="0.2">
      <c r="A11" s="6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2">
      <c r="A12" s="7"/>
      <c r="B12" s="11">
        <f t="array" ref="B12:H12">DaysAndWeeks+DATE(CalendarYear,4,1)-WEEKDAY(DATE(CalendarYear,4,1),(WeekStart="Monday")+1)+29</f>
        <v>44311</v>
      </c>
      <c r="C12" s="11">
        <v>44312</v>
      </c>
      <c r="D12" s="11">
        <v>44313</v>
      </c>
      <c r="E12" s="11">
        <v>44314</v>
      </c>
      <c r="F12" s="11">
        <v>44315</v>
      </c>
      <c r="G12" s="11">
        <v>44316</v>
      </c>
      <c r="H12" s="11">
        <v>44317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19">
        <f t="array" ref="B14:C14">DaysAndWeeks+DATE(CalendarYear,4,1)-WEEKDAY(DATE(CalendarYear,4,1),(WeekStart="Monday")+1)+36</f>
        <v>44318</v>
      </c>
      <c r="C14" s="19">
        <v>44319</v>
      </c>
      <c r="D14" s="34" t="s">
        <v>1</v>
      </c>
      <c r="E14" s="34"/>
      <c r="F14" s="34"/>
      <c r="G14" s="34"/>
      <c r="H14" s="34"/>
    </row>
    <row r="15" spans="1:9" s="12" customFormat="1" ht="48" customHeight="1" x14ac:dyDescent="0.2">
      <c r="A15" s="6"/>
      <c r="B15" s="20"/>
      <c r="C15" s="20"/>
      <c r="D15" s="35"/>
      <c r="E15" s="35"/>
      <c r="F15" s="35"/>
      <c r="G15" s="35"/>
      <c r="H15" s="35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pril month calendar" sqref="A1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59999389629810485"/>
    <pageSetUpPr fitToPage="1"/>
  </sheetPr>
  <dimension ref="A1:I15"/>
  <sheetViews>
    <sheetView showGridLines="0" showRowColHeader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3" t="str">
        <f>"May "&amp;CalendarYear</f>
        <v>May 2021</v>
      </c>
      <c r="C2" s="33"/>
      <c r="D2" s="33"/>
      <c r="E2" s="3"/>
      <c r="F2" s="3"/>
      <c r="G2" s="3"/>
      <c r="H2" s="4"/>
    </row>
    <row r="3" spans="1:9" s="5" customFormat="1" ht="19.5" customHeight="1" thickBot="1" x14ac:dyDescent="0.25">
      <c r="A3" s="1"/>
      <c r="B3" s="26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6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DaysAndWeeks+DATE(CalendarYear,5,1)-WEEKDAY(DATE(CalendarYear,5,1),(WeekStart="Monday")+1)+1</f>
        <v>44311</v>
      </c>
      <c r="C4" s="11">
        <v>44312</v>
      </c>
      <c r="D4" s="11">
        <v>44313</v>
      </c>
      <c r="E4" s="11">
        <v>44314</v>
      </c>
      <c r="F4" s="11">
        <v>44315</v>
      </c>
      <c r="G4" s="11">
        <v>44316</v>
      </c>
      <c r="H4" s="11">
        <v>44317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19">
        <f t="array" ref="B6:H6">DaysAndWeeks+DATE(CalendarYear,5,1)-WEEKDAY(DATE(CalendarYear,5,1),(WeekStart="Monday")+1)+8</f>
        <v>44318</v>
      </c>
      <c r="C6" s="19">
        <v>44319</v>
      </c>
      <c r="D6" s="19">
        <v>44320</v>
      </c>
      <c r="E6" s="19">
        <v>44321</v>
      </c>
      <c r="F6" s="19">
        <v>44322</v>
      </c>
      <c r="G6" s="19">
        <v>44323</v>
      </c>
      <c r="H6" s="19">
        <v>44324</v>
      </c>
    </row>
    <row r="7" spans="1:9" s="12" customFormat="1" ht="48" customHeight="1" x14ac:dyDescent="0.2">
      <c r="A7" s="6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2">
      <c r="A8" s="7"/>
      <c r="B8" s="11">
        <f t="array" ref="B8:H8">DaysAndWeeks+DATE(CalendarYear,5,1)-WEEKDAY(DATE(CalendarYear,5,1),(WeekStart="Monday")+1)+15</f>
        <v>44325</v>
      </c>
      <c r="C8" s="11">
        <v>44326</v>
      </c>
      <c r="D8" s="11">
        <v>44327</v>
      </c>
      <c r="E8" s="11">
        <v>44328</v>
      </c>
      <c r="F8" s="11">
        <v>44329</v>
      </c>
      <c r="G8" s="11">
        <v>44330</v>
      </c>
      <c r="H8" s="11">
        <v>44331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19">
        <f t="array" ref="B10:H10">DaysAndWeeks+DATE(CalendarYear,5,1)-WEEKDAY(DATE(CalendarYear,5,1),(WeekStart="Monday")+1)+22</f>
        <v>44332</v>
      </c>
      <c r="C10" s="19">
        <v>44333</v>
      </c>
      <c r="D10" s="19">
        <v>44334</v>
      </c>
      <c r="E10" s="19">
        <v>44335</v>
      </c>
      <c r="F10" s="19">
        <v>44336</v>
      </c>
      <c r="G10" s="19">
        <v>44337</v>
      </c>
      <c r="H10" s="19">
        <v>44338</v>
      </c>
    </row>
    <row r="11" spans="1:9" s="12" customFormat="1" ht="48" customHeight="1" x14ac:dyDescent="0.2">
      <c r="A11" s="6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2">
      <c r="A12" s="7"/>
      <c r="B12" s="11">
        <f t="array" ref="B12:H12">DaysAndWeeks+DATE(CalendarYear,5,1)-WEEKDAY(DATE(CalendarYear,5,1),(WeekStart="Monday")+1)+29</f>
        <v>44339</v>
      </c>
      <c r="C12" s="11">
        <v>44340</v>
      </c>
      <c r="D12" s="11">
        <v>44341</v>
      </c>
      <c r="E12" s="11">
        <v>44342</v>
      </c>
      <c r="F12" s="11">
        <v>44343</v>
      </c>
      <c r="G12" s="11">
        <v>44344</v>
      </c>
      <c r="H12" s="11">
        <v>44345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19">
        <f t="array" ref="B14:C14">DaysAndWeeks+DATE(CalendarYear,5,1)-WEEKDAY(DATE(CalendarYear,5,1),(WeekStart="Monday")+1)+36</f>
        <v>44346</v>
      </c>
      <c r="C14" s="19">
        <v>44347</v>
      </c>
      <c r="D14" s="34" t="s">
        <v>1</v>
      </c>
      <c r="E14" s="34"/>
      <c r="F14" s="34"/>
      <c r="G14" s="34"/>
      <c r="H14" s="34"/>
    </row>
    <row r="15" spans="1:9" s="12" customFormat="1" ht="48" customHeight="1" x14ac:dyDescent="0.2">
      <c r="A15" s="6"/>
      <c r="B15" s="20"/>
      <c r="C15" s="20"/>
      <c r="D15" s="35"/>
      <c r="E15" s="35"/>
      <c r="F15" s="35"/>
      <c r="G15" s="35"/>
      <c r="H15" s="35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May month calendar" sqref="A1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7" tint="0.59999389629810485"/>
    <pageSetUpPr fitToPage="1"/>
  </sheetPr>
  <dimension ref="A1:I15"/>
  <sheetViews>
    <sheetView showGridLines="0" showRowColHeader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6" t="str">
        <f>"June "&amp;CalendarYear</f>
        <v>June 2021</v>
      </c>
      <c r="C2" s="36"/>
      <c r="D2" s="36"/>
      <c r="E2" s="3"/>
      <c r="F2" s="3"/>
      <c r="G2" s="3"/>
      <c r="H2" s="4"/>
    </row>
    <row r="3" spans="1:9" s="5" customFormat="1" ht="19.5" customHeight="1" thickBot="1" x14ac:dyDescent="0.25">
      <c r="A3" s="1"/>
      <c r="B3" s="27" t="str">
        <f>WeekStart</f>
        <v>Sunday</v>
      </c>
      <c r="C3" s="27" t="str">
        <f t="shared" ref="C3:H3" si="0">TEXT(C4,"dddd")</f>
        <v>Monday</v>
      </c>
      <c r="D3" s="27" t="str">
        <f t="shared" si="0"/>
        <v>Tuesday</v>
      </c>
      <c r="E3" s="27" t="str">
        <f t="shared" si="0"/>
        <v>Wednesday</v>
      </c>
      <c r="F3" s="27" t="str">
        <f t="shared" si="0"/>
        <v>Thursday</v>
      </c>
      <c r="G3" s="27" t="str">
        <f t="shared" si="0"/>
        <v>Friday</v>
      </c>
      <c r="H3" s="27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DaysAndWeeks+DATE(CalendarYear,6,1)-WEEKDAY(DATE(CalendarYear,6,1),(WeekStart="Monday")+1)+1</f>
        <v>44346</v>
      </c>
      <c r="C4" s="11">
        <v>44347</v>
      </c>
      <c r="D4" s="11">
        <v>44348</v>
      </c>
      <c r="E4" s="11">
        <v>44349</v>
      </c>
      <c r="F4" s="11">
        <v>44350</v>
      </c>
      <c r="G4" s="11">
        <v>44351</v>
      </c>
      <c r="H4" s="11">
        <v>44352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3">
        <f t="array" ref="B6:H6">DaysAndWeeks+DATE(CalendarYear,6,1)-WEEKDAY(DATE(CalendarYear,6,1),(WeekStart="Monday")+1)+8</f>
        <v>44353</v>
      </c>
      <c r="C6" s="23">
        <v>44354</v>
      </c>
      <c r="D6" s="23">
        <v>44355</v>
      </c>
      <c r="E6" s="23">
        <v>44356</v>
      </c>
      <c r="F6" s="23">
        <v>44357</v>
      </c>
      <c r="G6" s="23">
        <v>44358</v>
      </c>
      <c r="H6" s="23">
        <v>44359</v>
      </c>
    </row>
    <row r="7" spans="1:9" s="12" customFormat="1" ht="48" customHeight="1" x14ac:dyDescent="0.2">
      <c r="A7" s="6"/>
      <c r="B7" s="24"/>
      <c r="C7" s="24"/>
      <c r="D7" s="24"/>
      <c r="E7" s="24"/>
      <c r="F7" s="24"/>
      <c r="G7" s="24"/>
      <c r="H7" s="24"/>
    </row>
    <row r="8" spans="1:9" s="8" customFormat="1" ht="19.5" customHeight="1" x14ac:dyDescent="0.2">
      <c r="A8" s="7"/>
      <c r="B8" s="11">
        <f t="array" ref="B8:H8">DaysAndWeeks+DATE(CalendarYear,6,1)-WEEKDAY(DATE(CalendarYear,6,1),(WeekStart="Monday")+1)+15</f>
        <v>44360</v>
      </c>
      <c r="C8" s="11">
        <v>44361</v>
      </c>
      <c r="D8" s="11">
        <v>44362</v>
      </c>
      <c r="E8" s="11">
        <v>44363</v>
      </c>
      <c r="F8" s="11">
        <v>44364</v>
      </c>
      <c r="G8" s="11">
        <v>44365</v>
      </c>
      <c r="H8" s="11">
        <v>44366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3">
        <f t="array" ref="B10:H10">DaysAndWeeks+DATE(CalendarYear,6,1)-WEEKDAY(DATE(CalendarYear,6,1),(WeekStart="Monday")+1)+22</f>
        <v>44367</v>
      </c>
      <c r="C10" s="23">
        <v>44368</v>
      </c>
      <c r="D10" s="23">
        <v>44369</v>
      </c>
      <c r="E10" s="23">
        <v>44370</v>
      </c>
      <c r="F10" s="23">
        <v>44371</v>
      </c>
      <c r="G10" s="23">
        <v>44372</v>
      </c>
      <c r="H10" s="23">
        <v>44373</v>
      </c>
    </row>
    <row r="11" spans="1:9" s="12" customFormat="1" ht="48" customHeight="1" x14ac:dyDescent="0.2">
      <c r="A11" s="6"/>
      <c r="B11" s="24"/>
      <c r="C11" s="24"/>
      <c r="D11" s="24"/>
      <c r="E11" s="24"/>
      <c r="F11" s="24"/>
      <c r="G11" s="24"/>
      <c r="H11" s="24"/>
    </row>
    <row r="12" spans="1:9" s="8" customFormat="1" ht="19.5" customHeight="1" x14ac:dyDescent="0.2">
      <c r="A12" s="7"/>
      <c r="B12" s="11">
        <f t="array" ref="B12:H12">DaysAndWeeks+DATE(CalendarYear,6,1)-WEEKDAY(DATE(CalendarYear,6,1),(WeekStart="Monday")+1)+29</f>
        <v>44374</v>
      </c>
      <c r="C12" s="11">
        <v>44375</v>
      </c>
      <c r="D12" s="11">
        <v>44376</v>
      </c>
      <c r="E12" s="11">
        <v>44377</v>
      </c>
      <c r="F12" s="11">
        <v>44378</v>
      </c>
      <c r="G12" s="11">
        <v>44379</v>
      </c>
      <c r="H12" s="11">
        <v>44380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3">
        <f t="array" ref="B14:C14">DaysAndWeeks+DATE(CalendarYear,6,1)-WEEKDAY(DATE(CalendarYear,6,1),(WeekStart="Monday")+1)+36</f>
        <v>44381</v>
      </c>
      <c r="C14" s="23">
        <v>44382</v>
      </c>
      <c r="D14" s="37" t="s">
        <v>1</v>
      </c>
      <c r="E14" s="37"/>
      <c r="F14" s="37"/>
      <c r="G14" s="37"/>
      <c r="H14" s="37"/>
    </row>
    <row r="15" spans="1:9" s="12" customFormat="1" ht="48" customHeight="1" x14ac:dyDescent="0.2">
      <c r="A15" s="6"/>
      <c r="B15" s="24"/>
      <c r="C15" s="24"/>
      <c r="D15" s="38"/>
      <c r="E15" s="38"/>
      <c r="F15" s="38"/>
      <c r="G15" s="38"/>
      <c r="H15" s="38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June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6" t="str">
        <f>"July "&amp;CalendarYear</f>
        <v>July 2021</v>
      </c>
      <c r="C2" s="36"/>
      <c r="D2" s="36"/>
      <c r="E2" s="3"/>
      <c r="F2" s="3"/>
      <c r="G2" s="3"/>
      <c r="H2" s="4"/>
    </row>
    <row r="3" spans="1:9" s="5" customFormat="1" ht="19.5" customHeight="1" thickBot="1" x14ac:dyDescent="0.25">
      <c r="A3" s="1"/>
      <c r="B3" s="27" t="str">
        <f>WeekStart</f>
        <v>Sunday</v>
      </c>
      <c r="C3" s="27" t="str">
        <f t="shared" ref="C3:H3" si="0">TEXT(C4,"dddd")</f>
        <v>Monday</v>
      </c>
      <c r="D3" s="27" t="str">
        <f t="shared" si="0"/>
        <v>Tuesday</v>
      </c>
      <c r="E3" s="27" t="str">
        <f t="shared" si="0"/>
        <v>Wednesday</v>
      </c>
      <c r="F3" s="27" t="str">
        <f t="shared" si="0"/>
        <v>Thursday</v>
      </c>
      <c r="G3" s="27" t="str">
        <f t="shared" si="0"/>
        <v>Friday</v>
      </c>
      <c r="H3" s="27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DaysAndWeeks+DATE(CalendarYear,7,1)-WEEKDAY(DATE(CalendarYear,7,1),(WeekStart="Monday")+1)+1</f>
        <v>44374</v>
      </c>
      <c r="C4" s="11">
        <v>44375</v>
      </c>
      <c r="D4" s="11">
        <v>44376</v>
      </c>
      <c r="E4" s="11">
        <v>44377</v>
      </c>
      <c r="F4" s="11">
        <v>44378</v>
      </c>
      <c r="G4" s="11">
        <v>44379</v>
      </c>
      <c r="H4" s="11">
        <v>44380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3">
        <f t="array" ref="B6:H6">DaysAndWeeks+DATE(CalendarYear,7,1)-WEEKDAY(DATE(CalendarYear,7,1),(WeekStart="Monday")+1)+8</f>
        <v>44381</v>
      </c>
      <c r="C6" s="23">
        <v>44382</v>
      </c>
      <c r="D6" s="23">
        <v>44383</v>
      </c>
      <c r="E6" s="23">
        <v>44384</v>
      </c>
      <c r="F6" s="23">
        <v>44385</v>
      </c>
      <c r="G6" s="23">
        <v>44386</v>
      </c>
      <c r="H6" s="23">
        <v>44387</v>
      </c>
    </row>
    <row r="7" spans="1:9" s="12" customFormat="1" ht="48" customHeight="1" x14ac:dyDescent="0.2">
      <c r="A7" s="6"/>
      <c r="B7" s="24"/>
      <c r="C7" s="24"/>
      <c r="D7" s="24"/>
      <c r="E7" s="24"/>
      <c r="F7" s="24"/>
      <c r="G7" s="24"/>
      <c r="H7" s="24"/>
    </row>
    <row r="8" spans="1:9" s="8" customFormat="1" ht="19.5" customHeight="1" x14ac:dyDescent="0.2">
      <c r="A8" s="7"/>
      <c r="B8" s="11">
        <f t="array" ref="B8:H8">DaysAndWeeks+DATE(CalendarYear,7,1)-WEEKDAY(DATE(CalendarYear,7,1),(WeekStart="Monday")+1)+15</f>
        <v>44388</v>
      </c>
      <c r="C8" s="11">
        <v>44389</v>
      </c>
      <c r="D8" s="11">
        <v>44390</v>
      </c>
      <c r="E8" s="11">
        <v>44391</v>
      </c>
      <c r="F8" s="11">
        <v>44392</v>
      </c>
      <c r="G8" s="11">
        <v>44393</v>
      </c>
      <c r="H8" s="11">
        <v>44394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3">
        <f t="array" ref="B10:H10">DaysAndWeeks+DATE(CalendarYear,7,1)-WEEKDAY(DATE(CalendarYear,7,1),(WeekStart="Monday")+1)+22</f>
        <v>44395</v>
      </c>
      <c r="C10" s="23">
        <v>44396</v>
      </c>
      <c r="D10" s="23">
        <v>44397</v>
      </c>
      <c r="E10" s="23">
        <v>44398</v>
      </c>
      <c r="F10" s="23">
        <v>44399</v>
      </c>
      <c r="G10" s="23">
        <v>44400</v>
      </c>
      <c r="H10" s="23">
        <v>44401</v>
      </c>
    </row>
    <row r="11" spans="1:9" s="12" customFormat="1" ht="48" customHeight="1" x14ac:dyDescent="0.2">
      <c r="A11" s="6"/>
      <c r="B11" s="24"/>
      <c r="C11" s="24"/>
      <c r="D11" s="24"/>
      <c r="E11" s="24"/>
      <c r="F11" s="24"/>
      <c r="G11" s="24"/>
      <c r="H11" s="24"/>
    </row>
    <row r="12" spans="1:9" s="8" customFormat="1" ht="19.5" customHeight="1" x14ac:dyDescent="0.2">
      <c r="A12" s="7"/>
      <c r="B12" s="11">
        <f t="array" ref="B12:H12">DaysAndWeeks+DATE(CalendarYear,7,1)-WEEKDAY(DATE(CalendarYear,7,1),(WeekStart="Monday")+1)+29</f>
        <v>44402</v>
      </c>
      <c r="C12" s="11">
        <v>44403</v>
      </c>
      <c r="D12" s="11">
        <v>44404</v>
      </c>
      <c r="E12" s="11">
        <v>44405</v>
      </c>
      <c r="F12" s="11">
        <v>44406</v>
      </c>
      <c r="G12" s="11">
        <v>44407</v>
      </c>
      <c r="H12" s="11">
        <v>44408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3">
        <f t="array" ref="B14:C14">DaysAndWeeks+DATE(CalendarYear,7,1)-WEEKDAY(DATE(CalendarYear,7,1),(WeekStart="Monday")+1)+36</f>
        <v>44409</v>
      </c>
      <c r="C14" s="23">
        <v>44410</v>
      </c>
      <c r="D14" s="37" t="s">
        <v>1</v>
      </c>
      <c r="E14" s="37"/>
      <c r="F14" s="37"/>
      <c r="G14" s="37"/>
      <c r="H14" s="37"/>
    </row>
    <row r="15" spans="1:9" s="12" customFormat="1" ht="48" customHeight="1" x14ac:dyDescent="0.2">
      <c r="A15" s="6"/>
      <c r="B15" s="24"/>
      <c r="C15" s="24"/>
      <c r="D15" s="38"/>
      <c r="E15" s="38"/>
      <c r="F15" s="38"/>
      <c r="G15" s="38"/>
      <c r="H15" s="38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July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0.59999389629810485"/>
    <pageSetUpPr fitToPage="1"/>
  </sheetPr>
  <dimension ref="A1:I15"/>
  <sheetViews>
    <sheetView showGridLines="0" showRowColHeader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6" t="str">
        <f>"August "&amp;CalendarYear</f>
        <v>August 2021</v>
      </c>
      <c r="C2" s="36"/>
      <c r="D2" s="36"/>
      <c r="E2" s="3"/>
      <c r="F2" s="3"/>
      <c r="G2" s="3"/>
      <c r="H2" s="4"/>
    </row>
    <row r="3" spans="1:9" s="5" customFormat="1" ht="19.5" customHeight="1" thickBot="1" x14ac:dyDescent="0.25">
      <c r="A3" s="1"/>
      <c r="B3" s="27" t="str">
        <f>WeekStart</f>
        <v>Sunday</v>
      </c>
      <c r="C3" s="27" t="str">
        <f t="shared" ref="C3:H3" si="0">TEXT(C4,"dddd")</f>
        <v>Monday</v>
      </c>
      <c r="D3" s="27" t="str">
        <f t="shared" si="0"/>
        <v>Tuesday</v>
      </c>
      <c r="E3" s="27" t="str">
        <f t="shared" si="0"/>
        <v>Wednesday</v>
      </c>
      <c r="F3" s="27" t="str">
        <f t="shared" si="0"/>
        <v>Thursday</v>
      </c>
      <c r="G3" s="27" t="str">
        <f t="shared" si="0"/>
        <v>Friday</v>
      </c>
      <c r="H3" s="27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DaysAndWeeks+DATE(CalendarYear,8,1)-WEEKDAY(DATE(CalendarYear,8,1),(WeekStart="Monday")+1)+1</f>
        <v>44409</v>
      </c>
      <c r="C4" s="11">
        <v>44410</v>
      </c>
      <c r="D4" s="11">
        <v>44411</v>
      </c>
      <c r="E4" s="11">
        <v>44412</v>
      </c>
      <c r="F4" s="11">
        <v>44413</v>
      </c>
      <c r="G4" s="11">
        <v>44414</v>
      </c>
      <c r="H4" s="11">
        <v>44415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3">
        <f t="array" ref="B6:H6">DaysAndWeeks+DATE(CalendarYear,8,1)-WEEKDAY(DATE(CalendarYear,8,1),(WeekStart="Monday")+1)+8</f>
        <v>44416</v>
      </c>
      <c r="C6" s="23">
        <v>44417</v>
      </c>
      <c r="D6" s="23">
        <v>44418</v>
      </c>
      <c r="E6" s="23">
        <v>44419</v>
      </c>
      <c r="F6" s="23">
        <v>44420</v>
      </c>
      <c r="G6" s="23">
        <v>44421</v>
      </c>
      <c r="H6" s="23">
        <v>44422</v>
      </c>
    </row>
    <row r="7" spans="1:9" s="12" customFormat="1" ht="48" customHeight="1" x14ac:dyDescent="0.2">
      <c r="A7" s="6"/>
      <c r="B7" s="24"/>
      <c r="C7" s="24"/>
      <c r="D7" s="24"/>
      <c r="E7" s="24"/>
      <c r="F7" s="24"/>
      <c r="G7" s="24"/>
      <c r="H7" s="24"/>
    </row>
    <row r="8" spans="1:9" s="8" customFormat="1" ht="19.5" customHeight="1" x14ac:dyDescent="0.2">
      <c r="A8" s="7"/>
      <c r="B8" s="11">
        <f t="array" ref="B8:H8">DaysAndWeeks+DATE(CalendarYear,8,1)-WEEKDAY(DATE(CalendarYear,8,1),(WeekStart="Monday")+1)+15</f>
        <v>44423</v>
      </c>
      <c r="C8" s="11">
        <v>44424</v>
      </c>
      <c r="D8" s="11">
        <v>44425</v>
      </c>
      <c r="E8" s="11">
        <v>44426</v>
      </c>
      <c r="F8" s="11">
        <v>44427</v>
      </c>
      <c r="G8" s="11">
        <v>44428</v>
      </c>
      <c r="H8" s="11">
        <v>44429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3">
        <f t="array" ref="B10:H10">DaysAndWeeks+DATE(CalendarYear,8,1)-WEEKDAY(DATE(CalendarYear,8,1),(WeekStart="Monday")+1)+22</f>
        <v>44430</v>
      </c>
      <c r="C10" s="23">
        <v>44431</v>
      </c>
      <c r="D10" s="23">
        <v>44432</v>
      </c>
      <c r="E10" s="23">
        <v>44433</v>
      </c>
      <c r="F10" s="23">
        <v>44434</v>
      </c>
      <c r="G10" s="23">
        <v>44435</v>
      </c>
      <c r="H10" s="23">
        <v>44436</v>
      </c>
    </row>
    <row r="11" spans="1:9" s="12" customFormat="1" ht="48" customHeight="1" x14ac:dyDescent="0.2">
      <c r="A11" s="6"/>
      <c r="B11" s="24"/>
      <c r="C11" s="24"/>
      <c r="D11" s="24"/>
      <c r="E11" s="24"/>
      <c r="F11" s="24"/>
      <c r="G11" s="24"/>
      <c r="H11" s="24"/>
    </row>
    <row r="12" spans="1:9" s="8" customFormat="1" ht="19.5" customHeight="1" x14ac:dyDescent="0.2">
      <c r="A12" s="7"/>
      <c r="B12" s="11">
        <f t="array" ref="B12:H12">DaysAndWeeks+DATE(CalendarYear,8,1)-WEEKDAY(DATE(CalendarYear,8,1),(WeekStart="Monday")+1)+29</f>
        <v>44437</v>
      </c>
      <c r="C12" s="11">
        <v>44438</v>
      </c>
      <c r="D12" s="11">
        <v>44439</v>
      </c>
      <c r="E12" s="11">
        <v>44440</v>
      </c>
      <c r="F12" s="11">
        <v>44441</v>
      </c>
      <c r="G12" s="11">
        <v>44442</v>
      </c>
      <c r="H12" s="11">
        <v>44443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3">
        <f t="array" ref="B14:C14">DaysAndWeeks+DATE(CalendarYear,8,1)-WEEKDAY(DATE(CalendarYear,8,1),(WeekStart="Monday")+1)+36</f>
        <v>44444</v>
      </c>
      <c r="C14" s="23">
        <v>44445</v>
      </c>
      <c r="D14" s="37" t="s">
        <v>1</v>
      </c>
      <c r="E14" s="37"/>
      <c r="F14" s="37"/>
      <c r="G14" s="37"/>
      <c r="H14" s="37"/>
    </row>
    <row r="15" spans="1:9" s="12" customFormat="1" ht="48" customHeight="1" x14ac:dyDescent="0.2">
      <c r="A15" s="6"/>
      <c r="B15" s="24"/>
      <c r="C15" s="24"/>
      <c r="D15" s="38"/>
      <c r="E15" s="38"/>
      <c r="F15" s="38"/>
      <c r="G15" s="38"/>
      <c r="H15" s="38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ugust month calendar" sqref="A1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0.59999389629810485"/>
    <pageSetUpPr fitToPage="1"/>
  </sheetPr>
  <dimension ref="A1:I15"/>
  <sheetViews>
    <sheetView showGridLines="0" showRowColHeaders="0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9" t="str">
        <f>"September "&amp;CalendarYear</f>
        <v>September 2021</v>
      </c>
      <c r="C2" s="39"/>
      <c r="D2" s="39"/>
      <c r="E2" s="3"/>
      <c r="F2" s="3"/>
      <c r="G2" s="3"/>
      <c r="H2" s="4"/>
    </row>
    <row r="3" spans="1:9" s="5" customFormat="1" ht="19.5" customHeight="1" thickBot="1" x14ac:dyDescent="0.25">
      <c r="A3" s="1"/>
      <c r="B3" s="28" t="str">
        <f>WeekStart</f>
        <v>Sunday</v>
      </c>
      <c r="C3" s="28" t="str">
        <f t="shared" ref="C3:H3" si="0">TEXT(C4,"dddd")</f>
        <v>Monday</v>
      </c>
      <c r="D3" s="28" t="str">
        <f t="shared" si="0"/>
        <v>Tuesday</v>
      </c>
      <c r="E3" s="28" t="str">
        <f t="shared" si="0"/>
        <v>Wednesday</v>
      </c>
      <c r="F3" s="28" t="str">
        <f t="shared" si="0"/>
        <v>Thursday</v>
      </c>
      <c r="G3" s="28" t="str">
        <f t="shared" si="0"/>
        <v>Friday</v>
      </c>
      <c r="H3" s="28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DaysAndWeeks+DATE(CalendarYear,9,1)-WEEKDAY(DATE(CalendarYear,9,1),(WeekStart="Monday")+1)+1</f>
        <v>44437</v>
      </c>
      <c r="C4" s="11">
        <v>44438</v>
      </c>
      <c r="D4" s="11">
        <v>44439</v>
      </c>
      <c r="E4" s="11">
        <v>44440</v>
      </c>
      <c r="F4" s="11">
        <v>44441</v>
      </c>
      <c r="G4" s="11">
        <v>44442</v>
      </c>
      <c r="H4" s="11">
        <v>44443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1">
        <f t="array" ref="B6:H6">DaysAndWeeks+DATE(CalendarYear,9,1)-WEEKDAY(DATE(CalendarYear,9,1),(WeekStart="Monday")+1)+8</f>
        <v>44444</v>
      </c>
      <c r="C6" s="21">
        <v>44445</v>
      </c>
      <c r="D6" s="21">
        <v>44446</v>
      </c>
      <c r="E6" s="21">
        <v>44447</v>
      </c>
      <c r="F6" s="21">
        <v>44448</v>
      </c>
      <c r="G6" s="21">
        <v>44449</v>
      </c>
      <c r="H6" s="21">
        <v>44450</v>
      </c>
    </row>
    <row r="7" spans="1:9" s="12" customFormat="1" ht="48" customHeight="1" x14ac:dyDescent="0.2">
      <c r="A7" s="6"/>
      <c r="B7" s="22"/>
      <c r="C7" s="22"/>
      <c r="D7" s="22"/>
      <c r="E7" s="22"/>
      <c r="F7" s="22"/>
      <c r="G7" s="22"/>
      <c r="H7" s="22"/>
    </row>
    <row r="8" spans="1:9" s="8" customFormat="1" ht="19.5" customHeight="1" x14ac:dyDescent="0.2">
      <c r="A8" s="7"/>
      <c r="B8" s="11">
        <f t="array" ref="B8:H8">DaysAndWeeks+DATE(CalendarYear,9,1)-WEEKDAY(DATE(CalendarYear,9,1),(WeekStart="Monday")+1)+15</f>
        <v>44451</v>
      </c>
      <c r="C8" s="11">
        <v>44452</v>
      </c>
      <c r="D8" s="11">
        <v>44453</v>
      </c>
      <c r="E8" s="11">
        <v>44454</v>
      </c>
      <c r="F8" s="11">
        <v>44455</v>
      </c>
      <c r="G8" s="11">
        <v>44456</v>
      </c>
      <c r="H8" s="11">
        <v>44457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1">
        <f t="array" ref="B10:H10">DaysAndWeeks+DATE(CalendarYear,9,1)-WEEKDAY(DATE(CalendarYear,9,1),(WeekStart="Monday")+1)+22</f>
        <v>44458</v>
      </c>
      <c r="C10" s="21">
        <v>44459</v>
      </c>
      <c r="D10" s="21">
        <v>44460</v>
      </c>
      <c r="E10" s="21">
        <v>44461</v>
      </c>
      <c r="F10" s="21">
        <v>44462</v>
      </c>
      <c r="G10" s="21">
        <v>44463</v>
      </c>
      <c r="H10" s="21">
        <v>44464</v>
      </c>
    </row>
    <row r="11" spans="1:9" s="12" customFormat="1" ht="48" customHeight="1" x14ac:dyDescent="0.2">
      <c r="A11" s="6"/>
      <c r="B11" s="22"/>
      <c r="C11" s="22"/>
      <c r="D11" s="22"/>
      <c r="E11" s="22"/>
      <c r="F11" s="22"/>
      <c r="G11" s="22"/>
      <c r="H11" s="22"/>
    </row>
    <row r="12" spans="1:9" s="8" customFormat="1" ht="19.5" customHeight="1" x14ac:dyDescent="0.2">
      <c r="A12" s="7"/>
      <c r="B12" s="11">
        <f t="array" ref="B12:H12">DaysAndWeeks+DATE(CalendarYear,9,1)-WEEKDAY(DATE(CalendarYear,9,1),(WeekStart="Monday")+1)+29</f>
        <v>44465</v>
      </c>
      <c r="C12" s="11">
        <v>44466</v>
      </c>
      <c r="D12" s="11">
        <v>44467</v>
      </c>
      <c r="E12" s="11">
        <v>44468</v>
      </c>
      <c r="F12" s="11">
        <v>44469</v>
      </c>
      <c r="G12" s="11">
        <v>44470</v>
      </c>
      <c r="H12" s="11">
        <v>44471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1">
        <f t="array" ref="B14:C14">DaysAndWeeks+DATE(CalendarYear,9,1)-WEEKDAY(DATE(CalendarYear,9,1),(WeekStart="Monday")+1)+36</f>
        <v>44472</v>
      </c>
      <c r="C14" s="21">
        <v>44473</v>
      </c>
      <c r="D14" s="40" t="s">
        <v>1</v>
      </c>
      <c r="E14" s="40"/>
      <c r="F14" s="40"/>
      <c r="G14" s="40"/>
      <c r="H14" s="40"/>
    </row>
    <row r="15" spans="1:9" s="12" customFormat="1" ht="48" customHeight="1" x14ac:dyDescent="0.2">
      <c r="A15" s="6"/>
      <c r="B15" s="22"/>
      <c r="C15" s="22"/>
      <c r="D15" s="41"/>
      <c r="E15" s="41"/>
      <c r="F15" s="41"/>
      <c r="G15" s="41"/>
      <c r="H15" s="41"/>
    </row>
  </sheetData>
  <mergeCells count="3">
    <mergeCell ref="B2:D2"/>
    <mergeCell ref="D14:H14"/>
    <mergeCell ref="D15:H15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September month calendar" sqref="A1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59999389629810485"/>
    <pageSetUpPr fitToPage="1"/>
  </sheetPr>
  <dimension ref="A1:I15"/>
  <sheetViews>
    <sheetView showGridLines="0" showRowColHeader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9" t="str">
        <f>"October "&amp;CalendarYear</f>
        <v>October 2021</v>
      </c>
      <c r="C2" s="39"/>
      <c r="D2" s="39"/>
      <c r="E2" s="3"/>
      <c r="F2" s="3"/>
      <c r="G2" s="3"/>
      <c r="H2" s="4"/>
    </row>
    <row r="3" spans="1:9" s="5" customFormat="1" ht="19.5" customHeight="1" thickBot="1" x14ac:dyDescent="0.25">
      <c r="A3" s="1"/>
      <c r="B3" s="28" t="str">
        <f>WeekStart</f>
        <v>Sunday</v>
      </c>
      <c r="C3" s="28" t="str">
        <f t="shared" ref="C3:H3" si="0">TEXT(C4,"dddd")</f>
        <v>Monday</v>
      </c>
      <c r="D3" s="28" t="str">
        <f t="shared" si="0"/>
        <v>Tuesday</v>
      </c>
      <c r="E3" s="28" t="str">
        <f t="shared" si="0"/>
        <v>Wednesday</v>
      </c>
      <c r="F3" s="28" t="str">
        <f t="shared" si="0"/>
        <v>Thursday</v>
      </c>
      <c r="G3" s="28" t="str">
        <f t="shared" si="0"/>
        <v>Friday</v>
      </c>
      <c r="H3" s="28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DaysAndWeeks+DATE(CalendarYear,10,1)-WEEKDAY(DATE(CalendarYear,10,1),(WeekStart="Monday")+1)+1</f>
        <v>44465</v>
      </c>
      <c r="C4" s="11">
        <v>44466</v>
      </c>
      <c r="D4" s="11">
        <v>44467</v>
      </c>
      <c r="E4" s="11">
        <v>44468</v>
      </c>
      <c r="F4" s="11">
        <v>44469</v>
      </c>
      <c r="G4" s="11">
        <v>44470</v>
      </c>
      <c r="H4" s="11">
        <v>44471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1">
        <f t="array" ref="B6:H6">DaysAndWeeks+DATE(CalendarYear,10,1)-WEEKDAY(DATE(CalendarYear,10,1),(WeekStart="Monday")+1)+8</f>
        <v>44472</v>
      </c>
      <c r="C6" s="21">
        <v>44473</v>
      </c>
      <c r="D6" s="21">
        <v>44474</v>
      </c>
      <c r="E6" s="21">
        <v>44475</v>
      </c>
      <c r="F6" s="21">
        <v>44476</v>
      </c>
      <c r="G6" s="21">
        <v>44477</v>
      </c>
      <c r="H6" s="21">
        <v>44478</v>
      </c>
    </row>
    <row r="7" spans="1:9" s="12" customFormat="1" ht="48" customHeight="1" x14ac:dyDescent="0.2">
      <c r="A7" s="6"/>
      <c r="B7" s="22"/>
      <c r="C7" s="22"/>
      <c r="D7" s="22"/>
      <c r="E7" s="22"/>
      <c r="F7" s="22"/>
      <c r="G7" s="22"/>
      <c r="H7" s="22"/>
    </row>
    <row r="8" spans="1:9" s="8" customFormat="1" ht="19.5" customHeight="1" x14ac:dyDescent="0.2">
      <c r="A8" s="7"/>
      <c r="B8" s="11">
        <f t="array" ref="B8:H8">DaysAndWeeks+DATE(CalendarYear,10,1)-WEEKDAY(DATE(CalendarYear,10,1),(WeekStart="Monday")+1)+15</f>
        <v>44479</v>
      </c>
      <c r="C8" s="11">
        <v>44480</v>
      </c>
      <c r="D8" s="11">
        <v>44481</v>
      </c>
      <c r="E8" s="11">
        <v>44482</v>
      </c>
      <c r="F8" s="11">
        <v>44483</v>
      </c>
      <c r="G8" s="11">
        <v>44484</v>
      </c>
      <c r="H8" s="11">
        <v>44485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1">
        <f t="array" ref="B10:H10">DaysAndWeeks+DATE(CalendarYear,10,1)-WEEKDAY(DATE(CalendarYear,10,1),(WeekStart="Monday")+1)+22</f>
        <v>44486</v>
      </c>
      <c r="C10" s="21">
        <v>44487</v>
      </c>
      <c r="D10" s="21">
        <v>44488</v>
      </c>
      <c r="E10" s="21">
        <v>44489</v>
      </c>
      <c r="F10" s="21">
        <v>44490</v>
      </c>
      <c r="G10" s="21">
        <v>44491</v>
      </c>
      <c r="H10" s="21">
        <v>44492</v>
      </c>
    </row>
    <row r="11" spans="1:9" s="12" customFormat="1" ht="48" customHeight="1" x14ac:dyDescent="0.2">
      <c r="A11" s="6"/>
      <c r="B11" s="22"/>
      <c r="C11" s="22"/>
      <c r="D11" s="22"/>
      <c r="E11" s="22"/>
      <c r="F11" s="22"/>
      <c r="G11" s="22"/>
      <c r="H11" s="22"/>
    </row>
    <row r="12" spans="1:9" s="8" customFormat="1" ht="19.5" customHeight="1" x14ac:dyDescent="0.2">
      <c r="A12" s="7"/>
      <c r="B12" s="11">
        <f t="array" ref="B12:H12">DaysAndWeeks+DATE(CalendarYear,10,1)-WEEKDAY(DATE(CalendarYear,10,1),(WeekStart="Monday")+1)+29</f>
        <v>44493</v>
      </c>
      <c r="C12" s="11">
        <v>44494</v>
      </c>
      <c r="D12" s="11">
        <v>44495</v>
      </c>
      <c r="E12" s="11">
        <v>44496</v>
      </c>
      <c r="F12" s="11">
        <v>44497</v>
      </c>
      <c r="G12" s="11">
        <v>44498</v>
      </c>
      <c r="H12" s="11">
        <v>44499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1">
        <f t="array" ref="B14:C14">DaysAndWeeks+DATE(CalendarYear,10,1)-WEEKDAY(DATE(CalendarYear,10,1),(WeekStart="Monday")+1)+36</f>
        <v>44500</v>
      </c>
      <c r="C14" s="21">
        <v>44501</v>
      </c>
      <c r="D14" s="40" t="s">
        <v>1</v>
      </c>
      <c r="E14" s="40"/>
      <c r="F14" s="40"/>
      <c r="G14" s="40"/>
      <c r="H14" s="40"/>
    </row>
    <row r="15" spans="1:9" s="12" customFormat="1" ht="48" customHeight="1" x14ac:dyDescent="0.2">
      <c r="A15" s="6"/>
      <c r="B15" s="22"/>
      <c r="C15" s="22"/>
      <c r="D15" s="41"/>
      <c r="E15" s="41"/>
      <c r="F15" s="41"/>
      <c r="G15" s="41"/>
      <c r="H15" s="41"/>
    </row>
  </sheetData>
  <mergeCells count="3">
    <mergeCell ref="B2:D2"/>
    <mergeCell ref="D14:H14"/>
    <mergeCell ref="D15:H15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Octo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5" tint="0.59999389629810485"/>
    <pageSetUpPr fitToPage="1"/>
  </sheetPr>
  <dimension ref="A1:I15"/>
  <sheetViews>
    <sheetView showGridLines="0" showRowColHeader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8" customWidth="1"/>
    <col min="11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39" t="str">
        <f>"November "&amp;CalendarYear</f>
        <v>November 2021</v>
      </c>
      <c r="C2" s="39"/>
      <c r="D2" s="39"/>
      <c r="E2" s="3"/>
      <c r="F2" s="3"/>
      <c r="G2" s="3"/>
      <c r="H2" s="4"/>
    </row>
    <row r="3" spans="1:9" s="5" customFormat="1" ht="19.5" customHeight="1" thickBot="1" x14ac:dyDescent="0.25">
      <c r="A3" s="1"/>
      <c r="B3" s="28" t="str">
        <f>WeekStart</f>
        <v>Sunday</v>
      </c>
      <c r="C3" s="28" t="str">
        <f t="shared" ref="C3:H3" si="0">TEXT(C4,"dddd")</f>
        <v>Monday</v>
      </c>
      <c r="D3" s="28" t="str">
        <f t="shared" si="0"/>
        <v>Tuesday</v>
      </c>
      <c r="E3" s="28" t="str">
        <f t="shared" si="0"/>
        <v>Wednesday</v>
      </c>
      <c r="F3" s="28" t="str">
        <f t="shared" si="0"/>
        <v>Thursday</v>
      </c>
      <c r="G3" s="28" t="str">
        <f t="shared" si="0"/>
        <v>Friday</v>
      </c>
      <c r="H3" s="28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DaysAndWeeks+DATE(CalendarYear,11,1)-WEEKDAY(DATE(CalendarYear,11,1),(WeekStart="Monday")+1)+1</f>
        <v>44500</v>
      </c>
      <c r="C4" s="11">
        <v>44501</v>
      </c>
      <c r="D4" s="11">
        <v>44502</v>
      </c>
      <c r="E4" s="11">
        <v>44503</v>
      </c>
      <c r="F4" s="11">
        <v>44504</v>
      </c>
      <c r="G4" s="11">
        <v>44505</v>
      </c>
      <c r="H4" s="11">
        <v>44506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1">
        <f t="array" ref="B6:H6">DaysAndWeeks+DATE(CalendarYear,11,1)-WEEKDAY(DATE(CalendarYear,11,1),(WeekStart="Monday")+1)+8</f>
        <v>44507</v>
      </c>
      <c r="C6" s="21">
        <v>44508</v>
      </c>
      <c r="D6" s="21">
        <v>44509</v>
      </c>
      <c r="E6" s="21">
        <v>44510</v>
      </c>
      <c r="F6" s="21">
        <v>44511</v>
      </c>
      <c r="G6" s="21">
        <v>44512</v>
      </c>
      <c r="H6" s="21">
        <v>44513</v>
      </c>
    </row>
    <row r="7" spans="1:9" s="12" customFormat="1" ht="48" customHeight="1" x14ac:dyDescent="0.2">
      <c r="A7" s="6"/>
      <c r="B7" s="22"/>
      <c r="C7" s="22"/>
      <c r="D7" s="22"/>
      <c r="E7" s="22"/>
      <c r="F7" s="22"/>
      <c r="G7" s="22"/>
      <c r="H7" s="22"/>
    </row>
    <row r="8" spans="1:9" s="8" customFormat="1" ht="19.5" customHeight="1" x14ac:dyDescent="0.2">
      <c r="A8" s="7"/>
      <c r="B8" s="11">
        <f t="array" ref="B8:H8">DaysAndWeeks+DATE(CalendarYear,11,1)-WEEKDAY(DATE(CalendarYear,11,1),(WeekStart="Monday")+1)+15</f>
        <v>44514</v>
      </c>
      <c r="C8" s="11">
        <v>44515</v>
      </c>
      <c r="D8" s="11">
        <v>44516</v>
      </c>
      <c r="E8" s="11">
        <v>44517</v>
      </c>
      <c r="F8" s="11">
        <v>44518</v>
      </c>
      <c r="G8" s="11">
        <v>44519</v>
      </c>
      <c r="H8" s="11">
        <v>44520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1">
        <f t="array" ref="B10:H10">DaysAndWeeks+DATE(CalendarYear,11,1)-WEEKDAY(DATE(CalendarYear,11,1),(WeekStart="Monday")+1)+22</f>
        <v>44521</v>
      </c>
      <c r="C10" s="21">
        <v>44522</v>
      </c>
      <c r="D10" s="21">
        <v>44523</v>
      </c>
      <c r="E10" s="21">
        <v>44524</v>
      </c>
      <c r="F10" s="21">
        <v>44525</v>
      </c>
      <c r="G10" s="21">
        <v>44526</v>
      </c>
      <c r="H10" s="21">
        <v>44527</v>
      </c>
    </row>
    <row r="11" spans="1:9" s="12" customFormat="1" ht="48" customHeight="1" x14ac:dyDescent="0.2">
      <c r="A11" s="6"/>
      <c r="B11" s="22"/>
      <c r="C11" s="22"/>
      <c r="D11" s="22"/>
      <c r="E11" s="22"/>
      <c r="F11" s="22"/>
      <c r="G11" s="22"/>
      <c r="H11" s="22"/>
    </row>
    <row r="12" spans="1:9" s="8" customFormat="1" ht="19.5" customHeight="1" x14ac:dyDescent="0.2">
      <c r="A12" s="7"/>
      <c r="B12" s="11">
        <f t="array" ref="B12:H12">DaysAndWeeks+DATE(CalendarYear,11,1)-WEEKDAY(DATE(CalendarYear,11,1),(WeekStart="Monday")+1)+29</f>
        <v>44528</v>
      </c>
      <c r="C12" s="11">
        <v>44529</v>
      </c>
      <c r="D12" s="11">
        <v>44530</v>
      </c>
      <c r="E12" s="11">
        <v>44531</v>
      </c>
      <c r="F12" s="11">
        <v>44532</v>
      </c>
      <c r="G12" s="11">
        <v>44533</v>
      </c>
      <c r="H12" s="11">
        <v>44534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1">
        <f t="array" ref="B14:C14">DaysAndWeeks+DATE(CalendarYear,11,1)-WEEKDAY(DATE(CalendarYear,11,1),(WeekStart="Monday")+1)+36</f>
        <v>44535</v>
      </c>
      <c r="C14" s="21">
        <v>44536</v>
      </c>
      <c r="D14" s="40" t="s">
        <v>1</v>
      </c>
      <c r="E14" s="40"/>
      <c r="F14" s="40"/>
      <c r="G14" s="40"/>
      <c r="H14" s="40"/>
    </row>
    <row r="15" spans="1:9" s="12" customFormat="1" ht="48" customHeight="1" x14ac:dyDescent="0.2">
      <c r="A15" s="6"/>
      <c r="B15" s="22"/>
      <c r="C15" s="22"/>
      <c r="D15" s="41"/>
      <c r="E15" s="41"/>
      <c r="F15" s="41"/>
      <c r="G15" s="41"/>
      <c r="H15" s="41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Novem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0.59999389629810485"/>
    <pageSetUpPr fitToPage="1"/>
  </sheetPr>
  <dimension ref="A1:I15"/>
  <sheetViews>
    <sheetView showGridLines="0" showRowColHeader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6384" width="8.88671875" style="18"/>
  </cols>
  <sheetData>
    <row r="1" spans="1:9" s="1" customFormat="1" ht="9" customHeight="1" x14ac:dyDescent="0.2">
      <c r="I1" s="1" t="s">
        <v>2</v>
      </c>
    </row>
    <row r="2" spans="1:9" s="2" customFormat="1" ht="100.5" customHeight="1" x14ac:dyDescent="0.2">
      <c r="B2" s="29" t="str">
        <f>"December "&amp;CalendarYear</f>
        <v>December 2021</v>
      </c>
      <c r="C2" s="29"/>
      <c r="D2" s="29"/>
      <c r="E2" s="3"/>
      <c r="F2" s="3"/>
      <c r="G2" s="3"/>
      <c r="H2" s="4"/>
    </row>
    <row r="3" spans="1:9" s="5" customFormat="1" ht="19.5" customHeight="1" thickBot="1" x14ac:dyDescent="0.25">
      <c r="A3" s="1"/>
      <c r="B3" s="25" t="str">
        <f>WeekStart</f>
        <v>Sunday</v>
      </c>
      <c r="C3" s="25" t="str">
        <f t="shared" ref="C3:H3" si="0">TEXT(C4,"dddd")</f>
        <v>Monday</v>
      </c>
      <c r="D3" s="25" t="str">
        <f t="shared" si="0"/>
        <v>Tuesday</v>
      </c>
      <c r="E3" s="25" t="str">
        <f t="shared" si="0"/>
        <v>Wednesday</v>
      </c>
      <c r="F3" s="25" t="str">
        <f t="shared" si="0"/>
        <v>Thursday</v>
      </c>
      <c r="G3" s="25" t="str">
        <f t="shared" si="0"/>
        <v>Friday</v>
      </c>
      <c r="H3" s="25" t="str">
        <f t="shared" si="0"/>
        <v>Saturday</v>
      </c>
    </row>
    <row r="4" spans="1:9" s="8" customFormat="1" ht="19.5" customHeight="1" x14ac:dyDescent="0.2">
      <c r="A4" s="7"/>
      <c r="B4" s="11">
        <f t="array" ref="B4:H4">DaysAndWeeks+DATE(CalendarYear,12,1)-WEEKDAY(DATE(CalendarYear,12,1),(WeekStart="Monday")+1)+1</f>
        <v>44528</v>
      </c>
      <c r="C4" s="11">
        <v>44529</v>
      </c>
      <c r="D4" s="11">
        <v>44530</v>
      </c>
      <c r="E4" s="11">
        <v>44531</v>
      </c>
      <c r="F4" s="11">
        <v>44532</v>
      </c>
      <c r="G4" s="11">
        <v>44533</v>
      </c>
      <c r="H4" s="11">
        <v>44534</v>
      </c>
    </row>
    <row r="5" spans="1:9" s="12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10">
        <f t="array" ref="B6:H6">DaysAndWeeks+DATE(CalendarYear,12,1)-WEEKDAY(DATE(CalendarYear,12,1),(WeekStart="Monday")+1)+8</f>
        <v>44535</v>
      </c>
      <c r="C6" s="10">
        <v>44536</v>
      </c>
      <c r="D6" s="10">
        <v>44537</v>
      </c>
      <c r="E6" s="10">
        <v>44538</v>
      </c>
      <c r="F6" s="10">
        <v>44539</v>
      </c>
      <c r="G6" s="10">
        <v>44540</v>
      </c>
      <c r="H6" s="10">
        <v>44541</v>
      </c>
    </row>
    <row r="7" spans="1:9" s="12" customFormat="1" ht="48" customHeight="1" x14ac:dyDescent="0.2">
      <c r="A7" s="6"/>
      <c r="B7" s="13"/>
      <c r="C7" s="13"/>
      <c r="D7" s="13"/>
      <c r="E7" s="13"/>
      <c r="F7" s="13"/>
      <c r="G7" s="13"/>
      <c r="H7" s="13"/>
    </row>
    <row r="8" spans="1:9" s="8" customFormat="1" ht="19.5" customHeight="1" x14ac:dyDescent="0.2">
      <c r="A8" s="7"/>
      <c r="B8" s="11">
        <f t="array" ref="B8:H8">DaysAndWeeks+DATE(CalendarYear,12,1)-WEEKDAY(DATE(CalendarYear,12,1),(WeekStart="Monday")+1)+15</f>
        <v>44542</v>
      </c>
      <c r="C8" s="11">
        <v>44543</v>
      </c>
      <c r="D8" s="11">
        <v>44544</v>
      </c>
      <c r="E8" s="11">
        <v>44545</v>
      </c>
      <c r="F8" s="11">
        <v>44546</v>
      </c>
      <c r="G8" s="11">
        <v>44547</v>
      </c>
      <c r="H8" s="11">
        <v>44548</v>
      </c>
    </row>
    <row r="9" spans="1:9" s="12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10">
        <f t="array" ref="B10:H10">DaysAndWeeks+DATE(CalendarYear,12,1)-WEEKDAY(DATE(CalendarYear,12,1),(WeekStart="Monday")+1)+22</f>
        <v>44549</v>
      </c>
      <c r="C10" s="10">
        <v>44550</v>
      </c>
      <c r="D10" s="10">
        <v>44551</v>
      </c>
      <c r="E10" s="10">
        <v>44552</v>
      </c>
      <c r="F10" s="10">
        <v>44553</v>
      </c>
      <c r="G10" s="10">
        <v>44554</v>
      </c>
      <c r="H10" s="10">
        <v>44555</v>
      </c>
    </row>
    <row r="11" spans="1:9" s="12" customFormat="1" ht="48" customHeight="1" x14ac:dyDescent="0.2">
      <c r="A11" s="6"/>
      <c r="B11" s="13"/>
      <c r="C11" s="13"/>
      <c r="D11" s="13"/>
      <c r="E11" s="13"/>
      <c r="F11" s="13"/>
      <c r="G11" s="13"/>
      <c r="H11" s="13"/>
    </row>
    <row r="12" spans="1:9" s="8" customFormat="1" ht="19.5" customHeight="1" x14ac:dyDescent="0.2">
      <c r="A12" s="7"/>
      <c r="B12" s="11">
        <f t="array" ref="B12:H12">DaysAndWeeks+DATE(CalendarYear,12,1)-WEEKDAY(DATE(CalendarYear,12,1),(WeekStart="Monday")+1)+29</f>
        <v>44556</v>
      </c>
      <c r="C12" s="11">
        <v>44557</v>
      </c>
      <c r="D12" s="11">
        <v>44558</v>
      </c>
      <c r="E12" s="11">
        <v>44559</v>
      </c>
      <c r="F12" s="11">
        <v>44560</v>
      </c>
      <c r="G12" s="11">
        <v>44561</v>
      </c>
      <c r="H12" s="11">
        <v>44562</v>
      </c>
    </row>
    <row r="13" spans="1:9" s="12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10">
        <f t="array" ref="B14:C14">DaysAndWeeks+DATE(CalendarYear,12,1)-WEEKDAY(DATE(CalendarYear,12,1),(WeekStart="Monday")+1)+36</f>
        <v>44563</v>
      </c>
      <c r="C14" s="10">
        <v>44564</v>
      </c>
      <c r="D14" s="30" t="s">
        <v>1</v>
      </c>
      <c r="E14" s="30"/>
      <c r="F14" s="30"/>
      <c r="G14" s="30"/>
      <c r="H14" s="30"/>
    </row>
    <row r="15" spans="1:9" s="12" customFormat="1" ht="48" customHeight="1" x14ac:dyDescent="0.2">
      <c r="A15" s="6"/>
      <c r="B15" s="13"/>
      <c r="C15" s="13"/>
      <c r="D15" s="31"/>
      <c r="E15" s="31"/>
      <c r="F15" s="31"/>
      <c r="G15" s="31"/>
      <c r="H15" s="31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Decem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CC3E5D-B587-4053-A3C4-C2DF55688C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D21365-C633-41AF-AFCA-4E29F60F1391}">
  <ds:schemaRefs>
    <ds:schemaRef ds:uri="http://schemas.microsoft.com/office/2006/metadata/properties"/>
    <ds:schemaRef ds:uri="16c05727-aa75-4e4a-9b5f-8a80a1165891"/>
    <ds:schemaRef ds:uri="http://www.w3.org/XML/1998/namespace"/>
    <ds:schemaRef ds:uri="http://schemas.microsoft.com/office/2006/documentManagement/types"/>
    <ds:schemaRef ds:uri="71af3243-3dd4-4a8d-8c0d-dd76da1f02a5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7501469-543E-4ECF-99B3-50F59D3BB6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Forever Calendar</dc:title>
  <dc:subject/>
  <dc:creator/>
  <cp:lastModifiedBy/>
  <dcterms:created xsi:type="dcterms:W3CDTF">2018-10-01T01:18:08Z</dcterms:created>
  <dcterms:modified xsi:type="dcterms:W3CDTF">2021-01-06T01:59:33Z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