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B09BC05D-91A4-46B1-9B9C-9F7457090FB3}" xr6:coauthVersionLast="36" xr6:coauthVersionMax="47" xr10:uidLastSave="{00000000-0000-0000-0000-000000000000}"/>
  <bookViews>
    <workbookView xWindow="0" yWindow="0" windowWidth="28800" windowHeight="12225" activeTab="1" xr2:uid="{920F9DA1-6952-DB46-AD6A-63625CC7015E}"/>
  </bookViews>
  <sheets>
    <sheet name="qui-quadrado" sheetId="5" r:id="rId1"/>
    <sheet name="Ex 16" sheetId="4" r:id="rId2"/>
    <sheet name="Ex 17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7" i="1"/>
  <c r="E7" i="1"/>
  <c r="C7" i="1"/>
  <c r="C41" i="5"/>
  <c r="E8" i="5"/>
  <c r="D8" i="5"/>
  <c r="C8" i="5"/>
  <c r="F7" i="5"/>
  <c r="F6" i="5"/>
  <c r="F5" i="5"/>
  <c r="C35" i="4"/>
  <c r="E5" i="4"/>
  <c r="E6" i="4"/>
  <c r="D7" i="4"/>
  <c r="C7" i="4"/>
  <c r="F8" i="5" l="1"/>
  <c r="E17" i="5" s="1"/>
  <c r="E26" i="5" s="1"/>
  <c r="E35" i="5" s="1"/>
  <c r="E16" i="5"/>
  <c r="E25" i="5" s="1"/>
  <c r="E34" i="5" s="1"/>
  <c r="C17" i="5"/>
  <c r="C26" i="5" s="1"/>
  <c r="C35" i="5" s="1"/>
  <c r="F6" i="1"/>
  <c r="F5" i="1"/>
  <c r="D16" i="5" l="1"/>
  <c r="D25" i="5" s="1"/>
  <c r="D34" i="5" s="1"/>
  <c r="D17" i="5"/>
  <c r="D26" i="5" s="1"/>
  <c r="D35" i="5" s="1"/>
  <c r="C16" i="5"/>
  <c r="C25" i="5" s="1"/>
  <c r="C34" i="5" s="1"/>
  <c r="C15" i="5"/>
  <c r="C24" i="5" s="1"/>
  <c r="C33" i="5" s="1"/>
  <c r="E15" i="5"/>
  <c r="E24" i="5" s="1"/>
  <c r="E33" i="5" s="1"/>
  <c r="D15" i="5"/>
  <c r="D24" i="5" s="1"/>
  <c r="D33" i="5" s="1"/>
  <c r="E14" i="1"/>
  <c r="E21" i="1" s="1"/>
  <c r="E28" i="1" s="1"/>
  <c r="D14" i="1"/>
  <c r="D21" i="1" s="1"/>
  <c r="D28" i="1" s="1"/>
  <c r="F7" i="1"/>
  <c r="C14" i="1" s="1"/>
  <c r="C21" i="1" s="1"/>
  <c r="C28" i="1" s="1"/>
  <c r="D13" i="1"/>
  <c r="D20" i="1" s="1"/>
  <c r="D27" i="1" s="1"/>
  <c r="C37" i="5"/>
  <c r="C38" i="5" s="1"/>
  <c r="C13" i="1" l="1"/>
  <c r="C20" i="1" s="1"/>
  <c r="C27" i="1" s="1"/>
  <c r="E13" i="1"/>
  <c r="E20" i="1" s="1"/>
  <c r="E27" i="1" s="1"/>
  <c r="E7" i="4"/>
  <c r="C31" i="1" l="1"/>
  <c r="C32" i="1" s="1"/>
  <c r="D14" i="4"/>
  <c r="C13" i="4"/>
  <c r="C20" i="4" s="1"/>
  <c r="C27" i="4" s="1"/>
  <c r="C14" i="4"/>
  <c r="D13" i="4"/>
  <c r="D20" i="4" s="1"/>
  <c r="D27" i="4" s="1"/>
  <c r="D21" i="4" l="1"/>
  <c r="D28" i="4" s="1"/>
  <c r="C21" i="4"/>
  <c r="C28" i="4" s="1"/>
  <c r="C31" i="4" s="1"/>
  <c r="C32" i="4" s="1"/>
</calcChain>
</file>

<file path=xl/sharedStrings.xml><?xml version="1.0" encoding="utf-8"?>
<sst xmlns="http://schemas.openxmlformats.org/spreadsheetml/2006/main" count="132" uniqueCount="40">
  <si>
    <t>Frequências absolutas observadas</t>
  </si>
  <si>
    <t>Fávero, Luiz Paulo; Belfiore, Patrícia. (2024). Manual de análise de dados: estatística e machine learning com Excel®, SPSS®, Stata®, R® e Python®. 2 ed. Rio de Janeiro: LTC.</t>
  </si>
  <si>
    <t>Nível de satisfação</t>
  </si>
  <si>
    <t>Baixo</t>
  </si>
  <si>
    <t>Médio</t>
  </si>
  <si>
    <t>Alto</t>
  </si>
  <si>
    <t>Total</t>
  </si>
  <si>
    <t>Operadora</t>
  </si>
  <si>
    <t>Total Health</t>
  </si>
  <si>
    <t>Viva Vida</t>
  </si>
  <si>
    <t>Mena Saúde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</si>
  <si>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</si>
  <si>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</si>
  <si>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</si>
  <si>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</si>
  <si>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</si>
  <si>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</si>
  <si>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</si>
  <si>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H0</t>
  </si>
  <si>
    <t>As variáveis não são associadas.</t>
  </si>
  <si>
    <t>H1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</si>
  <si>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</si>
  <si>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</si>
  <si>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t>Empregado</t>
  </si>
  <si>
    <t>Desempregado</t>
  </si>
  <si>
    <t>Ensino Médio</t>
  </si>
  <si>
    <t>Ensino Superior</t>
  </si>
  <si>
    <t>Ensino</t>
  </si>
  <si>
    <t>Situação</t>
  </si>
  <si>
    <t>Futebol</t>
  </si>
  <si>
    <t>Basquete</t>
  </si>
  <si>
    <t>Vôlei</t>
  </si>
  <si>
    <t>Masculino</t>
  </si>
  <si>
    <t>Viva Feminino</t>
  </si>
  <si>
    <t>Sexo</t>
  </si>
  <si>
    <t>Esporte</t>
  </si>
  <si>
    <t>Conclusão: Como o valor calculado para a estatística qui² é maior do que o valor crítico ao nível de significância de 5%, rejeita-se H1. Portanto, as variáveis são associadas.</t>
  </si>
  <si>
    <t>Conclusão: Como o valor calculado para a estatística qui² é menor do que o valor crítico ao nível de significância de 5%, rejeita-se H1. Portanto, as variáveis NÃO são associadas.</t>
  </si>
  <si>
    <t>Nota: No exemplo, são 2 graus de liberdade (i - 1) x (J - 1).</t>
  </si>
  <si>
    <t>Nota: No exemplo, é 1 grau de liberdade (i - 1) x (J - 1).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</si>
</sst>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8323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5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2" fontId="2" fillId="3" borderId="13" xfId="0" applyNumberFormat="1" applyFont="1" applyFill="1" applyBorder="1" applyAlignment="1">
      <alignment horizontal="center" vertical="center"/>
    </xf>
    <xf numFmtId="2" fontId="2" fillId="4" borderId="1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7" borderId="9" xfId="0" applyFont="1" applyFill="1" applyBorder="1" applyAlignment="1">
      <alignment horizontal="left" vertical="top" wrapText="1"/>
    </xf>
    <xf numFmtId="0" fontId="2" fillId="7" borderId="1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643"/>
      <color rgb="FFC83232"/>
      <color rgb="FFEE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6D8E-6B44-4E87-B4D9-D4D0F19EFFC6}">
  <dimension ref="A1:N50"/>
  <sheetViews>
    <sheetView topLeftCell="A19" workbookViewId="0">
      <selection activeCell="B46" sqref="B46:D50"/>
    </sheetView>
  </sheetViews>
  <sheetFormatPr defaultColWidth="9.109375" defaultRowHeight="15"/>
  <cols>
    <col min="1" max="6" width="15.6640625" style="1" customWidth="1"/>
    <col min="7" max="16384" width="9.109375" style="1"/>
  </cols>
  <sheetData>
    <row r="1" spans="1:14" ht="15" customHeight="1">
      <c r="A1" s="46" t="s">
        <v>0</v>
      </c>
      <c r="B1" s="46"/>
      <c r="C1" s="46"/>
      <c r="D1" s="46"/>
      <c r="E1" s="46"/>
      <c r="F1" s="46"/>
      <c r="I1" s="23" t="s">
        <v>1</v>
      </c>
      <c r="J1" s="23"/>
      <c r="K1" s="23"/>
      <c r="L1" s="23"/>
      <c r="M1" s="23"/>
      <c r="N1" s="23"/>
    </row>
    <row r="2" spans="1:14" ht="7.5" customHeight="1">
      <c r="A2" s="4"/>
      <c r="B2" s="4"/>
      <c r="C2" s="4"/>
      <c r="D2" s="4"/>
      <c r="E2" s="4"/>
      <c r="F2" s="4"/>
      <c r="I2" s="23"/>
      <c r="J2" s="23"/>
      <c r="K2" s="23"/>
      <c r="L2" s="23"/>
      <c r="M2" s="23"/>
      <c r="N2" s="23"/>
    </row>
    <row r="3" spans="1:14" ht="18">
      <c r="A3" s="4"/>
      <c r="B3" s="4"/>
      <c r="C3" s="42" t="s">
        <v>2</v>
      </c>
      <c r="D3" s="43"/>
      <c r="E3" s="43"/>
      <c r="F3" s="44"/>
      <c r="I3" s="23"/>
      <c r="J3" s="23"/>
      <c r="K3" s="23"/>
      <c r="L3" s="23"/>
      <c r="M3" s="23"/>
      <c r="N3" s="23"/>
    </row>
    <row r="4" spans="1:14">
      <c r="A4" s="4"/>
      <c r="B4" s="4"/>
      <c r="C4" s="30" t="s">
        <v>3</v>
      </c>
      <c r="D4" s="30" t="s">
        <v>4</v>
      </c>
      <c r="E4" s="30" t="s">
        <v>5</v>
      </c>
      <c r="F4" s="31" t="s">
        <v>6</v>
      </c>
      <c r="I4" s="23"/>
      <c r="J4" s="23"/>
      <c r="K4" s="23"/>
      <c r="L4" s="23"/>
      <c r="M4" s="23"/>
      <c r="N4" s="23"/>
    </row>
    <row r="5" spans="1:14">
      <c r="A5" s="34" t="s">
        <v>7</v>
      </c>
      <c r="B5" s="31" t="s">
        <v>8</v>
      </c>
      <c r="C5" s="2">
        <v>40</v>
      </c>
      <c r="D5" s="2">
        <v>16</v>
      </c>
      <c r="E5" s="2">
        <v>12</v>
      </c>
      <c r="F5" s="3">
        <f>+SUM(C5:E5)</f>
        <v>68</v>
      </c>
      <c r="I5" s="23"/>
      <c r="J5" s="23"/>
      <c r="K5" s="23"/>
      <c r="L5" s="23"/>
      <c r="M5" s="23"/>
      <c r="N5" s="23"/>
    </row>
    <row r="6" spans="1:14">
      <c r="A6" s="45"/>
      <c r="B6" s="31" t="s">
        <v>9</v>
      </c>
      <c r="C6" s="2">
        <v>32</v>
      </c>
      <c r="D6" s="2">
        <v>24</v>
      </c>
      <c r="E6" s="2">
        <v>16</v>
      </c>
      <c r="F6" s="3">
        <f>+SUM(C6:E6)</f>
        <v>72</v>
      </c>
      <c r="I6" s="23"/>
      <c r="J6" s="23"/>
      <c r="K6" s="23"/>
      <c r="L6" s="23"/>
      <c r="M6" s="23"/>
      <c r="N6" s="23"/>
    </row>
    <row r="7" spans="1:14">
      <c r="A7" s="45"/>
      <c r="B7" s="31" t="s">
        <v>10</v>
      </c>
      <c r="C7" s="2">
        <v>24</v>
      </c>
      <c r="D7" s="2">
        <v>32</v>
      </c>
      <c r="E7" s="2">
        <v>4</v>
      </c>
      <c r="F7" s="3">
        <f>+SUM(C7:E7)</f>
        <v>60</v>
      </c>
    </row>
    <row r="8" spans="1:14">
      <c r="A8" s="35"/>
      <c r="B8" s="31" t="s">
        <v>6</v>
      </c>
      <c r="C8" s="3">
        <f>+SUM(C5:C7)</f>
        <v>96</v>
      </c>
      <c r="D8" s="3">
        <f t="shared" ref="D8:F8" si="0">+SUM(D5:D7)</f>
        <v>72</v>
      </c>
      <c r="E8" s="3">
        <f t="shared" si="0"/>
        <v>32</v>
      </c>
      <c r="F8" s="3">
        <f t="shared" si="0"/>
        <v>200</v>
      </c>
    </row>
    <row r="9" spans="1:14">
      <c r="A9" s="4"/>
      <c r="B9" s="6"/>
      <c r="C9" s="6"/>
      <c r="D9" s="6"/>
      <c r="E9" s="6"/>
      <c r="F9" s="6"/>
    </row>
    <row r="10" spans="1:14">
      <c r="A10" s="4"/>
      <c r="B10" s="4"/>
      <c r="C10" s="4"/>
      <c r="D10" s="4"/>
      <c r="E10" s="4"/>
      <c r="F10" s="4"/>
    </row>
    <row r="11" spans="1:14" ht="18">
      <c r="A11" s="46" t="s">
        <v>11</v>
      </c>
      <c r="B11" s="46"/>
      <c r="C11" s="46"/>
      <c r="D11" s="46"/>
      <c r="E11" s="46"/>
      <c r="F11" s="46"/>
    </row>
    <row r="12" spans="1:14" ht="7.5" customHeight="1">
      <c r="A12" s="4"/>
      <c r="B12" s="4"/>
      <c r="C12" s="4"/>
      <c r="D12" s="4"/>
      <c r="E12" s="4"/>
      <c r="F12" s="4"/>
    </row>
    <row r="13" spans="1:14" ht="18">
      <c r="A13" s="4"/>
      <c r="B13" s="4"/>
      <c r="C13" s="42" t="s">
        <v>2</v>
      </c>
      <c r="D13" s="43"/>
      <c r="E13" s="44"/>
      <c r="F13" s="4"/>
    </row>
    <row r="14" spans="1:14">
      <c r="A14" s="4"/>
      <c r="B14" s="4"/>
      <c r="C14" s="30" t="s">
        <v>3</v>
      </c>
      <c r="D14" s="30" t="s">
        <v>4</v>
      </c>
      <c r="E14" s="30" t="s">
        <v>5</v>
      </c>
      <c r="F14" s="4"/>
    </row>
    <row r="15" spans="1:14">
      <c r="A15" s="33" t="s">
        <v>7</v>
      </c>
      <c r="B15" s="31" t="s">
        <v>8</v>
      </c>
      <c r="C15" s="7">
        <f>($C$8 * F5) / $F$8</f>
        <v>32.64</v>
      </c>
      <c r="D15" s="7">
        <f>($D$8 * F5) / $F$8</f>
        <v>24.48</v>
      </c>
      <c r="E15" s="7">
        <f>($E$8 * F5) / $F$8</f>
        <v>10.88</v>
      </c>
      <c r="F15" s="4"/>
    </row>
    <row r="16" spans="1:14">
      <c r="A16" s="33"/>
      <c r="B16" s="31" t="s">
        <v>9</v>
      </c>
      <c r="C16" s="7">
        <f t="shared" ref="C16:C17" si="1">($C$8 * F6) / $F$8</f>
        <v>34.56</v>
      </c>
      <c r="D16" s="7">
        <f t="shared" ref="D16:D17" si="2">($D$8 * F6) / $F$8</f>
        <v>25.92</v>
      </c>
      <c r="E16" s="7">
        <f t="shared" ref="E16:E17" si="3">($E$8 * F6) / $F$8</f>
        <v>11.52</v>
      </c>
      <c r="F16" s="4"/>
    </row>
    <row r="17" spans="1:6">
      <c r="A17" s="33"/>
      <c r="B17" s="31" t="s">
        <v>10</v>
      </c>
      <c r="C17" s="7">
        <f t="shared" si="1"/>
        <v>28.8</v>
      </c>
      <c r="D17" s="7">
        <f t="shared" si="2"/>
        <v>21.6</v>
      </c>
      <c r="E17" s="7">
        <f t="shared" si="3"/>
        <v>9.6</v>
      </c>
      <c r="F17" s="4"/>
    </row>
    <row r="18" spans="1:6">
      <c r="A18" s="4"/>
      <c r="B18" s="6"/>
      <c r="C18" s="8"/>
      <c r="D18" s="8"/>
      <c r="E18" s="8"/>
      <c r="F18" s="4"/>
    </row>
    <row r="19" spans="1:6">
      <c r="A19" s="4"/>
      <c r="B19" s="4"/>
      <c r="C19" s="4"/>
      <c r="D19" s="4"/>
      <c r="E19" s="4"/>
      <c r="F19" s="4"/>
    </row>
    <row r="20" spans="1:6" ht="18">
      <c r="A20" s="46" t="s">
        <v>12</v>
      </c>
      <c r="B20" s="46"/>
      <c r="C20" s="46"/>
      <c r="D20" s="46"/>
      <c r="E20" s="46"/>
      <c r="F20" s="46"/>
    </row>
    <row r="21" spans="1:6" ht="7.5" customHeight="1">
      <c r="A21" s="4"/>
      <c r="B21" s="4"/>
      <c r="C21" s="4"/>
      <c r="D21" s="4"/>
      <c r="E21" s="4"/>
      <c r="F21" s="4"/>
    </row>
    <row r="22" spans="1:6" ht="18">
      <c r="A22" s="4"/>
      <c r="B22" s="4"/>
      <c r="C22" s="42" t="s">
        <v>2</v>
      </c>
      <c r="D22" s="43"/>
      <c r="E22" s="44"/>
      <c r="F22" s="4"/>
    </row>
    <row r="23" spans="1:6">
      <c r="A23" s="4"/>
      <c r="B23" s="4"/>
      <c r="C23" s="30" t="s">
        <v>3</v>
      </c>
      <c r="D23" s="30" t="s">
        <v>4</v>
      </c>
      <c r="E23" s="30" t="s">
        <v>5</v>
      </c>
      <c r="F23" s="4"/>
    </row>
    <row r="24" spans="1:6">
      <c r="A24" s="33" t="s">
        <v>7</v>
      </c>
      <c r="B24" s="31" t="s">
        <v>8</v>
      </c>
      <c r="C24" s="7">
        <f>C5-C15</f>
        <v>7.3599999999999994</v>
      </c>
      <c r="D24" s="7">
        <f t="shared" ref="D24:E24" si="4">D5-D15</f>
        <v>-8.48</v>
      </c>
      <c r="E24" s="7">
        <f t="shared" si="4"/>
        <v>1.1199999999999992</v>
      </c>
      <c r="F24" s="4"/>
    </row>
    <row r="25" spans="1:6">
      <c r="A25" s="33"/>
      <c r="B25" s="31" t="s">
        <v>9</v>
      </c>
      <c r="C25" s="7">
        <f t="shared" ref="C25:E26" si="5">C6-C16</f>
        <v>-2.5600000000000023</v>
      </c>
      <c r="D25" s="7">
        <f t="shared" si="5"/>
        <v>-1.9200000000000017</v>
      </c>
      <c r="E25" s="7">
        <f t="shared" si="5"/>
        <v>4.4800000000000004</v>
      </c>
      <c r="F25" s="4"/>
    </row>
    <row r="26" spans="1:6">
      <c r="A26" s="33"/>
      <c r="B26" s="31" t="s">
        <v>10</v>
      </c>
      <c r="C26" s="7">
        <f t="shared" si="5"/>
        <v>-4.8000000000000007</v>
      </c>
      <c r="D26" s="7">
        <f t="shared" si="5"/>
        <v>10.399999999999999</v>
      </c>
      <c r="E26" s="7">
        <f t="shared" si="5"/>
        <v>-5.6</v>
      </c>
      <c r="F26" s="4"/>
    </row>
    <row r="27" spans="1:6">
      <c r="A27" s="4"/>
      <c r="B27" s="6"/>
      <c r="C27" s="8"/>
      <c r="D27" s="8"/>
      <c r="E27" s="8"/>
      <c r="F27" s="4"/>
    </row>
    <row r="28" spans="1:6">
      <c r="A28" s="4"/>
      <c r="B28" s="4"/>
      <c r="C28" s="4"/>
      <c r="D28" s="4"/>
      <c r="E28" s="4"/>
      <c r="F28" s="4"/>
    </row>
    <row r="29" spans="1:6" ht="18">
      <c r="A29" s="46" t="s">
        <v>13</v>
      </c>
      <c r="B29" s="46"/>
      <c r="C29" s="46"/>
      <c r="D29" s="46"/>
      <c r="E29" s="46"/>
      <c r="F29" s="46"/>
    </row>
    <row r="30" spans="1:6" ht="7.5" customHeight="1">
      <c r="A30" s="4"/>
      <c r="B30" s="4"/>
      <c r="C30" s="4"/>
      <c r="D30" s="4"/>
      <c r="E30" s="4"/>
      <c r="F30" s="4"/>
    </row>
    <row r="31" spans="1:6" ht="18">
      <c r="A31" s="4"/>
      <c r="B31" s="4"/>
      <c r="C31" s="42" t="s">
        <v>2</v>
      </c>
      <c r="D31" s="43"/>
      <c r="E31" s="44"/>
      <c r="F31" s="4"/>
    </row>
    <row r="32" spans="1:6">
      <c r="A32" s="4"/>
      <c r="B32" s="4"/>
      <c r="C32" s="30" t="s">
        <v>3</v>
      </c>
      <c r="D32" s="30" t="s">
        <v>4</v>
      </c>
      <c r="E32" s="30" t="s">
        <v>5</v>
      </c>
      <c r="F32" s="4"/>
    </row>
    <row r="33" spans="1:6">
      <c r="A33" s="33" t="s">
        <v>7</v>
      </c>
      <c r="B33" s="31" t="s">
        <v>8</v>
      </c>
      <c r="C33" s="7">
        <f>(C24^2)/C15</f>
        <v>1.6596078431372545</v>
      </c>
      <c r="D33" s="7">
        <f t="shared" ref="D33:E34" si="6">(D24^2)/D15</f>
        <v>2.9375163398692812</v>
      </c>
      <c r="E33" s="7">
        <f t="shared" si="6"/>
        <v>0.11529411764705864</v>
      </c>
      <c r="F33" s="4"/>
    </row>
    <row r="34" spans="1:6">
      <c r="A34" s="33"/>
      <c r="B34" s="31" t="s">
        <v>9</v>
      </c>
      <c r="C34" s="7">
        <f>(C25^2)/C16</f>
        <v>0.18962962962962995</v>
      </c>
      <c r="D34" s="7">
        <f t="shared" si="6"/>
        <v>0.14222222222222247</v>
      </c>
      <c r="E34" s="7">
        <f t="shared" si="6"/>
        <v>1.7422222222222226</v>
      </c>
      <c r="F34" s="4"/>
    </row>
    <row r="35" spans="1:6">
      <c r="A35" s="33"/>
      <c r="B35" s="31" t="s">
        <v>10</v>
      </c>
      <c r="C35" s="7">
        <f t="shared" ref="C35:E35" si="7">(C26^2)/C17</f>
        <v>0.80000000000000016</v>
      </c>
      <c r="D35" s="7">
        <f t="shared" si="7"/>
        <v>5.0074074074074053</v>
      </c>
      <c r="E35" s="7">
        <f t="shared" si="7"/>
        <v>3.2666666666666662</v>
      </c>
      <c r="F35" s="4"/>
    </row>
    <row r="37" spans="1:6">
      <c r="B37" s="9" t="s">
        <v>14</v>
      </c>
      <c r="C37" s="10">
        <f>+SUM(C33:E35)</f>
        <v>15.860566448801741</v>
      </c>
    </row>
    <row r="38" spans="1:6">
      <c r="B38" s="11" t="s">
        <v>15</v>
      </c>
      <c r="C38" s="12">
        <f>_xlfn.CHISQ.DIST.RT(C37,4)</f>
        <v>3.2120846981537211E-3</v>
      </c>
    </row>
    <row r="39" spans="1:6">
      <c r="B39" s="13" t="s">
        <v>16</v>
      </c>
    </row>
    <row r="41" spans="1:6">
      <c r="B41" s="11" t="s">
        <v>17</v>
      </c>
      <c r="C41" s="12">
        <f>_xlfn.CHISQ.INV.RT(5%,4)</f>
        <v>9.4877290367811575</v>
      </c>
    </row>
    <row r="43" spans="1:6">
      <c r="B43" s="6" t="s">
        <v>18</v>
      </c>
      <c r="C43" s="5" t="s">
        <v>19</v>
      </c>
    </row>
    <row r="44" spans="1:6">
      <c r="B44" s="6" t="s">
        <v>20</v>
      </c>
      <c r="C44" s="5" t="s">
        <v>21</v>
      </c>
    </row>
    <row r="46" spans="1:6" ht="15" customHeight="1">
      <c r="B46" s="14" t="s">
        <v>36</v>
      </c>
      <c r="C46" s="15"/>
      <c r="D46" s="16"/>
    </row>
    <row r="47" spans="1:6">
      <c r="B47" s="17"/>
      <c r="C47" s="18"/>
      <c r="D47" s="19"/>
    </row>
    <row r="48" spans="1:6">
      <c r="B48" s="17"/>
      <c r="C48" s="18"/>
      <c r="D48" s="19"/>
    </row>
    <row r="49" spans="2:4">
      <c r="B49" s="17"/>
      <c r="C49" s="18"/>
      <c r="D49" s="19"/>
    </row>
    <row r="50" spans="2:4">
      <c r="B50" s="20"/>
      <c r="C50" s="21"/>
      <c r="D50" s="22"/>
    </row>
  </sheetData>
  <mergeCells count="14">
    <mergeCell ref="A33:A35"/>
    <mergeCell ref="B46:D50"/>
    <mergeCell ref="A15:A17"/>
    <mergeCell ref="A20:F20"/>
    <mergeCell ref="C22:E22"/>
    <mergeCell ref="A24:A26"/>
    <mergeCell ref="A29:F29"/>
    <mergeCell ref="C31:E31"/>
    <mergeCell ref="A1:F1"/>
    <mergeCell ref="I1:N6"/>
    <mergeCell ref="C3:F3"/>
    <mergeCell ref="A5:A8"/>
    <mergeCell ref="A11:F11"/>
    <mergeCell ref="C13:E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4F37-FFCC-48A9-87A6-623C1A8736FF}">
  <dimension ref="A1:N45"/>
  <sheetViews>
    <sheetView tabSelected="1" topLeftCell="A10" workbookViewId="0">
      <selection activeCell="F34" sqref="F34"/>
    </sheetView>
  </sheetViews>
  <sheetFormatPr defaultColWidth="9.109375" defaultRowHeight="15"/>
  <cols>
    <col min="1" max="6" width="15.6640625" style="1" customWidth="1"/>
    <col min="7" max="16384" width="9.109375" style="1"/>
  </cols>
  <sheetData>
    <row r="1" spans="1:14" ht="15" customHeight="1">
      <c r="A1" s="47" t="s">
        <v>0</v>
      </c>
      <c r="B1" s="48"/>
      <c r="C1" s="48"/>
      <c r="D1" s="48"/>
      <c r="E1" s="49"/>
      <c r="I1" s="23" t="s">
        <v>1</v>
      </c>
      <c r="J1" s="23"/>
      <c r="K1" s="23"/>
      <c r="L1" s="23"/>
      <c r="M1" s="23"/>
      <c r="N1" s="23"/>
    </row>
    <row r="2" spans="1:14">
      <c r="A2" s="4"/>
      <c r="B2" s="4"/>
      <c r="C2" s="4"/>
      <c r="D2" s="4"/>
      <c r="E2" s="4"/>
      <c r="I2" s="23"/>
      <c r="J2" s="23"/>
      <c r="K2" s="23"/>
      <c r="L2" s="23"/>
      <c r="M2" s="23"/>
      <c r="N2" s="23"/>
    </row>
    <row r="3" spans="1:14" ht="18">
      <c r="A3" s="4"/>
      <c r="B3" s="4"/>
      <c r="C3" s="36" t="s">
        <v>28</v>
      </c>
      <c r="D3" s="37"/>
      <c r="E3" s="38"/>
      <c r="I3" s="23"/>
      <c r="J3" s="23"/>
      <c r="K3" s="23"/>
      <c r="L3" s="23"/>
      <c r="M3" s="23"/>
      <c r="N3" s="23"/>
    </row>
    <row r="4" spans="1:14">
      <c r="A4" s="4"/>
      <c r="B4" s="4"/>
      <c r="C4" s="30" t="s">
        <v>23</v>
      </c>
      <c r="D4" s="30" t="s">
        <v>24</v>
      </c>
      <c r="E4" s="31" t="s">
        <v>6</v>
      </c>
      <c r="I4" s="23"/>
      <c r="J4" s="23"/>
      <c r="K4" s="23"/>
      <c r="L4" s="23"/>
      <c r="M4" s="23"/>
      <c r="N4" s="23"/>
    </row>
    <row r="5" spans="1:14">
      <c r="A5" s="39" t="s">
        <v>27</v>
      </c>
      <c r="B5" s="31" t="s">
        <v>25</v>
      </c>
      <c r="C5" s="2">
        <v>40</v>
      </c>
      <c r="D5" s="2">
        <v>10</v>
      </c>
      <c r="E5" s="3">
        <f>+SUM(C5:D5)</f>
        <v>50</v>
      </c>
      <c r="I5" s="23"/>
      <c r="J5" s="23"/>
      <c r="K5" s="23"/>
      <c r="L5" s="23"/>
      <c r="M5" s="23"/>
      <c r="N5" s="23"/>
    </row>
    <row r="6" spans="1:14">
      <c r="A6" s="40"/>
      <c r="B6" s="31" t="s">
        <v>26</v>
      </c>
      <c r="C6" s="2">
        <v>60</v>
      </c>
      <c r="D6" s="2">
        <v>20</v>
      </c>
      <c r="E6" s="3">
        <f>+SUM(C6:D6)</f>
        <v>80</v>
      </c>
      <c r="I6" s="23"/>
      <c r="J6" s="23"/>
      <c r="K6" s="23"/>
      <c r="L6" s="23"/>
      <c r="M6" s="23"/>
      <c r="N6" s="23"/>
    </row>
    <row r="7" spans="1:14">
      <c r="A7" s="41"/>
      <c r="B7" s="31" t="s">
        <v>6</v>
      </c>
      <c r="C7" s="3">
        <f>+SUM(C5:C6)</f>
        <v>100</v>
      </c>
      <c r="D7" s="3">
        <f>+SUM(D5:D6)</f>
        <v>30</v>
      </c>
      <c r="E7" s="3">
        <f>+SUM(E5:E6)</f>
        <v>130</v>
      </c>
    </row>
    <row r="8" spans="1:14">
      <c r="A8" s="4"/>
      <c r="B8" s="4"/>
      <c r="C8" s="4"/>
      <c r="D8" s="4"/>
      <c r="E8" s="4"/>
    </row>
    <row r="9" spans="1:14" ht="18">
      <c r="A9" s="46" t="s">
        <v>11</v>
      </c>
      <c r="B9" s="46"/>
      <c r="C9" s="46"/>
      <c r="D9" s="46"/>
      <c r="E9" s="46"/>
    </row>
    <row r="10" spans="1:14" ht="14.25" customHeight="1">
      <c r="A10" s="4"/>
      <c r="B10" s="4"/>
      <c r="C10" s="4"/>
      <c r="D10" s="4"/>
      <c r="E10" s="4"/>
    </row>
    <row r="11" spans="1:14" ht="14.25" customHeight="1">
      <c r="A11" s="4"/>
      <c r="B11" s="4"/>
      <c r="C11" s="32" t="s">
        <v>28</v>
      </c>
      <c r="D11" s="32"/>
      <c r="E11" s="4"/>
    </row>
    <row r="12" spans="1:14">
      <c r="A12" s="4"/>
      <c r="B12" s="4"/>
      <c r="C12" s="30" t="s">
        <v>23</v>
      </c>
      <c r="D12" s="31" t="s">
        <v>24</v>
      </c>
      <c r="E12" s="4"/>
    </row>
    <row r="13" spans="1:14">
      <c r="A13" s="32" t="s">
        <v>27</v>
      </c>
      <c r="B13" s="31" t="s">
        <v>25</v>
      </c>
      <c r="C13" s="7">
        <f>($C$7*E5) / $E$7</f>
        <v>38.46153846153846</v>
      </c>
      <c r="D13" s="7">
        <f>($D$7*E5) / $E$7</f>
        <v>11.538461538461538</v>
      </c>
      <c r="E13" s="4"/>
    </row>
    <row r="14" spans="1:14">
      <c r="A14" s="32"/>
      <c r="B14" s="31" t="s">
        <v>26</v>
      </c>
      <c r="C14" s="7">
        <f t="shared" ref="C14" si="0">($C$7*E6) / $E$7</f>
        <v>61.53846153846154</v>
      </c>
      <c r="D14" s="7">
        <f t="shared" ref="D14" si="1">($D$7*E6) / $E$7</f>
        <v>18.46153846153846</v>
      </c>
      <c r="E14" s="26"/>
    </row>
    <row r="15" spans="1:14">
      <c r="A15" s="4"/>
      <c r="B15" s="4"/>
      <c r="C15" s="4"/>
      <c r="D15" s="4"/>
      <c r="E15" s="4"/>
    </row>
    <row r="16" spans="1:14" ht="18">
      <c r="A16" s="46" t="s">
        <v>12</v>
      </c>
      <c r="B16" s="46"/>
      <c r="C16" s="46"/>
      <c r="D16" s="46"/>
      <c r="E16" s="46"/>
    </row>
    <row r="17" spans="1:5">
      <c r="A17" s="4"/>
      <c r="B17" s="4"/>
      <c r="C17" s="4"/>
      <c r="D17" s="4"/>
      <c r="E17" s="4"/>
    </row>
    <row r="18" spans="1:5" ht="18">
      <c r="A18" s="4"/>
      <c r="B18" s="4"/>
      <c r="C18" s="32" t="s">
        <v>28</v>
      </c>
      <c r="D18" s="32"/>
      <c r="E18" s="4"/>
    </row>
    <row r="19" spans="1:5" ht="20.25" customHeight="1">
      <c r="A19" s="4"/>
      <c r="B19" s="4"/>
      <c r="C19" s="30" t="s">
        <v>23</v>
      </c>
      <c r="D19" s="31" t="s">
        <v>24</v>
      </c>
      <c r="E19" s="4"/>
    </row>
    <row r="20" spans="1:5">
      <c r="A20" s="32" t="s">
        <v>27</v>
      </c>
      <c r="B20" s="31" t="s">
        <v>25</v>
      </c>
      <c r="C20" s="7">
        <f>C5-C13</f>
        <v>1.5384615384615401</v>
      </c>
      <c r="D20" s="7">
        <f>D5-D13</f>
        <v>-1.5384615384615383</v>
      </c>
      <c r="E20" s="4"/>
    </row>
    <row r="21" spans="1:5">
      <c r="A21" s="32"/>
      <c r="B21" s="31" t="s">
        <v>26</v>
      </c>
      <c r="C21" s="7">
        <f>C6-C14</f>
        <v>-1.5384615384615401</v>
      </c>
      <c r="D21" s="7">
        <f>D6-D14</f>
        <v>1.5384615384615401</v>
      </c>
      <c r="E21" s="26"/>
    </row>
    <row r="22" spans="1:5">
      <c r="A22" s="4"/>
      <c r="B22" s="6"/>
      <c r="C22" s="8"/>
      <c r="D22" s="8"/>
      <c r="E22" s="27"/>
    </row>
    <row r="23" spans="1:5" ht="18">
      <c r="A23" s="46" t="s">
        <v>13</v>
      </c>
      <c r="B23" s="46"/>
      <c r="C23" s="46"/>
      <c r="D23" s="46"/>
      <c r="E23" s="46"/>
    </row>
    <row r="24" spans="1:5">
      <c r="A24" s="4"/>
      <c r="B24" s="4"/>
      <c r="C24" s="4"/>
      <c r="D24" s="4"/>
      <c r="E24" s="4"/>
    </row>
    <row r="25" spans="1:5" ht="18">
      <c r="A25" s="4"/>
      <c r="B25" s="4"/>
      <c r="C25" s="32" t="s">
        <v>28</v>
      </c>
      <c r="D25" s="32"/>
      <c r="E25" s="4"/>
    </row>
    <row r="26" spans="1:5">
      <c r="A26" s="4"/>
      <c r="B26" s="4"/>
      <c r="C26" s="30" t="s">
        <v>23</v>
      </c>
      <c r="D26" s="31" t="s">
        <v>24</v>
      </c>
      <c r="E26" s="4"/>
    </row>
    <row r="27" spans="1:5">
      <c r="A27" s="32" t="s">
        <v>27</v>
      </c>
      <c r="B27" s="31" t="s">
        <v>25</v>
      </c>
      <c r="C27" s="7">
        <f>(C20^2)/C13</f>
        <v>6.1538461538461674E-2</v>
      </c>
      <c r="D27" s="7">
        <f>(D20^2)/D13</f>
        <v>0.20512820512820509</v>
      </c>
      <c r="E27" s="4"/>
    </row>
    <row r="28" spans="1:5">
      <c r="A28" s="32"/>
      <c r="B28" s="31" t="s">
        <v>26</v>
      </c>
      <c r="C28" s="7">
        <f>(C21^2)/C14</f>
        <v>3.846153846153854E-2</v>
      </c>
      <c r="D28" s="7">
        <f>(D21^2)/D14</f>
        <v>0.1282051282051285</v>
      </c>
      <c r="E28" s="26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9" t="s">
        <v>14</v>
      </c>
      <c r="C31" s="24">
        <f>+SUM(C27:D28)</f>
        <v>0.43333333333333379</v>
      </c>
      <c r="D31" s="4"/>
      <c r="E31" s="4"/>
    </row>
    <row r="32" spans="1:5">
      <c r="A32" s="4"/>
      <c r="B32" s="11" t="s">
        <v>15</v>
      </c>
      <c r="C32" s="25">
        <f>_xlfn.CHISQ.DIST.RT(C31,1)</f>
        <v>0.51035784886869318</v>
      </c>
      <c r="D32" s="4"/>
      <c r="E32" s="4"/>
    </row>
    <row r="33" spans="1:5">
      <c r="A33" s="4"/>
      <c r="B33" s="13" t="s">
        <v>39</v>
      </c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11" t="s">
        <v>17</v>
      </c>
      <c r="C35" s="25">
        <f>_xlfn.CHISQ.INV.RT(5%,1)</f>
        <v>3.8414588206941236</v>
      </c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3" t="s">
        <v>18</v>
      </c>
      <c r="C37" s="59" t="s">
        <v>19</v>
      </c>
      <c r="D37" s="4"/>
      <c r="E37" s="4"/>
    </row>
    <row r="38" spans="1:5">
      <c r="A38" s="4"/>
      <c r="B38" s="3" t="s">
        <v>20</v>
      </c>
      <c r="C38" s="59" t="s">
        <v>21</v>
      </c>
      <c r="D38" s="4"/>
      <c r="E38" s="4"/>
    </row>
    <row r="39" spans="1:5">
      <c r="A39" s="4"/>
      <c r="B39" s="4"/>
      <c r="C39" s="4"/>
      <c r="D39" s="4"/>
      <c r="E39" s="4"/>
    </row>
    <row r="40" spans="1:5" ht="15" customHeight="1">
      <c r="A40" s="4"/>
      <c r="B40" s="50" t="s">
        <v>37</v>
      </c>
      <c r="C40" s="51"/>
      <c r="D40" s="52"/>
      <c r="E40" s="4"/>
    </row>
    <row r="41" spans="1:5">
      <c r="A41" s="4"/>
      <c r="B41" s="53"/>
      <c r="C41" s="54"/>
      <c r="D41" s="55"/>
      <c r="E41" s="4"/>
    </row>
    <row r="42" spans="1:5">
      <c r="A42" s="4"/>
      <c r="B42" s="53"/>
      <c r="C42" s="54"/>
      <c r="D42" s="55"/>
      <c r="E42" s="4"/>
    </row>
    <row r="43" spans="1:5">
      <c r="A43" s="4"/>
      <c r="B43" s="53"/>
      <c r="C43" s="54"/>
      <c r="D43" s="55"/>
      <c r="E43" s="4"/>
    </row>
    <row r="44" spans="1:5">
      <c r="A44" s="4"/>
      <c r="B44" s="56"/>
      <c r="C44" s="57"/>
      <c r="D44" s="58"/>
      <c r="E44" s="4"/>
    </row>
    <row r="45" spans="1:5">
      <c r="A45" s="4"/>
      <c r="B45" s="4"/>
      <c r="C45" s="4"/>
      <c r="D45" s="4"/>
      <c r="E45" s="4"/>
    </row>
  </sheetData>
  <mergeCells count="14">
    <mergeCell ref="C11:D11"/>
    <mergeCell ref="C18:D18"/>
    <mergeCell ref="C25:D25"/>
    <mergeCell ref="A23:E23"/>
    <mergeCell ref="A16:E16"/>
    <mergeCell ref="A9:E9"/>
    <mergeCell ref="B40:D44"/>
    <mergeCell ref="A5:A7"/>
    <mergeCell ref="C3:E3"/>
    <mergeCell ref="A13:A14"/>
    <mergeCell ref="A20:A21"/>
    <mergeCell ref="A27:A28"/>
    <mergeCell ref="I1:N6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19F-1DF2-4C46-9D0A-183AD2D1A004}">
  <dimension ref="A1:N44"/>
  <sheetViews>
    <sheetView workbookViewId="0">
      <selection activeCell="H15" sqref="H15"/>
    </sheetView>
  </sheetViews>
  <sheetFormatPr defaultColWidth="9.109375" defaultRowHeight="15"/>
  <cols>
    <col min="1" max="6" width="15.6640625" style="1" customWidth="1"/>
    <col min="7" max="16384" width="9.109375" style="1"/>
  </cols>
  <sheetData>
    <row r="1" spans="1:14" ht="15" customHeight="1">
      <c r="A1" s="46" t="s">
        <v>0</v>
      </c>
      <c r="B1" s="46"/>
      <c r="C1" s="46"/>
      <c r="D1" s="46"/>
      <c r="E1" s="46"/>
      <c r="F1" s="46"/>
      <c r="I1" s="23" t="s">
        <v>1</v>
      </c>
      <c r="J1" s="23"/>
      <c r="K1" s="23"/>
      <c r="L1" s="23"/>
      <c r="M1" s="23"/>
      <c r="N1" s="23"/>
    </row>
    <row r="2" spans="1:14">
      <c r="A2" s="4"/>
      <c r="B2" s="4"/>
      <c r="C2" s="4"/>
      <c r="D2" s="4"/>
      <c r="E2" s="4"/>
      <c r="F2" s="4"/>
      <c r="I2" s="23"/>
      <c r="J2" s="23"/>
      <c r="K2" s="23"/>
      <c r="L2" s="23"/>
      <c r="M2" s="23"/>
      <c r="N2" s="23"/>
    </row>
    <row r="3" spans="1:14" ht="18">
      <c r="A3" s="4"/>
      <c r="B3" s="4"/>
      <c r="C3" s="32" t="s">
        <v>35</v>
      </c>
      <c r="D3" s="29"/>
      <c r="E3" s="29"/>
      <c r="F3" s="29"/>
      <c r="I3" s="23"/>
      <c r="J3" s="23"/>
      <c r="K3" s="23"/>
      <c r="L3" s="23"/>
      <c r="M3" s="23"/>
      <c r="N3" s="23"/>
    </row>
    <row r="4" spans="1:14">
      <c r="A4" s="4"/>
      <c r="B4" s="4"/>
      <c r="C4" s="30" t="s">
        <v>29</v>
      </c>
      <c r="D4" s="30" t="s">
        <v>30</v>
      </c>
      <c r="E4" s="30" t="s">
        <v>31</v>
      </c>
      <c r="F4" s="31" t="s">
        <v>6</v>
      </c>
      <c r="I4" s="23"/>
      <c r="J4" s="23"/>
      <c r="K4" s="23"/>
      <c r="L4" s="23"/>
      <c r="M4" s="23"/>
      <c r="N4" s="23"/>
    </row>
    <row r="5" spans="1:14">
      <c r="A5" s="33" t="s">
        <v>34</v>
      </c>
      <c r="B5" s="31" t="s">
        <v>32</v>
      </c>
      <c r="C5" s="2">
        <v>30</v>
      </c>
      <c r="D5" s="2">
        <v>10</v>
      </c>
      <c r="E5" s="2">
        <v>15</v>
      </c>
      <c r="F5" s="3">
        <f>+SUM(C5:E5)</f>
        <v>55</v>
      </c>
      <c r="I5" s="23"/>
      <c r="J5" s="23"/>
      <c r="K5" s="23"/>
      <c r="L5" s="23"/>
      <c r="M5" s="23"/>
      <c r="N5" s="23"/>
    </row>
    <row r="6" spans="1:14">
      <c r="A6" s="33"/>
      <c r="B6" s="31" t="s">
        <v>33</v>
      </c>
      <c r="C6" s="2">
        <v>20</v>
      </c>
      <c r="D6" s="2">
        <v>25</v>
      </c>
      <c r="E6" s="2">
        <v>15</v>
      </c>
      <c r="F6" s="3">
        <f>+SUM(C6:E6)</f>
        <v>60</v>
      </c>
      <c r="I6" s="23"/>
      <c r="J6" s="23"/>
      <c r="K6" s="23"/>
      <c r="L6" s="23"/>
      <c r="M6" s="23"/>
      <c r="N6" s="23"/>
    </row>
    <row r="7" spans="1:14">
      <c r="A7" s="33"/>
      <c r="B7" s="31" t="s">
        <v>6</v>
      </c>
      <c r="C7" s="3">
        <f>+SUM(C5:C6)</f>
        <v>50</v>
      </c>
      <c r="D7" s="3">
        <f>+SUM(D5:D6)</f>
        <v>35</v>
      </c>
      <c r="E7" s="3">
        <f t="shared" ref="E7" si="0">+SUM(E5:E6)</f>
        <v>30</v>
      </c>
      <c r="F7" s="3">
        <f>+SUM(F5:F6)</f>
        <v>115</v>
      </c>
    </row>
    <row r="8" spans="1:14">
      <c r="A8" s="4"/>
      <c r="B8" s="6"/>
      <c r="C8" s="6"/>
      <c r="D8" s="6"/>
      <c r="E8" s="6"/>
      <c r="F8" s="6"/>
    </row>
    <row r="9" spans="1:14" ht="18">
      <c r="A9" s="46" t="s">
        <v>11</v>
      </c>
      <c r="B9" s="46"/>
      <c r="C9" s="46"/>
      <c r="D9" s="46"/>
      <c r="E9" s="46"/>
      <c r="F9" s="46"/>
    </row>
    <row r="10" spans="1:14">
      <c r="A10" s="4"/>
      <c r="B10" s="4"/>
      <c r="C10" s="4"/>
      <c r="D10" s="4"/>
      <c r="E10" s="4"/>
      <c r="F10" s="4"/>
    </row>
    <row r="11" spans="1:14" ht="18">
      <c r="A11" s="4"/>
      <c r="B11" s="4"/>
      <c r="C11" s="33" t="s">
        <v>35</v>
      </c>
      <c r="D11" s="33"/>
      <c r="E11" s="33"/>
      <c r="F11" s="4"/>
    </row>
    <row r="12" spans="1:14">
      <c r="A12" s="4"/>
      <c r="B12" s="4"/>
      <c r="C12" s="31" t="s">
        <v>29</v>
      </c>
      <c r="D12" s="31" t="s">
        <v>30</v>
      </c>
      <c r="E12" s="31" t="s">
        <v>31</v>
      </c>
      <c r="F12" s="4"/>
    </row>
    <row r="13" spans="1:14">
      <c r="A13" s="34" t="s">
        <v>34</v>
      </c>
      <c r="B13" s="31" t="s">
        <v>32</v>
      </c>
      <c r="C13" s="7">
        <f>($C$7*F5) / $F$7</f>
        <v>23.913043478260871</v>
      </c>
      <c r="D13" s="7">
        <f>($D$7*F5) / $F$7</f>
        <v>16.739130434782609</v>
      </c>
      <c r="E13" s="7">
        <f>($E$7*F5) / $F$7</f>
        <v>14.347826086956522</v>
      </c>
      <c r="F13" s="4"/>
    </row>
    <row r="14" spans="1:14">
      <c r="A14" s="35"/>
      <c r="B14" s="31" t="s">
        <v>33</v>
      </c>
      <c r="C14" s="7">
        <f>($C$7*F6) / $F$7</f>
        <v>26.086956521739129</v>
      </c>
      <c r="D14" s="7">
        <f>($D$7*F6) / $F$7</f>
        <v>18.260869565217391</v>
      </c>
      <c r="E14" s="7">
        <f>($E$7*F6) / $F$7</f>
        <v>15.652173913043478</v>
      </c>
      <c r="F14" s="28"/>
    </row>
    <row r="15" spans="1:14">
      <c r="A15" s="6"/>
      <c r="B15" s="6"/>
      <c r="C15" s="4"/>
      <c r="D15" s="4"/>
      <c r="E15" s="4"/>
      <c r="F15" s="28"/>
    </row>
    <row r="16" spans="1:14" ht="14.25" customHeight="1">
      <c r="A16" s="46" t="s">
        <v>12</v>
      </c>
      <c r="B16" s="46"/>
      <c r="C16" s="46"/>
      <c r="D16" s="46"/>
      <c r="E16" s="46"/>
      <c r="F16" s="46"/>
    </row>
    <row r="17" spans="1:6">
      <c r="A17" s="4"/>
      <c r="B17" s="4"/>
      <c r="C17" s="4"/>
      <c r="D17" s="4"/>
      <c r="E17" s="4"/>
      <c r="F17" s="4"/>
    </row>
    <row r="18" spans="1:6" ht="18">
      <c r="A18" s="4"/>
      <c r="B18" s="4"/>
      <c r="C18" s="33" t="s">
        <v>35</v>
      </c>
      <c r="D18" s="33"/>
      <c r="E18" s="33"/>
      <c r="F18" s="4"/>
    </row>
    <row r="19" spans="1:6">
      <c r="A19" s="4"/>
      <c r="B19" s="4"/>
      <c r="C19" s="31" t="s">
        <v>29</v>
      </c>
      <c r="D19" s="31" t="s">
        <v>30</v>
      </c>
      <c r="E19" s="31" t="s">
        <v>31</v>
      </c>
      <c r="F19" s="4"/>
    </row>
    <row r="20" spans="1:6">
      <c r="A20" s="34" t="s">
        <v>34</v>
      </c>
      <c r="B20" s="31" t="s">
        <v>32</v>
      </c>
      <c r="C20" s="7">
        <f>C5-C13</f>
        <v>6.086956521739129</v>
      </c>
      <c r="D20" s="7">
        <f>D5-D13</f>
        <v>-6.7391304347826093</v>
      </c>
      <c r="E20" s="7">
        <f>E5-E13</f>
        <v>0.65217391304347849</v>
      </c>
      <c r="F20" s="4"/>
    </row>
    <row r="21" spans="1:6">
      <c r="A21" s="35"/>
      <c r="B21" s="31" t="s">
        <v>33</v>
      </c>
      <c r="C21" s="7">
        <f>C6-C14</f>
        <v>-6.086956521739129</v>
      </c>
      <c r="D21" s="7">
        <f>D6-D14</f>
        <v>6.7391304347826093</v>
      </c>
      <c r="E21" s="7">
        <f>E6-E14</f>
        <v>-0.65217391304347849</v>
      </c>
      <c r="F21" s="4"/>
    </row>
    <row r="22" spans="1:6">
      <c r="A22" s="4"/>
      <c r="B22" s="4"/>
      <c r="C22" s="4"/>
      <c r="D22" s="4"/>
      <c r="E22" s="4"/>
      <c r="F22" s="4"/>
    </row>
    <row r="23" spans="1:6" ht="18">
      <c r="A23" s="46" t="s">
        <v>13</v>
      </c>
      <c r="B23" s="46"/>
      <c r="C23" s="46"/>
      <c r="D23" s="46"/>
      <c r="E23" s="46"/>
      <c r="F23" s="46"/>
    </row>
    <row r="24" spans="1:6">
      <c r="A24" s="4"/>
      <c r="B24" s="4"/>
      <c r="C24" s="4"/>
      <c r="D24" s="4"/>
      <c r="E24" s="4"/>
      <c r="F24" s="4"/>
    </row>
    <row r="25" spans="1:6" ht="18">
      <c r="A25" s="4"/>
      <c r="B25" s="4"/>
      <c r="C25" s="33" t="s">
        <v>35</v>
      </c>
      <c r="D25" s="33"/>
      <c r="E25" s="33"/>
      <c r="F25" s="4"/>
    </row>
    <row r="26" spans="1:6">
      <c r="A26" s="4"/>
      <c r="B26" s="4"/>
      <c r="C26" s="31" t="s">
        <v>29</v>
      </c>
      <c r="D26" s="31" t="s">
        <v>30</v>
      </c>
      <c r="E26" s="31" t="s">
        <v>31</v>
      </c>
      <c r="F26" s="4"/>
    </row>
    <row r="27" spans="1:6">
      <c r="A27" s="34" t="s">
        <v>34</v>
      </c>
      <c r="B27" s="31" t="s">
        <v>32</v>
      </c>
      <c r="C27" s="7">
        <f>(C20^2)/C13</f>
        <v>1.549407114624505</v>
      </c>
      <c r="D27" s="7">
        <f>(D20^2)/D13</f>
        <v>2.7131564088085831</v>
      </c>
      <c r="E27" s="7">
        <f>(E20^2)/E13</f>
        <v>2.9644268774703577E-2</v>
      </c>
      <c r="F27" s="4"/>
    </row>
    <row r="28" spans="1:6">
      <c r="A28" s="35"/>
      <c r="B28" s="31" t="s">
        <v>33</v>
      </c>
      <c r="C28" s="7">
        <f>(C21^2)/C14</f>
        <v>1.4202898550724632</v>
      </c>
      <c r="D28" s="7">
        <f>(D21^2)/D14</f>
        <v>2.4870600414078678</v>
      </c>
      <c r="E28" s="7">
        <f>(E21^2)/E14</f>
        <v>2.7173913043478277E-2</v>
      </c>
      <c r="F28" s="4"/>
    </row>
    <row r="31" spans="1:6">
      <c r="B31" s="9" t="s">
        <v>14</v>
      </c>
      <c r="C31" s="10">
        <f>+SUM(C27:E28)</f>
        <v>8.2267316017316006</v>
      </c>
    </row>
    <row r="32" spans="1:6">
      <c r="B32" s="11" t="s">
        <v>15</v>
      </c>
      <c r="C32" s="12">
        <f>_xlfn.CHISQ.DIST.RT(C31,2)</f>
        <v>1.6352642059086993E-2</v>
      </c>
    </row>
    <row r="33" spans="2:4">
      <c r="B33" s="13" t="s">
        <v>38</v>
      </c>
    </row>
    <row r="35" spans="2:4">
      <c r="B35" s="11" t="s">
        <v>17</v>
      </c>
      <c r="C35" s="12">
        <f>_xlfn.CHISQ.INV.RT(5%,2)</f>
        <v>5.9914645471079817</v>
      </c>
    </row>
    <row r="37" spans="2:4">
      <c r="B37" s="3" t="s">
        <v>18</v>
      </c>
      <c r="C37" s="5" t="s">
        <v>19</v>
      </c>
    </row>
    <row r="38" spans="2:4">
      <c r="B38" s="3" t="s">
        <v>20</v>
      </c>
      <c r="C38" s="5" t="s">
        <v>21</v>
      </c>
    </row>
    <row r="40" spans="2:4" ht="15" customHeight="1">
      <c r="B40" s="14" t="s">
        <v>22</v>
      </c>
      <c r="C40" s="15"/>
      <c r="D40" s="16"/>
    </row>
    <row r="41" spans="2:4">
      <c r="B41" s="17"/>
      <c r="C41" s="18"/>
      <c r="D41" s="19"/>
    </row>
    <row r="42" spans="2:4">
      <c r="B42" s="17"/>
      <c r="C42" s="18"/>
      <c r="D42" s="19"/>
    </row>
    <row r="43" spans="2:4">
      <c r="B43" s="17"/>
      <c r="C43" s="18"/>
      <c r="D43" s="19"/>
    </row>
    <row r="44" spans="2:4">
      <c r="B44" s="20"/>
      <c r="C44" s="21"/>
      <c r="D44" s="22"/>
    </row>
  </sheetData>
  <mergeCells count="14">
    <mergeCell ref="C11:E11"/>
    <mergeCell ref="A13:A14"/>
    <mergeCell ref="A1:F1"/>
    <mergeCell ref="I1:N6"/>
    <mergeCell ref="C3:F3"/>
    <mergeCell ref="A5:A7"/>
    <mergeCell ref="A9:F9"/>
    <mergeCell ref="B40:D44"/>
    <mergeCell ref="A16:F16"/>
    <mergeCell ref="C18:E18"/>
    <mergeCell ref="A23:F23"/>
    <mergeCell ref="C25:E25"/>
    <mergeCell ref="A20:A21"/>
    <mergeCell ref="A27:A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qui-quadrado</vt:lpstr>
      <vt:lpstr>Ex 16</vt:lpstr>
      <vt:lpstr>Ex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Tatin Vlatkovic</dc:creator>
  <cp:lastModifiedBy>Aluno</cp:lastModifiedBy>
  <dcterms:created xsi:type="dcterms:W3CDTF">2024-08-10T00:20:22Z</dcterms:created>
  <dcterms:modified xsi:type="dcterms:W3CDTF">2025-05-16T00:58:27Z</dcterms:modified>
</cp:coreProperties>
</file>