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70iyc\Documents\GitHub\Passion_Lecture_App\docs\"/>
    </mc:Choice>
  </mc:AlternateContent>
  <xr:revisionPtr revIDLastSave="0" documentId="8_{C2961385-2BC7-44B3-A24C-45FA977B41DD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3570" yWindow="2685" windowWidth="22875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11" i="2" l="1"/>
  <c r="D11" i="2" s="1"/>
  <c r="A10" i="2"/>
  <c r="D10" i="2" s="1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<sst xmlns="http://schemas.openxmlformats.org/spreadsheetml/2006/main" count="54" uniqueCount="44">
  <si>
    <t>Journal de travail</t>
  </si>
  <si>
    <t>Auteur:</t>
  </si>
  <si>
    <t>De Pina Correia Ryan</t>
  </si>
  <si>
    <t>Projet:</t>
  </si>
  <si>
    <t>P_App - Passion Lecture</t>
  </si>
  <si>
    <t>Temps total:</t>
  </si>
  <si>
    <t>Date:</t>
  </si>
  <si>
    <t>17.03.2024  au 26.05.2024</t>
  </si>
  <si>
    <t>Temps</t>
  </si>
  <si>
    <t>Semaine</t>
  </si>
  <si>
    <t>Jour</t>
  </si>
  <si>
    <t>heure</t>
  </si>
  <si>
    <t>min.</t>
  </si>
  <si>
    <t>Activité</t>
  </si>
  <si>
    <t>Description</t>
  </si>
  <si>
    <t>Remarque / problème</t>
  </si>
  <si>
    <t>Analyse</t>
  </si>
  <si>
    <t>Explication de l'enseignant sur le nouveau projet</t>
  </si>
  <si>
    <t>Pas fait les mises à jours</t>
  </si>
  <si>
    <t>Documentation</t>
  </si>
  <si>
    <t>Mise en place du repo Git et du Figma et de la structure du projet</t>
  </si>
  <si>
    <t>Faire le ReadMe pour le github</t>
  </si>
  <si>
    <t>Développement</t>
  </si>
  <si>
    <t>Lecture du CDC puis se renseigner pour comment faire le projet</t>
  </si>
  <si>
    <t>Test</t>
  </si>
  <si>
    <t>Commencement du projet et de toute son arboresence</t>
  </si>
  <si>
    <t>Continuation du code et en parallele se rensigner, comment faire une connexion a une api avec un android depuis un serveur web</t>
  </si>
  <si>
    <t>.sln disparu au debut de la session de code donc j ai du le regenerer</t>
  </si>
  <si>
    <t>Meeting</t>
  </si>
  <si>
    <t>J ai pu faire deja la partie frontend pour commencer a voir si nous pouvions voir les books</t>
  </si>
  <si>
    <t>Je n arrive toujours pas a faire la connexion a l api</t>
  </si>
  <si>
    <t>Présentation</t>
  </si>
  <si>
    <t>Aucun avancement je n arrivais pas a faire la connexion / (Mathis m'a debloquer et a trouver le probleme donc j ai pu continuer et a faire mon viewModel</t>
  </si>
  <si>
    <t>Oublie de creer le fichier security network</t>
  </si>
  <si>
    <t>Design</t>
  </si>
  <si>
    <t>J ai fait la connexion a l api grace a une video ("https://www.youtube.com/watch?v=kvNhLKuAySA&amp;t=730s") et finalement tout fonctionne</t>
  </si>
  <si>
    <t>Il me manque l affichage et l implementation des images pour les livres</t>
  </si>
  <si>
    <t>Autre</t>
  </si>
  <si>
    <t>J'ai verifier mon projet avant les vacances et me remets a jour avant de recommencer a la fin des vacances</t>
  </si>
  <si>
    <t>Heures</t>
  </si>
  <si>
    <t>Minutes</t>
  </si>
  <si>
    <t>Type d'activité</t>
  </si>
  <si>
    <t>Total heures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</si>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</sst>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4.1666666666666664E-2</c:v>
                </c:pt>
                <c:pt idx="1">
                  <c:v>0.60416666666666663</c:v>
                </c:pt>
                <c:pt idx="2">
                  <c:v>0</c:v>
                </c:pt>
                <c:pt idx="3">
                  <c:v>9.375E-2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topLeftCell="F1" zoomScaleNormal="100" workbookViewId="0">
      <pane ySplit="6" topLeftCell="A7" activePane="bottomLeft" state="frozen"/>
      <selection pane="bottomLeft" activeCell="F21" sqref="F21"/>
    </sheetView>
  </sheetViews>
  <sheetFormatPr defaultColWidth="11" defaultRowHeight="15.7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>
      <c r="A1" s="9"/>
      <c r="B1" s="10"/>
      <c r="C1" s="11"/>
      <c r="D1" s="11"/>
      <c r="E1" s="12"/>
      <c r="F1" s="13" t="s">
        <v>0</v>
      </c>
      <c r="G1" s="12"/>
    </row>
    <row r="2" spans="1:15" ht="23.25">
      <c r="B2" s="5" t="s">
        <v>1</v>
      </c>
      <c r="C2" s="57" t="s">
        <v>2</v>
      </c>
      <c r="D2" s="57"/>
      <c r="E2" s="57"/>
      <c r="F2" s="5" t="s">
        <v>3</v>
      </c>
      <c r="G2" s="6" t="s">
        <v>4</v>
      </c>
    </row>
    <row r="3" spans="1:15" ht="23.25">
      <c r="B3" s="5" t="s">
        <v>5</v>
      </c>
      <c r="C3" s="22" t="str">
        <f>INT(E4/1440)&amp;" jours "&amp;INT(MOD(E4/1440,1)*24)&amp;" heurs "&amp;INT(MOD(MOD(E4/1440,1)*24,1)*60)&amp;" minutes"</f>
        <v>0 jours 17 heurs 45 minutes</v>
      </c>
      <c r="D3" s="22"/>
      <c r="E3" s="3"/>
      <c r="F3" s="4" t="s">
        <v>6</v>
      </c>
      <c r="G3" s="7" t="s">
        <v>7</v>
      </c>
    </row>
    <row r="4" spans="1:15" ht="23.25" hidden="1">
      <c r="B4" s="5"/>
      <c r="C4" s="22">
        <f>SUBTOTAL(9,$C$7:$C$531)*60</f>
        <v>960</v>
      </c>
      <c r="D4" s="22">
        <f>SUBTOTAL(9,$D$7:$D$531)</f>
        <v>105</v>
      </c>
      <c r="E4" s="40">
        <f>SUM(C4:D4)</f>
        <v>1065</v>
      </c>
      <c r="F4" s="4"/>
      <c r="G4" s="7"/>
    </row>
    <row r="5" spans="1:15">
      <c r="C5" s="58" t="s">
        <v>8</v>
      </c>
      <c r="D5" s="58"/>
    </row>
    <row r="6" spans="1:15" s="20" customFormat="1" ht="20.100000000000001" customHeight="1">
      <c r="A6" s="18" t="s">
        <v>9</v>
      </c>
      <c r="B6" s="32" t="s">
        <v>10</v>
      </c>
      <c r="C6" s="21" t="s">
        <v>11</v>
      </c>
      <c r="D6" s="21" t="s">
        <v>12</v>
      </c>
      <c r="E6" s="19" t="s">
        <v>13</v>
      </c>
      <c r="F6" s="19" t="s">
        <v>14</v>
      </c>
      <c r="G6" s="19" t="s">
        <v>15</v>
      </c>
    </row>
    <row r="7" spans="1:15">
      <c r="A7" s="14">
        <f>IF(ISBLANK(B7),"",_xlfn.ISOWEEKNUM('Journal de travail'!$B7))</f>
        <v>12</v>
      </c>
      <c r="B7" s="42">
        <v>45733</v>
      </c>
      <c r="C7" s="43">
        <v>1</v>
      </c>
      <c r="D7" s="44">
        <v>0</v>
      </c>
      <c r="E7" s="45" t="s">
        <v>16</v>
      </c>
      <c r="F7" s="36" t="s">
        <v>17</v>
      </c>
      <c r="G7" s="54" t="s">
        <v>18</v>
      </c>
    </row>
    <row r="8" spans="1:15" ht="16.5">
      <c r="A8" s="8">
        <f>IF(ISBLANK(B8),"",_xlfn.ISOWEEKNUM('Journal de travail'!$B8))</f>
        <v>12</v>
      </c>
      <c r="B8" s="46">
        <v>45733</v>
      </c>
      <c r="C8" s="47"/>
      <c r="D8" s="48">
        <v>30</v>
      </c>
      <c r="E8" s="49" t="s">
        <v>19</v>
      </c>
      <c r="F8" s="36" t="s">
        <v>20</v>
      </c>
      <c r="G8" s="55"/>
      <c r="M8" t="s">
        <v>16</v>
      </c>
      <c r="N8">
        <v>1</v>
      </c>
      <c r="O8">
        <v>0</v>
      </c>
    </row>
    <row r="9" spans="1:15" ht="16.5">
      <c r="A9" s="16">
        <f>IF(ISBLANK(B9),"",_xlfn.ISOWEEKNUM('Journal de travail'!$B9))</f>
        <v>12</v>
      </c>
      <c r="B9" s="50">
        <v>45733</v>
      </c>
      <c r="C9" s="51"/>
      <c r="D9" s="52">
        <v>15</v>
      </c>
      <c r="E9" s="53" t="s">
        <v>19</v>
      </c>
      <c r="F9" s="36" t="s">
        <v>21</v>
      </c>
      <c r="G9" s="56"/>
      <c r="M9" t="s">
        <v>22</v>
      </c>
      <c r="N9">
        <v>2</v>
      </c>
      <c r="O9">
        <v>5</v>
      </c>
    </row>
    <row r="10" spans="1:15" ht="16.5">
      <c r="A10" s="8">
        <f>IF(ISBLANK(B10),"",_xlfn.ISOWEEKNUM('Journal de travail'!$B10))</f>
        <v>12</v>
      </c>
      <c r="B10" s="46">
        <v>45733</v>
      </c>
      <c r="C10" s="47">
        <v>1</v>
      </c>
      <c r="D10" s="48">
        <v>15</v>
      </c>
      <c r="E10" s="49" t="s">
        <v>19</v>
      </c>
      <c r="F10" s="36" t="s">
        <v>23</v>
      </c>
      <c r="G10" s="55"/>
      <c r="M10" t="s">
        <v>24</v>
      </c>
      <c r="N10">
        <v>3</v>
      </c>
      <c r="O10">
        <v>10</v>
      </c>
    </row>
    <row r="11" spans="1:15" ht="16.5">
      <c r="A11" s="16">
        <f>IF(ISBLANK(B11),"",_xlfn.ISOWEEKNUM('Journal de travail'!$B11))</f>
        <v>13</v>
      </c>
      <c r="B11" s="50">
        <v>45740</v>
      </c>
      <c r="C11" s="51">
        <v>3</v>
      </c>
      <c r="D11" s="52"/>
      <c r="E11" s="53" t="s">
        <v>22</v>
      </c>
      <c r="F11" s="36" t="s">
        <v>25</v>
      </c>
      <c r="G11" s="56"/>
      <c r="M11" t="s">
        <v>19</v>
      </c>
      <c r="N11">
        <v>4</v>
      </c>
      <c r="O11">
        <v>15</v>
      </c>
    </row>
    <row r="12" spans="1:15" ht="32.25">
      <c r="A12" s="8">
        <f>IF(ISBLANK(B12),"",_xlfn.ISOWEEKNUM('Journal de travail'!$B12))</f>
        <v>14</v>
      </c>
      <c r="B12" s="46">
        <v>45747</v>
      </c>
      <c r="C12" s="47">
        <v>3</v>
      </c>
      <c r="D12" s="48"/>
      <c r="E12" s="49" t="s">
        <v>22</v>
      </c>
      <c r="F12" s="36" t="s">
        <v>26</v>
      </c>
      <c r="G12" s="55" t="s">
        <v>27</v>
      </c>
      <c r="M12" t="s">
        <v>28</v>
      </c>
      <c r="N12">
        <v>5</v>
      </c>
      <c r="O12">
        <v>20</v>
      </c>
    </row>
    <row r="13" spans="1:15" ht="16.5">
      <c r="A13" s="16">
        <f>IF(ISBLANK(B13),"",_xlfn.ISOWEEKNUM('Journal de travail'!$B13))</f>
        <v>14</v>
      </c>
      <c r="B13" s="50">
        <v>45752</v>
      </c>
      <c r="C13" s="51">
        <v>4</v>
      </c>
      <c r="D13" s="52">
        <v>15</v>
      </c>
      <c r="E13" s="53" t="s">
        <v>22</v>
      </c>
      <c r="F13" s="36" t="s">
        <v>29</v>
      </c>
      <c r="G13" s="56" t="s">
        <v>30</v>
      </c>
      <c r="M13" t="s">
        <v>31</v>
      </c>
      <c r="N13">
        <v>6</v>
      </c>
      <c r="O13">
        <v>25</v>
      </c>
    </row>
    <row r="14" spans="1:15" ht="32.25">
      <c r="A14" s="8">
        <f>IF(ISBLANK(B14),"",_xlfn.ISOWEEKNUM('Journal de travail'!$B14))</f>
        <v>15</v>
      </c>
      <c r="B14" s="46">
        <v>45754</v>
      </c>
      <c r="C14" s="47">
        <v>3</v>
      </c>
      <c r="D14" s="48"/>
      <c r="E14" s="49" t="s">
        <v>22</v>
      </c>
      <c r="F14" s="36" t="s">
        <v>32</v>
      </c>
      <c r="G14" s="55" t="s">
        <v>33</v>
      </c>
      <c r="M14" t="s">
        <v>34</v>
      </c>
      <c r="N14">
        <v>7</v>
      </c>
      <c r="O14">
        <v>30</v>
      </c>
    </row>
    <row r="15" spans="1:15" ht="32.25">
      <c r="A15" s="16">
        <f>IF(ISBLANK(B15),"",_xlfn.ISOWEEKNUM('Journal de travail'!$B15))</f>
        <v>15</v>
      </c>
      <c r="B15" s="50">
        <v>45758</v>
      </c>
      <c r="C15" s="51">
        <v>1</v>
      </c>
      <c r="D15" s="52">
        <v>15</v>
      </c>
      <c r="E15" s="53" t="s">
        <v>22</v>
      </c>
      <c r="F15" s="36" t="s">
        <v>35</v>
      </c>
      <c r="G15" s="56" t="s">
        <v>36</v>
      </c>
      <c r="M15" t="s">
        <v>37</v>
      </c>
      <c r="N15">
        <v>8</v>
      </c>
      <c r="O15">
        <v>35</v>
      </c>
    </row>
    <row r="16" spans="1:15" ht="32.25">
      <c r="A16" s="8">
        <f>IF(ISBLANK(B16),"",_xlfn.ISOWEEKNUM('Journal de travail'!$B16))</f>
        <v>15</v>
      </c>
      <c r="B16" s="46">
        <v>45758</v>
      </c>
      <c r="C16" s="47"/>
      <c r="D16" s="48">
        <v>15</v>
      </c>
      <c r="E16" s="49" t="s">
        <v>19</v>
      </c>
      <c r="F16" s="36" t="s">
        <v>38</v>
      </c>
      <c r="G16" s="55"/>
      <c r="O16">
        <v>40</v>
      </c>
    </row>
    <row r="17" spans="1:15">
      <c r="A17" s="16" t="str">
        <f>IF(ISBLANK(B17),"",_xlfn.ISOWEEKNUM('Journal de travail'!$B17))</f>
        <v/>
      </c>
      <c r="B17" s="50"/>
      <c r="C17" s="51"/>
      <c r="D17" s="52"/>
      <c r="E17" s="53"/>
      <c r="F17" s="36"/>
      <c r="G17" s="56"/>
      <c r="O17">
        <v>45</v>
      </c>
    </row>
    <row r="18" spans="1:15">
      <c r="A18" s="8" t="str">
        <f>IF(ISBLANK(B18),"",_xlfn.ISOWEEKNUM('Journal de travail'!$B18))</f>
        <v/>
      </c>
      <c r="B18" s="46"/>
      <c r="C18" s="47"/>
      <c r="D18" s="48"/>
      <c r="E18" s="49"/>
      <c r="F18" s="36"/>
      <c r="G18" s="55"/>
      <c r="O18">
        <v>50</v>
      </c>
    </row>
    <row r="19" spans="1:15">
      <c r="A19" s="16" t="str">
        <f>IF(ISBLANK(B19),"",_xlfn.ISOWEEKNUM('Journal de travail'!$B19))</f>
        <v/>
      </c>
      <c r="B19" s="50"/>
      <c r="C19" s="51"/>
      <c r="D19" s="52"/>
      <c r="E19" s="53"/>
      <c r="F19" s="36"/>
      <c r="G19" s="56"/>
      <c r="O19">
        <v>55</v>
      </c>
    </row>
    <row r="20" spans="1:1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defaultColWidth="11" defaultRowHeight="18.75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>
      <c r="A3" t="s">
        <v>39</v>
      </c>
      <c r="B3" t="s">
        <v>40</v>
      </c>
      <c r="C3" s="23" t="s">
        <v>41</v>
      </c>
      <c r="D3" s="24" t="s">
        <v>42</v>
      </c>
    </row>
    <row r="4" spans="1:4">
      <c r="A4">
        <f>SUMIF('Journal de travail'!$E$7:$E$532,Analyse!C4,'Journal de travail'!$C$7:$C$532)*60</f>
        <v>60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4.1666666666666664E-2</v>
      </c>
    </row>
    <row r="5" spans="1:4">
      <c r="A5">
        <f>SUMIF('Journal de travail'!$E$7:$E$532,Analyse!C5,'Journal de travail'!$C$7:$C$532)*60</f>
        <v>840</v>
      </c>
      <c r="B5">
        <f>SUMIF('Journal de travail'!$E$7:$E$532,Analyse!C5,'Journal de travail'!$D$7:$D$532)</f>
        <v>30</v>
      </c>
      <c r="C5" s="41" t="str">
        <f>'Journal de travail'!M9</f>
        <v>Développement</v>
      </c>
      <c r="D5" s="33">
        <f t="shared" ref="D5:D11" si="0">(A5+B5)/1440</f>
        <v>0.60416666666666663</v>
      </c>
    </row>
    <row r="6" spans="1:4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>
      <c r="A7">
        <f>SUMIF('Journal de travail'!$E$7:$E$532,Analyse!C7,'Journal de travail'!$C$7:$C$532)*60</f>
        <v>60</v>
      </c>
      <c r="B7">
        <f>SUMIF('Journal de travail'!$E$7:$E$532,Analyse!C7,'Journal de travail'!$D$7:$D$532)</f>
        <v>75</v>
      </c>
      <c r="C7" s="27" t="str">
        <f>'Journal de travail'!M11</f>
        <v>Documentation</v>
      </c>
      <c r="D7" s="33">
        <f t="shared" si="0"/>
        <v>9.375E-2</v>
      </c>
    </row>
    <row r="8" spans="1:4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8" t="str">
        <f>'Journal de travail'!M12</f>
        <v>Meeting</v>
      </c>
      <c r="D8" s="33">
        <f t="shared" si="0"/>
        <v>0</v>
      </c>
    </row>
    <row r="9" spans="1:4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>
      <c r="A10">
        <f>SUMIF('Journal de travail'!$E$7:$E$532,Analyse!C10,'Journal de travail'!$C$7:$C$532)*60</f>
        <v>0</v>
      </c>
      <c r="B10">
        <f>SUMIF('Journal de travail'!$E$7:$E$532,Analyse!C10,'Journal de travail'!$D$7:$D$532)</f>
        <v>0</v>
      </c>
      <c r="C10" s="37" t="str">
        <f>'Journal de travail'!M14</f>
        <v>Design</v>
      </c>
      <c r="D10" s="33">
        <f t="shared" si="0"/>
        <v>0</v>
      </c>
    </row>
    <row r="11" spans="1:4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0</v>
      </c>
      <c r="C11" s="39" t="str">
        <f>'Journal de travail'!M15</f>
        <v>Autre</v>
      </c>
      <c r="D11" s="33">
        <f t="shared" si="0"/>
        <v>0</v>
      </c>
    </row>
    <row r="12" spans="1:4">
      <c r="C12" s="23" t="s">
        <v>43</v>
      </c>
      <c r="D12" s="34">
        <f>SUM(D4:D11)</f>
        <v>0.73958333333333326</v>
      </c>
    </row>
    <row r="14" spans="1:4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/>
</file>

<file path=customXml/itemProps2.xml><?xml version="1.0" encoding="utf-8"?>
<ds:datastoreItem xmlns:ds="http://schemas.openxmlformats.org/officeDocument/2006/customXml" ds:itemID="{0453EC0E-0298-408B-815C-A1500DB4F5E9}"/>
</file>

<file path=customXml/itemProps3.xml><?xml version="1.0" encoding="utf-8"?>
<ds:datastoreItem xmlns:ds="http://schemas.openxmlformats.org/officeDocument/2006/customXml" ds:itemID="{F2FB702A-DCBD-43A8-A34C-6000FD8861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/>
  <cp:revision/>
  <dcterms:created xsi:type="dcterms:W3CDTF">2023-11-21T20:00:34Z</dcterms:created>
  <dcterms:modified xsi:type="dcterms:W3CDTF">2025-04-11T21:01:03Z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