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Vanguard-Fighter-s\Doc\DB_Projet\"/>
    </mc:Choice>
  </mc:AlternateContent>
  <xr:revisionPtr revIDLastSave="0" documentId="13_ncr:1_{B7858750-A949-4E30-9B3A-54B5F9EFD47F}" xr6:coauthVersionLast="47" xr6:coauthVersionMax="47" xr10:uidLastSave="{00000000-0000-0000-0000-000000000000}"/>
  <bookViews>
    <workbookView xWindow="6975" yWindow="16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<sst xmlns="http://schemas.openxmlformats.org/spreadsheetml/2006/main" count="82" uniqueCount="57">
  <si>
    <t>Journal de travail</t>
  </si>
  <si>
    <t>Auteur:</t>
  </si>
  <si>
    <t>De Pina Correia Ryan</t>
  </si>
  <si>
    <t>Projet:</t>
  </si>
  <si>
    <t>Temps total:</t>
  </si>
  <si>
    <t>Date:</t>
  </si>
  <si>
    <t xml:space="preserve">02.09.2024  à 8h00 au 01.11.2024 à 17h35 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</si>
  <si>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</si>
  <si>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</si>
  <si>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</si>
  <si>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</si>
  <si>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</si>
  <si>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</si>
  <si>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</si>
  <si>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</si>
  <si>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</si>
  <si>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Implémentation</t>
  </si>
  <si>
    <t>Test</t>
  </si>
  <si>
    <t>Documentation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</si>
  <si>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</si>
  <si>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</si>
  <si>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</si>
  <si>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</si>
  <si>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</si>
  <si>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</si>
  <si>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</si>
  <si>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</si>
  <si>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</si>
  <si>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</si>
  <si>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</si>
  <si>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P_DB-106-AMG</t>
  </si>
  <si>
    <t>Importer la DB sur PHP</t>
  </si>
  <si>
    <t>Requête n°1</t>
  </si>
  <si>
    <t>Requête n°2</t>
  </si>
  <si>
    <t>Requête n°3</t>
  </si>
  <si>
    <t>Requête n°4</t>
  </si>
  <si>
    <t>Construite l'infrastructure</t>
  </si>
  <si>
    <t>Requête n°5</t>
  </si>
  <si>
    <t>Requête n°6</t>
  </si>
  <si>
    <t>Requête n°7</t>
  </si>
  <si>
    <t>Requête n°8</t>
  </si>
  <si>
    <t>Requête n°9</t>
  </si>
  <si>
    <t>Requête n°10</t>
  </si>
  <si>
    <t>Créer les utilisateurs</t>
  </si>
  <si>
    <t>Créer l'administrateur  du jeu</t>
  </si>
  <si>
    <t>Gestionnaire de Boutique</t>
  </si>
  <si>
    <t>Création des index</t>
  </si>
  <si>
    <t>Restore / Backup</t>
  </si>
  <si>
    <t>Faire un .sql qui contient toutes les requêtes faites.</t>
  </si>
  <si>
    <t>Faire une arboresence pour la partie db et stocker toutes les données dans le GitHub.</t>
  </si>
  <si>
    <t>Finir le fichier Word sur les index / Faut que je le peaufine comme tout le reste du projet.</t>
  </si>
  <si>
    <t>Se mettre dans le docker pour avoir l'utilisation de la db sous phpmyadmin.</t>
  </si>
  <si>
    <t>J'ai fait les explication de mes requêtes sql</t>
  </si>
  <si>
    <t>j'ai vérifié l'étendue du projet pour avoir le moins d'erreurs possible</t>
  </si>
  <si>
    <t xml:space="preserve">J'ai vu que j'avais mis des utilisateurs à la place de rôle pour le joueur et administrateur donc j'ai refais mes requêtes </t>
  </si>
  <si>
    <t>80% de projet</t>
  </si>
  <si>
    <t>Refaire le Word pour qu'il soit plus comprehensible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</si>
</sst>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160</c:v>
                </c:pt>
                <c:pt idx="1">
                  <c:v>165</c:v>
                </c:pt>
                <c:pt idx="2">
                  <c:v>0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0.34042553191489361</c:v>
                </c:pt>
                <c:pt idx="1">
                  <c:v>0.35106382978723405</c:v>
                </c:pt>
                <c:pt idx="2">
                  <c:v>0</c:v>
                </c:pt>
                <c:pt idx="3">
                  <c:v>0.30851063829787234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19" activePane="bottomLeft" state="frozen"/>
      <selection pane="bottomLeft" activeCell="F34" sqref="F3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3" t="s">
        <v>1</v>
      </c>
      <c r="B2" s="83"/>
      <c r="C2" s="81" t="s">
        <v>2</v>
      </c>
      <c r="D2" s="81"/>
      <c r="E2" s="81"/>
      <c r="F2" s="5" t="s">
        <v>3</v>
      </c>
      <c r="G2" s="75" t="s">
        <v>30</v>
      </c>
    </row>
    <row r="3" spans="1:15" ht="23.25" x14ac:dyDescent="0.35">
      <c r="A3" s="83" t="s">
        <v>4</v>
      </c>
      <c r="B3" s="83"/>
      <c r="C3" s="78" t="str">
        <f>QUOTIENT(E4,60)&amp;" heures "&amp;MOD(E4,60)&amp;" minutes"</f>
        <v>7 heures 50 minutes</v>
      </c>
      <c r="D3" s="19"/>
      <c r="E3" s="3"/>
      <c r="F3" s="4" t="s">
        <v>5</v>
      </c>
      <c r="G3" s="76" t="s">
        <v>6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410</v>
      </c>
      <c r="E4" s="29">
        <f>SUM(C4:D4)</f>
        <v>470</v>
      </c>
      <c r="F4" s="4"/>
      <c r="G4" s="6"/>
    </row>
    <row r="5" spans="1:15" x14ac:dyDescent="0.25">
      <c r="C5" s="82" t="s">
        <v>7</v>
      </c>
      <c r="D5" s="82"/>
    </row>
    <row r="6" spans="1:15" s="17" customFormat="1" ht="20.100000000000001" customHeight="1" x14ac:dyDescent="0.3">
      <c r="A6" s="15" t="s">
        <v>8</v>
      </c>
      <c r="B6" s="26" t="s">
        <v>9</v>
      </c>
      <c r="C6" s="31" t="s">
        <v>10</v>
      </c>
      <c r="D6" s="18" t="s">
        <v>11</v>
      </c>
      <c r="E6" s="16" t="s">
        <v>12</v>
      </c>
      <c r="F6" s="16" t="s">
        <v>13</v>
      </c>
      <c r="G6" s="16" t="s">
        <v>14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16</v>
      </c>
      <c r="F7" s="28" t="s">
        <v>31</v>
      </c>
      <c r="G7" s="44" t="s">
        <v>51</v>
      </c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5</v>
      </c>
      <c r="E8" s="39" t="s">
        <v>16</v>
      </c>
      <c r="F8" s="28" t="s">
        <v>32</v>
      </c>
      <c r="G8" s="45"/>
      <c r="M8" t="s">
        <v>15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5</v>
      </c>
      <c r="E9" s="43" t="s">
        <v>16</v>
      </c>
      <c r="F9" s="28" t="s">
        <v>33</v>
      </c>
      <c r="G9" s="46"/>
      <c r="M9" t="s">
        <v>16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45537</v>
      </c>
      <c r="C10" s="37"/>
      <c r="D10" s="38">
        <v>10</v>
      </c>
      <c r="E10" s="39" t="s">
        <v>16</v>
      </c>
      <c r="F10" s="28" t="s">
        <v>34</v>
      </c>
      <c r="G10" s="45"/>
      <c r="M10" t="s">
        <v>17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45537</v>
      </c>
      <c r="C11" s="41"/>
      <c r="D11" s="42">
        <v>5</v>
      </c>
      <c r="E11" s="43" t="s">
        <v>16</v>
      </c>
      <c r="F11" s="28" t="s">
        <v>35</v>
      </c>
      <c r="G11" s="46"/>
      <c r="M11" t="s">
        <v>18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45537</v>
      </c>
      <c r="C12" s="37"/>
      <c r="D12" s="38">
        <v>40</v>
      </c>
      <c r="E12" s="39" t="s">
        <v>15</v>
      </c>
      <c r="F12" s="28" t="s">
        <v>36</v>
      </c>
      <c r="G12" s="45" t="s">
        <v>49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>
        <v>15</v>
      </c>
      <c r="E13" s="43" t="s">
        <v>16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/>
      <c r="D14" s="38">
        <v>10</v>
      </c>
      <c r="E14" s="39" t="s">
        <v>16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/>
      <c r="D15" s="42">
        <v>20</v>
      </c>
      <c r="E15" s="43" t="s">
        <v>16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30</v>
      </c>
      <c r="E16" s="39" t="s">
        <v>16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45544</v>
      </c>
      <c r="C17" s="41"/>
      <c r="D17" s="42">
        <v>30</v>
      </c>
      <c r="E17" s="43" t="s">
        <v>16</v>
      </c>
      <c r="F17" s="28" t="s">
        <v>41</v>
      </c>
      <c r="G17" s="46"/>
      <c r="O17">
        <v>45</v>
      </c>
    </row>
    <row r="18" spans="1:15" x14ac:dyDescent="0.25">
      <c r="A18" s="73">
        <f>IF(ISBLANK(B18),"",_xlfn.ISOWEEKNUM('Journal de travail'!$B18))</f>
        <v>37</v>
      </c>
      <c r="B18" s="36">
        <v>45544</v>
      </c>
      <c r="C18" s="37">
        <v>1</v>
      </c>
      <c r="D18" s="38">
        <v>10</v>
      </c>
      <c r="E18" s="39" t="s">
        <v>18</v>
      </c>
      <c r="F18" s="28" t="s">
        <v>42</v>
      </c>
      <c r="G18" s="45" t="s">
        <v>48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10</v>
      </c>
      <c r="E19" s="43" t="s">
        <v>16</v>
      </c>
      <c r="F19" s="28" t="s">
        <v>43</v>
      </c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80"/>
      <c r="G20" s="45"/>
    </row>
    <row r="21" spans="1:15" x14ac:dyDescent="0.25">
      <c r="A21" s="74">
        <f>IF(ISBLANK(B21),"",_xlfn.ISOWEEKNUM('Journal de travail'!$B21))</f>
        <v>39</v>
      </c>
      <c r="B21" s="40">
        <v>45558</v>
      </c>
      <c r="C21" s="41"/>
      <c r="D21" s="42">
        <v>5</v>
      </c>
      <c r="E21" s="43" t="s">
        <v>16</v>
      </c>
      <c r="F21" s="28" t="s">
        <v>44</v>
      </c>
      <c r="G21" s="46"/>
    </row>
    <row r="22" spans="1:15" x14ac:dyDescent="0.25">
      <c r="A22" s="73">
        <f>IF(ISBLANK(B22),"",_xlfn.ISOWEEKNUM('Journal de travail'!$B22))</f>
        <v>39</v>
      </c>
      <c r="B22" s="36">
        <v>45558</v>
      </c>
      <c r="C22" s="37"/>
      <c r="D22" s="38">
        <v>10</v>
      </c>
      <c r="E22" s="39" t="s">
        <v>16</v>
      </c>
      <c r="F22" s="28" t="s">
        <v>45</v>
      </c>
      <c r="G22" s="45"/>
    </row>
    <row r="23" spans="1:15" x14ac:dyDescent="0.25">
      <c r="A23" s="74">
        <f>IF(ISBLANK(B23),"",_xlfn.ISOWEEKNUM('Journal de travail'!$B23))</f>
        <v>39</v>
      </c>
      <c r="B23" s="40">
        <v>45558</v>
      </c>
      <c r="C23" s="41"/>
      <c r="D23" s="42">
        <v>40</v>
      </c>
      <c r="E23" s="43" t="s">
        <v>18</v>
      </c>
      <c r="F23" s="28" t="s">
        <v>46</v>
      </c>
      <c r="G23" s="46"/>
    </row>
    <row r="24" spans="1:15" ht="31.5" x14ac:dyDescent="0.25">
      <c r="A24" s="73">
        <f>IF(ISBLANK(B24),"",_xlfn.ISOWEEKNUM('Journal de travail'!$B24))</f>
        <v>39</v>
      </c>
      <c r="B24" s="36">
        <v>45559</v>
      </c>
      <c r="C24" s="37"/>
      <c r="D24" s="38">
        <v>5</v>
      </c>
      <c r="E24" s="39" t="s">
        <v>18</v>
      </c>
      <c r="F24" s="28" t="s">
        <v>47</v>
      </c>
      <c r="G24" s="45" t="s">
        <v>50</v>
      </c>
    </row>
    <row r="25" spans="1:15" x14ac:dyDescent="0.25">
      <c r="A25" s="74">
        <f>IF(ISBLANK(B25),"",_xlfn.ISOWEEKNUM('Journal de travail'!$B25))</f>
        <v>40</v>
      </c>
      <c r="B25" s="40">
        <v>45565</v>
      </c>
      <c r="C25" s="41"/>
      <c r="D25" s="42">
        <v>30</v>
      </c>
      <c r="E25" s="43" t="s">
        <v>18</v>
      </c>
      <c r="F25" s="28" t="s">
        <v>52</v>
      </c>
      <c r="G25" s="46"/>
    </row>
    <row r="26" spans="1:15" ht="31.5" x14ac:dyDescent="0.25">
      <c r="A26" s="73">
        <f>IF(ISBLANK(B26),"",_xlfn.ISOWEEKNUM('Journal de travail'!$B26))</f>
        <v>40</v>
      </c>
      <c r="B26" s="36">
        <v>45565</v>
      </c>
      <c r="C26" s="37"/>
      <c r="D26" s="38">
        <v>45</v>
      </c>
      <c r="E26" s="39" t="s">
        <v>15</v>
      </c>
      <c r="F26" s="28" t="s">
        <v>53</v>
      </c>
      <c r="G26" s="45" t="s">
        <v>54</v>
      </c>
    </row>
    <row r="27" spans="1:15" x14ac:dyDescent="0.25">
      <c r="A27" s="74">
        <f>IF(ISBLANK(B27),"",_xlfn.ISOWEEKNUM('Journal de travail'!$B27))</f>
        <v>41</v>
      </c>
      <c r="B27" s="40">
        <v>45572</v>
      </c>
      <c r="C27" s="41"/>
      <c r="D27" s="42">
        <v>45</v>
      </c>
      <c r="E27" s="43" t="s">
        <v>15</v>
      </c>
      <c r="F27" s="28" t="s">
        <v>55</v>
      </c>
      <c r="G27" s="46"/>
    </row>
    <row r="28" spans="1:15" x14ac:dyDescent="0.25">
      <c r="A28" s="73">
        <f>IF(ISBLANK(B28),"",_xlfn.ISOWEEKNUM('Journal de travail'!$B28))</f>
        <v>41</v>
      </c>
      <c r="B28" s="36">
        <v>45572</v>
      </c>
      <c r="C28" s="37"/>
      <c r="D28" s="38">
        <v>30</v>
      </c>
      <c r="E28" s="39" t="s">
        <v>15</v>
      </c>
      <c r="F28" s="27" t="s">
        <v>56</v>
      </c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19</v>
      </c>
      <c r="F2" s="79">
        <v>88</v>
      </c>
      <c r="G2" s="77" t="s">
        <v>20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21</v>
      </c>
      <c r="L4" s="77" t="s">
        <v>22</v>
      </c>
      <c r="M4" s="48"/>
      <c r="N4" s="24"/>
    </row>
    <row r="5" spans="1:14" x14ac:dyDescent="0.3">
      <c r="A5" t="s">
        <v>23</v>
      </c>
      <c r="B5" t="s">
        <v>24</v>
      </c>
      <c r="C5" s="48" t="s">
        <v>25</v>
      </c>
      <c r="D5" s="49"/>
      <c r="E5" s="53" t="s">
        <v>26</v>
      </c>
      <c r="F5" s="54" t="s">
        <v>27</v>
      </c>
      <c r="G5" s="58" t="s">
        <v>28</v>
      </c>
      <c r="L5" s="59" t="s">
        <v>26</v>
      </c>
      <c r="M5" s="60" t="s">
        <v>27</v>
      </c>
      <c r="N5" s="61" t="s">
        <v>28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160</v>
      </c>
      <c r="C6">
        <f t="shared" ref="C6:C9" si="0">SUM(A6:B6)</f>
        <v>160</v>
      </c>
      <c r="E6" s="21" t="str">
        <f>'Journal de travail'!M8</f>
        <v>Analyse</v>
      </c>
      <c r="F6" s="50" t="str">
        <f>QUOTIENT(SUM(A6:B6),60)&amp;" h "&amp;TEXT(MOD(SUM(A6:B6),60), "00")&amp;" min"</f>
        <v>2 h 40 min</v>
      </c>
      <c r="G6" s="47">
        <f>SUM(A6:B6)/$C$10</f>
        <v>0.34042553191489361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165</v>
      </c>
      <c r="C7">
        <f t="shared" si="0"/>
        <v>165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45 min</v>
      </c>
      <c r="G7" s="56">
        <f t="shared" ref="G7:G9" si="2">SUM(A7:B7)/$C$10</f>
        <v>0.35106382978723405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85</v>
      </c>
      <c r="C9">
        <f t="shared" si="0"/>
        <v>145</v>
      </c>
      <c r="E9" s="23" t="str">
        <f>'Journal de travail'!M11</f>
        <v>Documentation</v>
      </c>
      <c r="F9" s="55" t="str">
        <f t="shared" si="1"/>
        <v>2 h 25 min</v>
      </c>
      <c r="G9" s="56">
        <f t="shared" si="2"/>
        <v>0.30851063829787234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410</v>
      </c>
      <c r="C10">
        <f>SUM(A10:B10)</f>
        <v>470</v>
      </c>
      <c r="E10" s="20" t="s">
        <v>29</v>
      </c>
      <c r="F10" s="50" t="str">
        <f t="shared" si="1"/>
        <v>7 h 50 min</v>
      </c>
      <c r="G10" s="57">
        <f>C10/C11</f>
        <v>8.9015151515151519E-2</v>
      </c>
      <c r="L10" s="67" t="s">
        <v>29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ColWidth="11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ée un document." ma:contentTypeScope="" ma:versionID="0de33a34aa8934241a92d815be952b0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8468e718e17ddb77568e1238d457d43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0E5154-B963-4118-ABE1-88566F42A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2024-10-07T11:36:56Z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