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200" yWindow="-80" windowWidth="15840" windowHeight="16380" tabRatio="500"/>
  </bookViews>
  <sheets>
    <sheet name="TOC" sheetId="1" r:id="rId1"/>
    <sheet name="Material &amp; Process Definitions" sheetId="2" r:id="rId2"/>
    <sheet name="Cutting Forces" sheetId="3" r:id="rId3"/>
    <sheet name="Power Requirements" sheetId="4" r:id="rId4"/>
    <sheet name="Report" sheetId="5" r:id="rId5"/>
    <sheet name="Data Interpolations" sheetId="6" r:id="rId6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" i="3"/>
  <c r="B15"/>
  <c r="B4"/>
  <c r="B2"/>
  <c r="B12"/>
  <c r="B14"/>
  <c r="B5" i="6"/>
  <c r="B4"/>
  <c r="B2"/>
  <c r="B5" i="2"/>
  <c r="B35"/>
  <c r="B33"/>
  <c r="B37"/>
  <c r="B2"/>
  <c r="B4"/>
  <c r="B16" i="4"/>
  <c r="B18"/>
  <c r="B13"/>
  <c r="B15"/>
  <c r="B17"/>
  <c r="B5"/>
  <c r="B4"/>
  <c r="B2"/>
  <c r="B2" i="5"/>
  <c r="B4"/>
  <c r="B5"/>
  <c r="A42"/>
  <c r="A43"/>
  <c r="C43"/>
  <c r="D43"/>
  <c r="B44"/>
  <c r="C44"/>
  <c r="A45"/>
  <c r="C45"/>
  <c r="D45"/>
  <c r="B46"/>
  <c r="C46"/>
  <c r="A34"/>
  <c r="A35"/>
  <c r="B35"/>
  <c r="C35"/>
  <c r="D35"/>
  <c r="A36"/>
  <c r="B36"/>
  <c r="C36"/>
  <c r="D36"/>
  <c r="B37"/>
  <c r="C37"/>
  <c r="A38"/>
  <c r="B38"/>
  <c r="C38"/>
  <c r="D38"/>
  <c r="B39"/>
  <c r="C39"/>
  <c r="A40"/>
  <c r="B40"/>
  <c r="C40"/>
  <c r="D40"/>
  <c r="B41"/>
  <c r="C41"/>
  <c r="B12"/>
  <c r="B14"/>
  <c r="B15"/>
  <c r="A9"/>
  <c r="A10"/>
  <c r="B10"/>
  <c r="D10"/>
  <c r="A11"/>
  <c r="B11"/>
  <c r="C11"/>
  <c r="C12"/>
  <c r="A13"/>
  <c r="A14"/>
  <c r="A15"/>
  <c r="C15"/>
  <c r="B16"/>
  <c r="C16"/>
  <c r="A17"/>
  <c r="B17"/>
  <c r="A18"/>
  <c r="A19"/>
  <c r="B19"/>
  <c r="C19"/>
  <c r="D19"/>
  <c r="B20"/>
  <c r="C20"/>
  <c r="A21"/>
  <c r="B21"/>
  <c r="C21"/>
  <c r="D21"/>
  <c r="B22"/>
  <c r="C22"/>
  <c r="A23"/>
  <c r="B23"/>
  <c r="C23"/>
  <c r="B24"/>
  <c r="C24"/>
  <c r="A25"/>
  <c r="B25"/>
  <c r="C25"/>
  <c r="B26"/>
  <c r="C26"/>
  <c r="A27"/>
  <c r="B27"/>
  <c r="C27"/>
  <c r="A28"/>
  <c r="B28"/>
  <c r="C28"/>
  <c r="D28"/>
  <c r="B29"/>
  <c r="C29"/>
  <c r="A30"/>
  <c r="B30"/>
  <c r="C30"/>
  <c r="D30"/>
  <c r="B31"/>
  <c r="C31"/>
  <c r="A32"/>
  <c r="B32"/>
  <c r="C32"/>
  <c r="D32"/>
  <c r="B33"/>
  <c r="C33"/>
  <c r="B43"/>
  <c r="B45"/>
</calcChain>
</file>

<file path=xl/sharedStrings.xml><?xml version="1.0" encoding="utf-8"?>
<sst xmlns="http://schemas.openxmlformats.org/spreadsheetml/2006/main" count="133" uniqueCount="109">
  <si>
    <t>Spreadsheet for Estimation of Machining Forces and Power Requirements - End Milling Operations</t>
    <phoneticPr fontId="6" type="noConversion"/>
  </si>
  <si>
    <r>
      <t>f</t>
    </r>
    <r>
      <rPr>
        <i/>
        <vertAlign val="subscript"/>
        <sz val="10"/>
        <rFont val="Verdana"/>
      </rPr>
      <t>m</t>
    </r>
  </si>
  <si>
    <t>in/min</t>
  </si>
  <si>
    <t>cm/sec</t>
  </si>
  <si>
    <r>
      <t>f</t>
    </r>
    <r>
      <rPr>
        <i/>
        <vertAlign val="subscript"/>
        <sz val="10"/>
        <rFont val="Verdana"/>
      </rPr>
      <t>t</t>
    </r>
    <phoneticPr fontId="6" type="noConversion"/>
  </si>
  <si>
    <t>in/tooth</t>
    <phoneticPr fontId="6" type="noConversion"/>
  </si>
  <si>
    <t>mm/tooth</t>
    <phoneticPr fontId="6" type="noConversion"/>
  </si>
  <si>
    <t xml:space="preserve">Desired radial width of cut. </t>
    <phoneticPr fontId="6" type="noConversion"/>
  </si>
  <si>
    <t>Desired axial depth of cut</t>
    <phoneticPr fontId="6" type="noConversion"/>
  </si>
  <si>
    <t>E90 Mill - Cutting Force Calculations</t>
    <phoneticPr fontId="6" type="noConversion"/>
  </si>
  <si>
    <t>E90 Proposal Draft Iteration</t>
    <phoneticPr fontId="6" type="noConversion"/>
  </si>
  <si>
    <r>
      <t xml:space="preserve">Feed per tooth. Available in </t>
    </r>
    <r>
      <rPr>
        <i/>
        <sz val="10"/>
        <rFont val="Verdana"/>
      </rPr>
      <t>Machinery's Handbook</t>
    </r>
    <r>
      <rPr>
        <sz val="10"/>
        <rFont val="Verdana"/>
      </rPr>
      <t>. May require multiple steps to calculate</t>
    </r>
    <phoneticPr fontId="6" type="noConversion"/>
  </si>
  <si>
    <t>Q</t>
    <phoneticPr fontId="6" type="noConversion"/>
  </si>
  <si>
    <r>
      <t>in</t>
    </r>
    <r>
      <rPr>
        <vertAlign val="superscript"/>
        <sz val="10"/>
        <rFont val="Verdana"/>
      </rPr>
      <t>3</t>
    </r>
    <r>
      <rPr>
        <sz val="10"/>
        <rFont val="Verdana"/>
      </rPr>
      <t>/min</t>
    </r>
    <phoneticPr fontId="6" type="noConversion"/>
  </si>
  <si>
    <r>
      <t>cm</t>
    </r>
    <r>
      <rPr>
        <vertAlign val="superscript"/>
        <sz val="10"/>
        <rFont val="Verdana"/>
      </rPr>
      <t>3</t>
    </r>
    <r>
      <rPr>
        <sz val="10"/>
        <rFont val="Verdana"/>
      </rPr>
      <t>/sec</t>
    </r>
    <phoneticPr fontId="6" type="noConversion"/>
  </si>
  <si>
    <t>Material Removal Rate</t>
    <phoneticPr fontId="6" type="noConversion"/>
  </si>
  <si>
    <t>N</t>
    <phoneticPr fontId="6" type="noConversion"/>
  </si>
  <si>
    <t>ft/min</t>
    <phoneticPr fontId="6" type="noConversion"/>
  </si>
  <si>
    <t>HSS</t>
    <phoneticPr fontId="6" type="noConversion"/>
  </si>
  <si>
    <t>AISI 1030</t>
    <phoneticPr fontId="6" type="noConversion"/>
  </si>
  <si>
    <t>N</t>
    <phoneticPr fontId="6" type="noConversion"/>
  </si>
  <si>
    <t>Metric</t>
  </si>
  <si>
    <t>Metric</t>
    <phoneticPr fontId="6" type="noConversion"/>
  </si>
  <si>
    <t>Value</t>
  </si>
  <si>
    <t>Value</t>
    <phoneticPr fontId="6" type="noConversion"/>
  </si>
  <si>
    <t>Units</t>
  </si>
  <si>
    <t>Units</t>
    <phoneticPr fontId="6" type="noConversion"/>
  </si>
  <si>
    <t>Description</t>
  </si>
  <si>
    <t>Description</t>
    <phoneticPr fontId="6" type="noConversion"/>
  </si>
  <si>
    <t>Material Name</t>
  </si>
  <si>
    <t>Name of material being machined</t>
  </si>
  <si>
    <r>
      <t>K</t>
    </r>
    <r>
      <rPr>
        <i/>
        <vertAlign val="subscript"/>
        <sz val="10"/>
        <rFont val="Verdana"/>
      </rPr>
      <t>P</t>
    </r>
  </si>
  <si>
    <r>
      <t>HP/(in</t>
    </r>
    <r>
      <rPr>
        <vertAlign val="superscript"/>
        <sz val="10"/>
        <rFont val="Verdana"/>
      </rPr>
      <t>3</t>
    </r>
    <r>
      <rPr>
        <sz val="10"/>
        <rFont val="Verdana"/>
      </rPr>
      <t>/min)</t>
    </r>
  </si>
  <si>
    <r>
      <t xml:space="preserve">Power contstant. Available in </t>
    </r>
    <r>
      <rPr>
        <i/>
        <sz val="10"/>
        <rFont val="Verdana"/>
      </rPr>
      <t>Machinery's Handbook</t>
    </r>
    <r>
      <rPr>
        <sz val="10"/>
        <rFont val="Verdana"/>
      </rPr>
      <t xml:space="preserve"> - pg. 1054</t>
    </r>
  </si>
  <si>
    <r>
      <t>kW/(cm</t>
    </r>
    <r>
      <rPr>
        <vertAlign val="superscript"/>
        <sz val="10"/>
        <rFont val="Verdana"/>
      </rPr>
      <t>3</t>
    </r>
    <r>
      <rPr>
        <sz val="10"/>
        <rFont val="Verdana"/>
      </rPr>
      <t>/sec)</t>
    </r>
  </si>
  <si>
    <t>Material To Cut</t>
    <phoneticPr fontId="6" type="noConversion"/>
  </si>
  <si>
    <t>Cutting Tool</t>
    <phoneticPr fontId="6" type="noConversion"/>
  </si>
  <si>
    <t>Material Name</t>
    <phoneticPr fontId="6" type="noConversion"/>
  </si>
  <si>
    <t>Cut Parameters</t>
    <phoneticPr fontId="6" type="noConversion"/>
  </si>
  <si>
    <t>in</t>
    <phoneticPr fontId="6" type="noConversion"/>
  </si>
  <si>
    <t>mm</t>
    <phoneticPr fontId="6" type="noConversion"/>
  </si>
  <si>
    <t>Tool Diameter</t>
    <phoneticPr fontId="6" type="noConversion"/>
  </si>
  <si>
    <t>in</t>
    <phoneticPr fontId="6" type="noConversion"/>
  </si>
  <si>
    <t>Number of Teeth</t>
    <phoneticPr fontId="6" type="noConversion"/>
  </si>
  <si>
    <t>r</t>
    <phoneticPr fontId="6" type="noConversion"/>
  </si>
  <si>
    <t>d</t>
    <phoneticPr fontId="6" type="noConversion"/>
  </si>
  <si>
    <t>in</t>
    <phoneticPr fontId="6" type="noConversion"/>
  </si>
  <si>
    <t>Project:</t>
  </si>
  <si>
    <t>Iteration:</t>
  </si>
  <si>
    <t>Date:</t>
  </si>
  <si>
    <t>jlelan1@swarthmore.edu</t>
  </si>
  <si>
    <t>Date Modified:</t>
    <phoneticPr fontId="6" type="noConversion"/>
  </si>
  <si>
    <t>Date:</t>
    <phoneticPr fontId="6" type="noConversion"/>
  </si>
  <si>
    <t>Iteration:</t>
    <phoneticPr fontId="6" type="noConversion"/>
  </si>
  <si>
    <t>Project:</t>
    <phoneticPr fontId="6" type="noConversion"/>
  </si>
  <si>
    <t>Sheet Author:</t>
    <phoneticPr fontId="6" type="noConversion"/>
  </si>
  <si>
    <t>Name:</t>
    <phoneticPr fontId="6" type="noConversion"/>
  </si>
  <si>
    <t>Email:</t>
    <phoneticPr fontId="6" type="noConversion"/>
  </si>
  <si>
    <t>Phone:</t>
    <phoneticPr fontId="6" type="noConversion"/>
  </si>
  <si>
    <t>Julian Leland</t>
    <phoneticPr fontId="6" type="noConversion"/>
  </si>
  <si>
    <t>julian.leland@gmail.com</t>
  </si>
  <si>
    <t>301-661-8391</t>
    <phoneticPr fontId="6" type="noConversion"/>
  </si>
  <si>
    <t>Return to Cover</t>
  </si>
  <si>
    <r>
      <t>F</t>
    </r>
    <r>
      <rPr>
        <i/>
        <vertAlign val="subscript"/>
        <sz val="10"/>
        <rFont val="Verdana"/>
      </rPr>
      <t>MAX</t>
    </r>
    <phoneticPr fontId="6" type="noConversion"/>
  </si>
  <si>
    <t>Maximum force vector magnitude (2- or 4-flute endmill). See full report for derivation.</t>
    <phoneticPr fontId="6" type="noConversion"/>
  </si>
  <si>
    <t>lbf</t>
    <phoneticPr fontId="6" type="noConversion"/>
  </si>
  <si>
    <t>N</t>
    <phoneticPr fontId="6" type="noConversion"/>
  </si>
  <si>
    <t>Tool wear factor</t>
    <phoneticPr fontId="6" type="noConversion"/>
  </si>
  <si>
    <t>Feed per tooth</t>
    <phoneticPr fontId="6" type="noConversion"/>
  </si>
  <si>
    <t>Power Constant</t>
    <phoneticPr fontId="6" type="noConversion"/>
  </si>
  <si>
    <t>Required cutting speed (at cutting edge)</t>
    <phoneticPr fontId="6" type="noConversion"/>
  </si>
  <si>
    <t>Power required from motor</t>
    <phoneticPr fontId="6" type="noConversion"/>
  </si>
  <si>
    <r>
      <t>F</t>
    </r>
    <r>
      <rPr>
        <i/>
        <vertAlign val="subscript"/>
        <sz val="10"/>
        <rFont val="Verdana"/>
      </rPr>
      <t>C</t>
    </r>
    <phoneticPr fontId="6" type="noConversion"/>
  </si>
  <si>
    <t>lbf</t>
    <phoneticPr fontId="6" type="noConversion"/>
  </si>
  <si>
    <t>Tangential cutting force</t>
    <phoneticPr fontId="6" type="noConversion"/>
  </si>
  <si>
    <t>Spindle speed</t>
    <phoneticPr fontId="6" type="noConversion"/>
  </si>
  <si>
    <t>rpm (inch units)</t>
    <phoneticPr fontId="6" type="noConversion"/>
  </si>
  <si>
    <t>rpm (metric units)</t>
    <phoneticPr fontId="6" type="noConversion"/>
  </si>
  <si>
    <t>Linear feed rate of cut</t>
    <phoneticPr fontId="6" type="noConversion"/>
  </si>
  <si>
    <t>m/min</t>
    <phoneticPr fontId="6" type="noConversion"/>
  </si>
  <si>
    <t>V</t>
    <phoneticPr fontId="6" type="noConversion"/>
  </si>
  <si>
    <r>
      <t xml:space="preserve">Required cutting speed. Available in </t>
    </r>
    <r>
      <rPr>
        <i/>
        <sz val="10"/>
        <rFont val="Verdana"/>
      </rPr>
      <t>Machinery's Handbook</t>
    </r>
    <r>
      <rPr>
        <sz val="10"/>
        <rFont val="Verdana"/>
      </rPr>
      <t xml:space="preserve"> - specified as "s"</t>
    </r>
    <r>
      <rPr>
        <i/>
        <sz val="10"/>
        <rFont val="Verdana"/>
      </rPr>
      <t>.</t>
    </r>
    <phoneticPr fontId="6" type="noConversion"/>
  </si>
  <si>
    <t>Cutting Forces Present In Tool</t>
    <phoneticPr fontId="6" type="noConversion"/>
  </si>
  <si>
    <t>Power Requirements of Tool</t>
    <phoneticPr fontId="6" type="noConversion"/>
  </si>
  <si>
    <t>Final Report</t>
    <phoneticPr fontId="6" type="noConversion"/>
  </si>
  <si>
    <t>Interpolation Data</t>
    <phoneticPr fontId="6" type="noConversion"/>
  </si>
  <si>
    <t>Feed Factor Calculations (C - Machinery's Handbook, pg. 1057)</t>
    <phoneticPr fontId="6" type="noConversion"/>
  </si>
  <si>
    <t>Feed [in]</t>
  </si>
  <si>
    <t>C</t>
  </si>
  <si>
    <t>Feed [mm]</t>
    <phoneticPr fontId="6" type="noConversion"/>
  </si>
  <si>
    <t>Equations are of form y = ax^b</t>
    <phoneticPr fontId="6" type="noConversion"/>
  </si>
  <si>
    <t>a</t>
    <phoneticPr fontId="6" type="noConversion"/>
  </si>
  <si>
    <t>b</t>
    <phoneticPr fontId="6" type="noConversion"/>
  </si>
  <si>
    <t>C</t>
    <phoneticPr fontId="6" type="noConversion"/>
  </si>
  <si>
    <t>(feed in in.)</t>
    <phoneticPr fontId="6" type="noConversion"/>
  </si>
  <si>
    <t>(feed in mm.)</t>
    <phoneticPr fontId="6" type="noConversion"/>
  </si>
  <si>
    <t>Feed factor for calculating power constant</t>
    <phoneticPr fontId="6" type="noConversion"/>
  </si>
  <si>
    <t>W</t>
    <phoneticPr fontId="6" type="noConversion"/>
  </si>
  <si>
    <t>-</t>
    <phoneticPr fontId="6" type="noConversion"/>
  </si>
  <si>
    <t>Tool wear factor. Available in Machinery's Handbook.</t>
    <phoneticPr fontId="6" type="noConversion"/>
  </si>
  <si>
    <r>
      <t>P</t>
    </r>
    <r>
      <rPr>
        <i/>
        <vertAlign val="subscript"/>
        <sz val="10"/>
        <rFont val="Verdana"/>
      </rPr>
      <t>C</t>
    </r>
    <phoneticPr fontId="6" type="noConversion"/>
  </si>
  <si>
    <t>HP</t>
    <phoneticPr fontId="6" type="noConversion"/>
  </si>
  <si>
    <t>kW</t>
    <phoneticPr fontId="6" type="noConversion"/>
  </si>
  <si>
    <t>Power at cutting tool</t>
    <phoneticPr fontId="6" type="noConversion"/>
  </si>
  <si>
    <t>E</t>
    <phoneticPr fontId="6" type="noConversion"/>
  </si>
  <si>
    <t>-</t>
    <phoneticPr fontId="6" type="noConversion"/>
  </si>
  <si>
    <t>Efficiency of power transmission (.1 = 10%)</t>
    <phoneticPr fontId="6" type="noConversion"/>
  </si>
  <si>
    <r>
      <t>P</t>
    </r>
    <r>
      <rPr>
        <i/>
        <vertAlign val="subscript"/>
        <sz val="10"/>
        <rFont val="Verdana"/>
      </rPr>
      <t>M</t>
    </r>
    <phoneticPr fontId="6" type="noConversion"/>
  </si>
  <si>
    <t>kW</t>
    <phoneticPr fontId="6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</si>
</sst>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  <numFmt numFmtId="169" formatCode="m/d/yyyy"/>
  </numFmts>
  <fonts count="12">
    <font>
      <sz val="10"/>
      <name val="Verdana"/>
    </font>
    <font>
      <i/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i/>
      <sz val="10"/>
      <name val="Verdana"/>
    </font>
    <font>
      <sz val="8"/>
      <name val="Verdana"/>
    </font>
    <font>
      <u/>
      <sz val="10"/>
      <color indexed="12"/>
      <name val="Arial"/>
    </font>
    <font>
      <b/>
      <u/>
      <sz val="10"/>
      <name val="Verdana"/>
    </font>
    <font>
      <i/>
      <vertAlign val="subscript"/>
      <sz val="10"/>
      <name val="Verdana"/>
    </font>
    <font>
      <vertAlign val="superscript"/>
      <sz val="10"/>
      <name val="Verdana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4" fillId="0" borderId="0" xfId="0" applyFont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/>
    <xf numFmtId="0" fontId="0" fillId="0" borderId="0" xfId="0" applyAlignment="1"/>
    <xf numFmtId="0" fontId="0" fillId="0" borderId="9" xfId="0" applyBorder="1" applyAlignment="1"/>
    <xf numFmtId="0" fontId="0" fillId="0" borderId="9" xfId="0" applyBorder="1"/>
    <xf numFmtId="0" fontId="8" fillId="0" borderId="1" xfId="0" applyFont="1" applyBorder="1"/>
    <xf numFmtId="0" fontId="0" fillId="0" borderId="7" xfId="0" applyFill="1" applyBorder="1" applyAlignment="1"/>
    <xf numFmtId="0" fontId="7" fillId="0" borderId="0" xfId="1" applyAlignment="1" applyProtection="1">
      <alignment horizontal="right"/>
    </xf>
    <xf numFmtId="0" fontId="5" fillId="0" borderId="0" xfId="0" applyFont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1" fillId="0" borderId="0" xfId="0" applyFont="1"/>
    <xf numFmtId="168" fontId="11" fillId="0" borderId="0" xfId="0" applyNumberFormat="1" applyFont="1"/>
    <xf numFmtId="0" fontId="2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8" xfId="0" applyBorder="1"/>
    <xf numFmtId="0" fontId="3" fillId="0" borderId="18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1" xfId="0" applyFont="1" applyBorder="1"/>
    <xf numFmtId="0" fontId="0" fillId="0" borderId="11" xfId="0" applyBorder="1"/>
    <xf numFmtId="0" fontId="2" fillId="0" borderId="4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9" xfId="0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7" fillId="0" borderId="0" xfId="1" applyBorder="1" applyAlignment="1" applyProtection="1">
      <alignment horizontal="right"/>
    </xf>
    <xf numFmtId="0" fontId="0" fillId="0" borderId="8" xfId="0" applyBorder="1" applyAlignment="1">
      <alignment horizontal="right"/>
    </xf>
    <xf numFmtId="0" fontId="4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9" xfId="0" applyBorder="1" applyAlignment="1"/>
    <xf numFmtId="0" fontId="0" fillId="0" borderId="10" xfId="0" applyBorder="1" applyAlignment="1"/>
    <xf numFmtId="169" fontId="0" fillId="0" borderId="10" xfId="0" applyNumberFormat="1" applyBorder="1" applyAlignment="1"/>
    <xf numFmtId="0" fontId="0" fillId="0" borderId="11" xfId="0" applyBorder="1" applyAlignment="1"/>
    <xf numFmtId="169" fontId="0" fillId="0" borderId="9" xfId="0" applyNumberFormat="1" applyBorder="1" applyAlignment="1"/>
    <xf numFmtId="169" fontId="0" fillId="0" borderId="14" xfId="0" applyNumberFormat="1" applyBorder="1" applyAlignment="1"/>
    <xf numFmtId="169" fontId="0" fillId="0" borderId="15" xfId="0" applyNumberFormat="1" applyBorder="1" applyAlignment="1"/>
    <xf numFmtId="0" fontId="0" fillId="0" borderId="0" xfId="0"/>
    <xf numFmtId="0" fontId="0" fillId="0" borderId="0" xfId="0" applyAlignment="1">
      <alignment wrapText="1"/>
    </xf>
    <xf numFmtId="169" fontId="0" fillId="0" borderId="11" xfId="0" applyNumberFormat="1" applyBorder="1" applyAlignment="1"/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7" xfId="0" applyBorder="1"/>
    <xf numFmtId="0" fontId="0" fillId="0" borderId="1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169" fontId="0" fillId="0" borderId="9" xfId="0" applyNumberFormat="1" applyBorder="1"/>
    <xf numFmtId="169" fontId="0" fillId="0" borderId="14" xfId="0" applyNumberFormat="1" applyBorder="1"/>
    <xf numFmtId="169" fontId="0" fillId="0" borderId="15" xfId="0" applyNumberFormat="1" applyBorder="1"/>
    <xf numFmtId="0" fontId="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C, mm</c:v>
          </c:tx>
          <c:trendline>
            <c:name>C (mm) Fit</c:name>
            <c:trendlineType val="power"/>
            <c:dispEq val="1"/>
            <c:trendlineLbl>
              <c:layout>
                <c:manualLayout>
                  <c:x val="0.0897777777777777"/>
                  <c:y val="-0.11338291046952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'Data Interpolations'!$D$12:$D$37</c:f>
              <c:numCache>
                <c:formatCode>0.000</c:formatCode>
                <c:ptCount val="26"/>
                <c:pt idx="0">
                  <c:v>0.02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0.25</c:v>
                </c:pt>
                <c:pt idx="10">
                  <c:v>0.28</c:v>
                </c:pt>
                <c:pt idx="11">
                  <c:v>0.3</c:v>
                </c:pt>
                <c:pt idx="12">
                  <c:v>0.33</c:v>
                </c:pt>
                <c:pt idx="13">
                  <c:v>0.35</c:v>
                </c:pt>
                <c:pt idx="14">
                  <c:v>0.38</c:v>
                </c:pt>
                <c:pt idx="15">
                  <c:v>0.4</c:v>
                </c:pt>
                <c:pt idx="16">
                  <c:v>0.45</c:v>
                </c:pt>
                <c:pt idx="17">
                  <c:v>0.5</c:v>
                </c:pt>
                <c:pt idx="18">
                  <c:v>0.55</c:v>
                </c:pt>
                <c:pt idx="19">
                  <c:v>0.6</c:v>
                </c:pt>
                <c:pt idx="20">
                  <c:v>0.7</c:v>
                </c:pt>
                <c:pt idx="21">
                  <c:v>0.75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  <c:pt idx="25">
                  <c:v>1.5</c:v>
                </c:pt>
              </c:numCache>
            </c:numRef>
          </c:xVal>
          <c:yVal>
            <c:numRef>
              <c:f>'Data Interpolations'!$E$12:$E$37</c:f>
              <c:numCache>
                <c:formatCode>0.000</c:formatCode>
                <c:ptCount val="26"/>
                <c:pt idx="0">
                  <c:v>1.7</c:v>
                </c:pt>
                <c:pt idx="1">
                  <c:v>1.4</c:v>
                </c:pt>
                <c:pt idx="2">
                  <c:v>1.3</c:v>
                </c:pt>
                <c:pt idx="3">
                  <c:v>1.25</c:v>
                </c:pt>
                <c:pt idx="4">
                  <c:v>1.2</c:v>
                </c:pt>
                <c:pt idx="5">
                  <c:v>1.15</c:v>
                </c:pt>
                <c:pt idx="6">
                  <c:v>1.11</c:v>
                </c:pt>
                <c:pt idx="7">
                  <c:v>1.08</c:v>
                </c:pt>
                <c:pt idx="8">
                  <c:v>1.06</c:v>
                </c:pt>
                <c:pt idx="9">
                  <c:v>1.04</c:v>
                </c:pt>
                <c:pt idx="10">
                  <c:v>1.01</c:v>
                </c:pt>
                <c:pt idx="11">
                  <c:v>1.0</c:v>
                </c:pt>
                <c:pt idx="12">
                  <c:v>0.98</c:v>
                </c:pt>
                <c:pt idx="13">
                  <c:v>0.97</c:v>
                </c:pt>
                <c:pt idx="14">
                  <c:v>0.95</c:v>
                </c:pt>
                <c:pt idx="15">
                  <c:v>0.94</c:v>
                </c:pt>
                <c:pt idx="16">
                  <c:v>0.92</c:v>
                </c:pt>
                <c:pt idx="17">
                  <c:v>0.9</c:v>
                </c:pt>
                <c:pt idx="18">
                  <c:v>0.88</c:v>
                </c:pt>
                <c:pt idx="19">
                  <c:v>0.87</c:v>
                </c:pt>
                <c:pt idx="20">
                  <c:v>0.84</c:v>
                </c:pt>
                <c:pt idx="21">
                  <c:v>0.83</c:v>
                </c:pt>
                <c:pt idx="22">
                  <c:v>0.82</c:v>
                </c:pt>
                <c:pt idx="23">
                  <c:v>0.8</c:v>
                </c:pt>
                <c:pt idx="24">
                  <c:v>0.78</c:v>
                </c:pt>
                <c:pt idx="25">
                  <c:v>0.72</c:v>
                </c:pt>
              </c:numCache>
            </c:numRef>
          </c:yVal>
        </c:ser>
        <c:ser>
          <c:idx val="1"/>
          <c:order val="1"/>
          <c:tx>
            <c:v>C, in</c:v>
          </c:tx>
          <c:trendline>
            <c:name>C (in) Fit</c:name>
            <c:trendlineType val="power"/>
            <c:dispEq val="1"/>
            <c:trendlineLbl>
              <c:layout>
                <c:manualLayout>
                  <c:x val="0.177777777777778"/>
                  <c:y val="0.1035979877515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'Data Interpolations'!$A$12:$A$37</c:f>
              <c:numCache>
                <c:formatCode>0.000</c:formatCode>
                <c:ptCount val="26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0.018</c:v>
                </c:pt>
                <c:pt idx="17">
                  <c:v>0.02</c:v>
                </c:pt>
                <c:pt idx="18">
                  <c:v>0.022</c:v>
                </c:pt>
                <c:pt idx="19">
                  <c:v>0.025</c:v>
                </c:pt>
                <c:pt idx="20">
                  <c:v>0.028</c:v>
                </c:pt>
                <c:pt idx="21">
                  <c:v>0.03</c:v>
                </c:pt>
                <c:pt idx="22">
                  <c:v>0.032</c:v>
                </c:pt>
                <c:pt idx="23">
                  <c:v>0.035</c:v>
                </c:pt>
                <c:pt idx="24">
                  <c:v>0.04</c:v>
                </c:pt>
                <c:pt idx="25">
                  <c:v>0.06</c:v>
                </c:pt>
              </c:numCache>
            </c:numRef>
          </c:xVal>
          <c:yVal>
            <c:numRef>
              <c:f>'Data Interpolations'!$B$12:$B$37</c:f>
              <c:numCache>
                <c:formatCode>0.000</c:formatCode>
                <c:ptCount val="26"/>
                <c:pt idx="0">
                  <c:v>1.6</c:v>
                </c:pt>
                <c:pt idx="1">
                  <c:v>1.4</c:v>
                </c:pt>
                <c:pt idx="2">
                  <c:v>1.3</c:v>
                </c:pt>
                <c:pt idx="3">
                  <c:v>1.25</c:v>
                </c:pt>
                <c:pt idx="4">
                  <c:v>1.19</c:v>
                </c:pt>
                <c:pt idx="5">
                  <c:v>1.15</c:v>
                </c:pt>
                <c:pt idx="6">
                  <c:v>1.11</c:v>
                </c:pt>
                <c:pt idx="7">
                  <c:v>1.08</c:v>
                </c:pt>
                <c:pt idx="8">
                  <c:v>1.06</c:v>
                </c:pt>
                <c:pt idx="9">
                  <c:v>1.04</c:v>
                </c:pt>
                <c:pt idx="10">
                  <c:v>1.02</c:v>
                </c:pt>
                <c:pt idx="11">
                  <c:v>1.0</c:v>
                </c:pt>
                <c:pt idx="12">
                  <c:v>0.98</c:v>
                </c:pt>
                <c:pt idx="13">
                  <c:v>0.97</c:v>
                </c:pt>
                <c:pt idx="14">
                  <c:v>0.96</c:v>
                </c:pt>
                <c:pt idx="15">
                  <c:v>0.94</c:v>
                </c:pt>
                <c:pt idx="16">
                  <c:v>0.92</c:v>
                </c:pt>
                <c:pt idx="17">
                  <c:v>0.9</c:v>
                </c:pt>
                <c:pt idx="18">
                  <c:v>0.88</c:v>
                </c:pt>
                <c:pt idx="19">
                  <c:v>0.86</c:v>
                </c:pt>
                <c:pt idx="20">
                  <c:v>0.84</c:v>
                </c:pt>
                <c:pt idx="21">
                  <c:v>0.83</c:v>
                </c:pt>
                <c:pt idx="22">
                  <c:v>0.82</c:v>
                </c:pt>
                <c:pt idx="23">
                  <c:v>0.8</c:v>
                </c:pt>
                <c:pt idx="24">
                  <c:v>0.78</c:v>
                </c:pt>
                <c:pt idx="25">
                  <c:v>0.72</c:v>
                </c:pt>
              </c:numCache>
            </c:numRef>
          </c:yVal>
        </c:ser>
        <c:axId val="315459288"/>
        <c:axId val="315462536"/>
      </c:scatterChart>
      <c:valAx>
        <c:axId val="315459288"/>
        <c:scaling>
          <c:orientation val="minMax"/>
        </c:scaling>
        <c:axPos val="b"/>
        <c:numFmt formatCode="0.000" sourceLinked="1"/>
        <c:tickLblPos val="nextTo"/>
        <c:crossAx val="315462536"/>
        <c:crosses val="autoZero"/>
        <c:crossBetween val="midCat"/>
      </c:valAx>
      <c:valAx>
        <c:axId val="315462536"/>
        <c:scaling>
          <c:orientation val="minMax"/>
        </c:scaling>
        <c:axPos val="l"/>
        <c:majorGridlines/>
        <c:numFmt formatCode="0.000" sourceLinked="1"/>
        <c:tickLblPos val="nextTo"/>
        <c:crossAx val="315459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50</xdr:row>
      <xdr:rowOff>50800</xdr:rowOff>
    </xdr:from>
    <xdr:to>
      <xdr:col>4</xdr:col>
      <xdr:colOff>863600</xdr:colOff>
      <xdr:row>66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lelan1@swarthmore.edu" TargetMode="External"/><Relationship Id="rId2" Type="http://schemas.openxmlformats.org/officeDocument/2006/relationships/hyperlink" Target="mailto:julian.leland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3"/>
  <sheetViews>
    <sheetView tabSelected="1" view="pageLayout" workbookViewId="0">
      <selection activeCell="E27" sqref="E27"/>
    </sheetView>
  </sheetViews>
  <sheetFormatPr baseColWidth="10" defaultRowHeight="13"/>
  <sheetData>
    <row r="1" spans="1:6">
      <c r="A1" s="85"/>
      <c r="B1" s="86"/>
      <c r="C1" s="86"/>
      <c r="D1" s="86"/>
      <c r="E1" s="86"/>
      <c r="F1" s="87"/>
    </row>
    <row r="2" spans="1:6">
      <c r="A2" s="88"/>
      <c r="B2" s="3"/>
      <c r="C2" s="3"/>
      <c r="D2" s="3"/>
      <c r="E2" s="3"/>
      <c r="F2" s="89"/>
    </row>
    <row r="3" spans="1:6" ht="14" thickBot="1">
      <c r="A3" s="88"/>
      <c r="B3" s="3"/>
      <c r="C3" s="3"/>
      <c r="D3" s="3"/>
      <c r="E3" s="3"/>
      <c r="F3" s="89"/>
    </row>
    <row r="4" spans="1:6" ht="13" customHeight="1">
      <c r="A4" s="88"/>
      <c r="B4" s="48" t="s">
        <v>0</v>
      </c>
      <c r="C4" s="49"/>
      <c r="D4" s="49"/>
      <c r="E4" s="50"/>
      <c r="F4" s="89"/>
    </row>
    <row r="5" spans="1:6">
      <c r="A5" s="88"/>
      <c r="B5" s="51"/>
      <c r="C5" s="52"/>
      <c r="D5" s="52"/>
      <c r="E5" s="53"/>
      <c r="F5" s="89"/>
    </row>
    <row r="6" spans="1:6" ht="14" thickBot="1">
      <c r="A6" s="88"/>
      <c r="B6" s="54"/>
      <c r="C6" s="55"/>
      <c r="D6" s="55"/>
      <c r="E6" s="56"/>
      <c r="F6" s="89"/>
    </row>
    <row r="7" spans="1:6">
      <c r="A7" s="88"/>
      <c r="B7" s="3"/>
      <c r="C7" s="3"/>
      <c r="D7" s="3"/>
      <c r="E7" s="3"/>
      <c r="F7" s="89"/>
    </row>
    <row r="8" spans="1:6">
      <c r="A8" s="88"/>
      <c r="B8" s="3"/>
      <c r="C8" s="90" t="s">
        <v>51</v>
      </c>
      <c r="D8" s="90"/>
      <c r="E8" s="3"/>
      <c r="F8" s="89"/>
    </row>
    <row r="9" spans="1:6" ht="14" thickBot="1">
      <c r="A9" s="88"/>
      <c r="B9" s="3"/>
      <c r="C9" s="3"/>
      <c r="D9" s="3"/>
      <c r="E9" s="3"/>
      <c r="F9" s="89"/>
    </row>
    <row r="10" spans="1:6" ht="14" thickBot="1">
      <c r="A10" s="88"/>
      <c r="B10" s="57" t="s">
        <v>54</v>
      </c>
      <c r="C10" s="58" t="s">
        <v>9</v>
      </c>
      <c r="D10" s="58"/>
      <c r="E10" s="58"/>
      <c r="F10" s="89"/>
    </row>
    <row r="11" spans="1:6" ht="14" thickBot="1">
      <c r="A11" s="88"/>
      <c r="B11" s="57"/>
      <c r="C11" s="58"/>
      <c r="D11" s="58"/>
      <c r="E11" s="58"/>
      <c r="F11" s="89"/>
    </row>
    <row r="12" spans="1:6" ht="14" thickBot="1">
      <c r="A12" s="88"/>
      <c r="B12" s="39" t="s">
        <v>53</v>
      </c>
      <c r="C12" s="58" t="s">
        <v>10</v>
      </c>
      <c r="D12" s="58"/>
      <c r="E12" s="58"/>
      <c r="F12" s="89"/>
    </row>
    <row r="13" spans="1:6" ht="14" thickBot="1">
      <c r="A13" s="88"/>
      <c r="B13" s="45" t="s">
        <v>52</v>
      </c>
      <c r="C13" s="59">
        <v>39403</v>
      </c>
      <c r="D13" s="59"/>
      <c r="E13" s="59"/>
      <c r="F13" s="89"/>
    </row>
    <row r="14" spans="1:6">
      <c r="A14" s="88"/>
      <c r="B14" s="91"/>
      <c r="C14" s="91"/>
      <c r="D14" s="91"/>
      <c r="E14" s="91"/>
      <c r="F14" s="89"/>
    </row>
    <row r="15" spans="1:6" ht="14" thickBot="1">
      <c r="A15" s="88"/>
      <c r="B15" s="91"/>
      <c r="C15" s="91"/>
      <c r="D15" s="91"/>
      <c r="E15" s="91"/>
      <c r="F15" s="89"/>
    </row>
    <row r="16" spans="1:6">
      <c r="A16" s="88"/>
      <c r="B16" s="9" t="s">
        <v>55</v>
      </c>
      <c r="C16" s="40"/>
      <c r="D16" s="40"/>
      <c r="E16" s="41"/>
      <c r="F16" s="89"/>
    </row>
    <row r="17" spans="1:6">
      <c r="A17" s="88"/>
      <c r="B17" s="10" t="s">
        <v>56</v>
      </c>
      <c r="C17" s="3"/>
      <c r="D17" s="3"/>
      <c r="E17" s="4" t="s">
        <v>59</v>
      </c>
      <c r="F17" s="89"/>
    </row>
    <row r="18" spans="1:6">
      <c r="A18" s="88"/>
      <c r="B18" s="10" t="s">
        <v>57</v>
      </c>
      <c r="C18" s="3"/>
      <c r="D18" s="46" t="s">
        <v>50</v>
      </c>
      <c r="E18" s="47"/>
      <c r="F18" s="89"/>
    </row>
    <row r="19" spans="1:6">
      <c r="A19" s="88"/>
      <c r="B19" s="2"/>
      <c r="C19" s="3"/>
      <c r="D19" s="46" t="s">
        <v>60</v>
      </c>
      <c r="E19" s="47"/>
      <c r="F19" s="89"/>
    </row>
    <row r="20" spans="1:6" ht="14" thickBot="1">
      <c r="A20" s="88"/>
      <c r="B20" s="42" t="s">
        <v>58</v>
      </c>
      <c r="C20" s="43"/>
      <c r="D20" s="43"/>
      <c r="E20" s="44" t="s">
        <v>61</v>
      </c>
      <c r="F20" s="89"/>
    </row>
    <row r="21" spans="1:6">
      <c r="A21" s="88"/>
      <c r="B21" s="3"/>
      <c r="C21" s="3"/>
      <c r="D21" s="3"/>
      <c r="E21" s="3"/>
      <c r="F21" s="89"/>
    </row>
    <row r="22" spans="1:6">
      <c r="A22" s="88"/>
      <c r="B22" s="3"/>
      <c r="C22" s="3"/>
      <c r="D22" s="3"/>
      <c r="E22" s="3"/>
      <c r="F22" s="89"/>
    </row>
    <row r="23" spans="1:6">
      <c r="A23" s="92"/>
      <c r="B23" s="93"/>
      <c r="C23" s="93"/>
      <c r="D23" s="93"/>
      <c r="E23" s="93"/>
      <c r="F23" s="94"/>
    </row>
  </sheetData>
  <mergeCells count="8">
    <mergeCell ref="D18:E18"/>
    <mergeCell ref="D19:E19"/>
    <mergeCell ref="B4:E6"/>
    <mergeCell ref="C8:D8"/>
    <mergeCell ref="B10:B11"/>
    <mergeCell ref="C10:E11"/>
    <mergeCell ref="C13:E13"/>
    <mergeCell ref="C12:E12"/>
  </mergeCells>
  <phoneticPr fontId="6" type="noConversion"/>
  <hyperlinks>
    <hyperlink ref="D18" r:id="rId1"/>
    <hyperlink ref="D19" r:id="rId2"/>
  </hyperlinks>
  <printOptions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8"/>
  <sheetViews>
    <sheetView view="pageLayout" workbookViewId="0">
      <selection activeCell="B21" sqref="B21"/>
    </sheetView>
  </sheetViews>
  <sheetFormatPr baseColWidth="10" defaultRowHeight="13"/>
  <cols>
    <col min="1" max="1" width="13.140625" customWidth="1"/>
  </cols>
  <sheetData>
    <row r="1" spans="1:7" ht="14" thickBot="1">
      <c r="G1" s="11" t="s">
        <v>62</v>
      </c>
    </row>
    <row r="2" spans="1:7" ht="14" thickBot="1">
      <c r="A2" s="57" t="s">
        <v>54</v>
      </c>
      <c r="B2" s="60" t="str">
        <f>TOC!C10</f>
        <v>E90 Mill - Cutting Force Calculations</v>
      </c>
      <c r="C2" s="60"/>
      <c r="D2" s="60"/>
    </row>
    <row r="3" spans="1:7" ht="14" thickBot="1">
      <c r="A3" s="57"/>
      <c r="B3" s="60"/>
      <c r="C3" s="60"/>
      <c r="D3" s="60"/>
    </row>
    <row r="4" spans="1:7" ht="14" thickBot="1">
      <c r="A4" s="7" t="s">
        <v>53</v>
      </c>
      <c r="B4" s="60" t="str">
        <f>TOC!C12</f>
        <v>E90 Proposal Draft Iteration</v>
      </c>
      <c r="C4" s="60"/>
      <c r="D4" s="60"/>
    </row>
    <row r="5" spans="1:7" ht="14" thickBot="1">
      <c r="A5" s="8" t="s">
        <v>52</v>
      </c>
      <c r="B5" s="61">
        <f>TOC!$C$13</f>
        <v>39403</v>
      </c>
      <c r="C5" s="62"/>
      <c r="D5" s="63"/>
    </row>
    <row r="10" spans="1:7">
      <c r="A10" s="1" t="s">
        <v>22</v>
      </c>
      <c r="B10" s="1" t="s">
        <v>24</v>
      </c>
      <c r="C10" s="1" t="s">
        <v>26</v>
      </c>
      <c r="D10" s="1" t="s">
        <v>28</v>
      </c>
    </row>
    <row r="12" spans="1:7">
      <c r="A12" s="1" t="s">
        <v>35</v>
      </c>
    </row>
    <row r="13" spans="1:7">
      <c r="A13" s="12" t="s">
        <v>29</v>
      </c>
      <c r="B13" s="13" t="s">
        <v>19</v>
      </c>
      <c r="D13" s="64" t="s">
        <v>30</v>
      </c>
      <c r="E13" s="64"/>
      <c r="F13" s="64"/>
      <c r="G13" s="64"/>
    </row>
    <row r="14" spans="1:7" ht="16">
      <c r="A14" s="12" t="s">
        <v>31</v>
      </c>
      <c r="B14" s="13">
        <v>0.78</v>
      </c>
      <c r="C14" t="s">
        <v>32</v>
      </c>
      <c r="D14" s="65" t="s">
        <v>33</v>
      </c>
      <c r="E14" s="65"/>
      <c r="F14" s="65"/>
      <c r="G14" s="65"/>
    </row>
    <row r="15" spans="1:7" ht="15">
      <c r="B15" s="13"/>
      <c r="C15" t="s">
        <v>34</v>
      </c>
      <c r="D15" s="65"/>
      <c r="E15" s="65"/>
      <c r="F15" s="65"/>
      <c r="G15" s="65"/>
    </row>
    <row r="17" spans="1:7">
      <c r="A17" s="1" t="s">
        <v>36</v>
      </c>
    </row>
    <row r="18" spans="1:7">
      <c r="A18" s="12" t="s">
        <v>37</v>
      </c>
      <c r="B18" s="13" t="s">
        <v>18</v>
      </c>
    </row>
    <row r="19" spans="1:7">
      <c r="A19" s="12" t="s">
        <v>41</v>
      </c>
      <c r="B19" s="13">
        <v>0.25</v>
      </c>
      <c r="C19" t="s">
        <v>42</v>
      </c>
    </row>
    <row r="20" spans="1:7">
      <c r="B20" s="13"/>
      <c r="C20" t="s">
        <v>40</v>
      </c>
    </row>
    <row r="21" spans="1:7">
      <c r="A21" s="12" t="s">
        <v>43</v>
      </c>
      <c r="B21" s="13">
        <v>4</v>
      </c>
    </row>
    <row r="23" spans="1:7">
      <c r="A23" s="1" t="s">
        <v>38</v>
      </c>
    </row>
    <row r="24" spans="1:7">
      <c r="A24" s="12" t="s">
        <v>44</v>
      </c>
      <c r="B24" s="13">
        <v>0.25</v>
      </c>
      <c r="C24" t="s">
        <v>39</v>
      </c>
      <c r="D24" s="6" t="s">
        <v>7</v>
      </c>
      <c r="E24" s="6"/>
      <c r="F24" s="6"/>
      <c r="G24" s="6"/>
    </row>
    <row r="25" spans="1:7">
      <c r="A25" s="12"/>
      <c r="B25" s="13"/>
      <c r="C25" t="s">
        <v>40</v>
      </c>
      <c r="D25" s="6"/>
      <c r="E25" s="6"/>
      <c r="F25" s="6"/>
      <c r="G25" s="6"/>
    </row>
    <row r="26" spans="1:7">
      <c r="A26" s="12" t="s">
        <v>45</v>
      </c>
      <c r="B26" s="13">
        <v>0.1</v>
      </c>
      <c r="C26" t="s">
        <v>46</v>
      </c>
      <c r="D26" s="6" t="s">
        <v>8</v>
      </c>
      <c r="E26" s="6"/>
      <c r="F26" s="6"/>
      <c r="G26" s="6"/>
    </row>
    <row r="27" spans="1:7">
      <c r="B27" s="13"/>
      <c r="C27" t="s">
        <v>40</v>
      </c>
    </row>
    <row r="28" spans="1:7" ht="15">
      <c r="A28" s="12" t="s">
        <v>4</v>
      </c>
      <c r="B28" s="13">
        <v>1E-3</v>
      </c>
      <c r="C28" t="s">
        <v>5</v>
      </c>
      <c r="D28" s="65" t="s">
        <v>11</v>
      </c>
      <c r="E28" s="65"/>
      <c r="F28" s="65"/>
      <c r="G28" s="65"/>
    </row>
    <row r="29" spans="1:7">
      <c r="B29" s="14"/>
      <c r="C29" t="s">
        <v>6</v>
      </c>
      <c r="D29" s="65"/>
      <c r="E29" s="65"/>
      <c r="F29" s="65"/>
      <c r="G29" s="65"/>
    </row>
    <row r="30" spans="1:7">
      <c r="A30" s="12" t="s">
        <v>80</v>
      </c>
      <c r="B30" s="14">
        <v>85</v>
      </c>
      <c r="C30" t="s">
        <v>17</v>
      </c>
      <c r="D30" s="65" t="s">
        <v>81</v>
      </c>
      <c r="E30" s="65"/>
      <c r="F30" s="65"/>
      <c r="G30" s="65"/>
    </row>
    <row r="31" spans="1:7">
      <c r="B31" s="14"/>
      <c r="C31" t="s">
        <v>79</v>
      </c>
      <c r="D31" s="65"/>
      <c r="E31" s="65"/>
      <c r="F31" s="65"/>
      <c r="G31" s="65"/>
    </row>
    <row r="32" spans="1:7">
      <c r="A32" s="12" t="s">
        <v>97</v>
      </c>
      <c r="B32" s="13">
        <v>1.2</v>
      </c>
      <c r="C32" t="s">
        <v>98</v>
      </c>
      <c r="D32" s="65" t="s">
        <v>99</v>
      </c>
      <c r="E32" s="65"/>
      <c r="F32" s="65"/>
      <c r="G32" s="65"/>
    </row>
    <row r="33" spans="1:7" ht="15">
      <c r="A33" s="12" t="s">
        <v>1</v>
      </c>
      <c r="B33" s="3">
        <f>B28*B21*B35</f>
        <v>5.1948173425194639</v>
      </c>
      <c r="C33" t="s">
        <v>2</v>
      </c>
      <c r="D33" s="64" t="s">
        <v>78</v>
      </c>
      <c r="E33" s="64"/>
      <c r="F33" s="64"/>
    </row>
    <row r="34" spans="1:7">
      <c r="B34" s="3"/>
      <c r="C34" t="s">
        <v>3</v>
      </c>
    </row>
    <row r="35" spans="1:7">
      <c r="A35" s="12" t="s">
        <v>20</v>
      </c>
      <c r="B35" s="3">
        <f>12*B30/(PI()*B19)</f>
        <v>1298.7043356298659</v>
      </c>
      <c r="C35" t="s">
        <v>76</v>
      </c>
      <c r="D35" s="65" t="s">
        <v>75</v>
      </c>
      <c r="E35" s="65"/>
      <c r="F35" s="65"/>
      <c r="G35" s="65"/>
    </row>
    <row r="36" spans="1:7">
      <c r="A36" s="12"/>
      <c r="B36" s="3"/>
      <c r="C36" t="s">
        <v>77</v>
      </c>
      <c r="D36" s="65"/>
      <c r="E36" s="65"/>
      <c r="F36" s="65"/>
      <c r="G36" s="65"/>
    </row>
    <row r="37" spans="1:7" ht="15">
      <c r="A37" s="12" t="s">
        <v>12</v>
      </c>
      <c r="B37">
        <f>B33*B24*B26</f>
        <v>0.12987043356298661</v>
      </c>
      <c r="C37" t="s">
        <v>13</v>
      </c>
      <c r="D37" t="s">
        <v>15</v>
      </c>
    </row>
    <row r="38" spans="1:7" ht="15">
      <c r="C38" t="s">
        <v>14</v>
      </c>
    </row>
  </sheetData>
  <sheetCalcPr fullCalcOnLoad="1"/>
  <mergeCells count="11">
    <mergeCell ref="D14:G15"/>
    <mergeCell ref="D28:G29"/>
    <mergeCell ref="D30:G31"/>
    <mergeCell ref="D35:G36"/>
    <mergeCell ref="D33:F33"/>
    <mergeCell ref="D32:G32"/>
    <mergeCell ref="A2:A3"/>
    <mergeCell ref="B2:D3"/>
    <mergeCell ref="B4:D4"/>
    <mergeCell ref="B5:D5"/>
    <mergeCell ref="D13:G13"/>
  </mergeCells>
  <phoneticPr fontId="6" type="noConversion"/>
  <hyperlinks>
    <hyperlink ref="G1" location="TOC!A1" display="Return to Cover"/>
  </hyperlinks>
  <printOptions gridLines="1"/>
  <pageMargins left="0.56999999999999995" right="0.26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2"/>
  <sheetViews>
    <sheetView view="pageLayout" workbookViewId="0">
      <selection activeCell="B14" sqref="B14"/>
    </sheetView>
  </sheetViews>
  <sheetFormatPr baseColWidth="10" defaultRowHeight="13"/>
  <sheetData>
    <row r="1" spans="1:7" ht="14" thickBot="1">
      <c r="G1" s="11" t="s">
        <v>62</v>
      </c>
    </row>
    <row r="2" spans="1:7" ht="14" thickBot="1">
      <c r="A2" s="57" t="s">
        <v>54</v>
      </c>
      <c r="B2" s="60" t="str">
        <f>TOC!C10</f>
        <v>E90 Mill - Cutting Force Calculations</v>
      </c>
      <c r="C2" s="60"/>
      <c r="D2" s="60"/>
    </row>
    <row r="3" spans="1:7" ht="14" thickBot="1">
      <c r="A3" s="57"/>
      <c r="B3" s="60"/>
      <c r="C3" s="60"/>
      <c r="D3" s="60"/>
    </row>
    <row r="4" spans="1:7" ht="14" thickBot="1">
      <c r="A4" s="7" t="s">
        <v>53</v>
      </c>
      <c r="B4" s="60" t="str">
        <f>TOC!C12</f>
        <v>E90 Proposal Draft Iteration</v>
      </c>
      <c r="C4" s="60"/>
      <c r="D4" s="60"/>
    </row>
    <row r="5" spans="1:7" ht="14" thickBot="1">
      <c r="A5" s="8" t="s">
        <v>52</v>
      </c>
      <c r="B5" s="61">
        <f>TOC!$C$13</f>
        <v>39403</v>
      </c>
      <c r="C5" s="62"/>
      <c r="D5" s="63"/>
    </row>
    <row r="9" spans="1:7">
      <c r="A9" s="1" t="s">
        <v>21</v>
      </c>
      <c r="B9" s="1" t="s">
        <v>23</v>
      </c>
      <c r="C9" s="1" t="s">
        <v>25</v>
      </c>
      <c r="D9" s="1" t="s">
        <v>27</v>
      </c>
    </row>
    <row r="10" spans="1:7">
      <c r="A10" s="1"/>
      <c r="B10" s="1"/>
      <c r="C10" s="1"/>
      <c r="D10" s="1"/>
    </row>
    <row r="11" spans="1:7">
      <c r="A11" s="1" t="s">
        <v>82</v>
      </c>
    </row>
    <row r="12" spans="1:7" ht="15">
      <c r="A12" s="12" t="s">
        <v>72</v>
      </c>
      <c r="B12">
        <f xml:space="preserve"> 'Power Requirements'!B15*550/('Material &amp; Process Definitions'!B30/60)</f>
        <v>76.739189551890206</v>
      </c>
      <c r="C12" t="s">
        <v>73</v>
      </c>
      <c r="D12" t="s">
        <v>74</v>
      </c>
    </row>
    <row r="13" spans="1:7">
      <c r="C13" t="s">
        <v>16</v>
      </c>
      <c r="D13" s="6"/>
      <c r="E13" s="6"/>
      <c r="F13" s="6"/>
      <c r="G13" s="6"/>
    </row>
    <row r="14" spans="1:7" ht="15">
      <c r="A14" s="12" t="s">
        <v>63</v>
      </c>
      <c r="B14" s="3">
        <f>1.11*B12</f>
        <v>85.180500402598142</v>
      </c>
      <c r="C14" s="5" t="s">
        <v>65</v>
      </c>
      <c r="D14" s="65" t="s">
        <v>64</v>
      </c>
      <c r="E14" s="65"/>
      <c r="F14" s="65"/>
      <c r="G14" s="65"/>
    </row>
    <row r="15" spans="1:7">
      <c r="B15" s="3">
        <f>1.11*B13</f>
        <v>0</v>
      </c>
      <c r="C15" s="5" t="s">
        <v>66</v>
      </c>
      <c r="D15" s="65"/>
      <c r="E15" s="65"/>
      <c r="F15" s="65"/>
      <c r="G15" s="65"/>
    </row>
    <row r="16" spans="1:7">
      <c r="A16" s="12"/>
      <c r="D16" s="6"/>
      <c r="E16" s="6"/>
      <c r="F16" s="6"/>
      <c r="G16" s="6"/>
    </row>
    <row r="17" spans="1:7">
      <c r="D17" s="6"/>
      <c r="E17" s="6"/>
      <c r="F17" s="6"/>
      <c r="G17" s="6"/>
    </row>
    <row r="18" spans="1:7">
      <c r="A18" s="12"/>
    </row>
    <row r="20" spans="1:7">
      <c r="A20" s="12"/>
    </row>
    <row r="21" spans="1:7">
      <c r="A21" s="12"/>
    </row>
    <row r="22" spans="1:7">
      <c r="A22" s="12"/>
    </row>
  </sheetData>
  <sheetCalcPr fullCalcOnLoad="1"/>
  <mergeCells count="5">
    <mergeCell ref="A2:A3"/>
    <mergeCell ref="B2:D3"/>
    <mergeCell ref="B4:D4"/>
    <mergeCell ref="B5:D5"/>
    <mergeCell ref="D14:G15"/>
  </mergeCells>
  <phoneticPr fontId="6" type="noConversion"/>
  <hyperlinks>
    <hyperlink ref="G1" location="TOC!A1" display="Return to Cover"/>
  </hyperlinks>
  <printOptions gridLines="1"/>
  <pageMargins left="0.46" right="0.47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8"/>
  <sheetViews>
    <sheetView view="pageLayout" workbookViewId="0">
      <selection activeCell="B15" sqref="B15"/>
    </sheetView>
  </sheetViews>
  <sheetFormatPr baseColWidth="10" defaultRowHeight="13"/>
  <sheetData>
    <row r="1" spans="1:7" ht="14" thickBot="1">
      <c r="G1" s="11" t="s">
        <v>62</v>
      </c>
    </row>
    <row r="2" spans="1:7" ht="14" thickBot="1">
      <c r="A2" s="57" t="s">
        <v>54</v>
      </c>
      <c r="B2" s="60" t="str">
        <f>TOC!C10</f>
        <v>E90 Mill - Cutting Force Calculations</v>
      </c>
      <c r="C2" s="60"/>
      <c r="D2" s="60"/>
    </row>
    <row r="3" spans="1:7" ht="14" thickBot="1">
      <c r="A3" s="57"/>
      <c r="B3" s="60"/>
      <c r="C3" s="60"/>
      <c r="D3" s="60"/>
    </row>
    <row r="4" spans="1:7" ht="14" thickBot="1">
      <c r="A4" s="7" t="s">
        <v>53</v>
      </c>
      <c r="B4" s="60" t="str">
        <f>TOC!C12</f>
        <v>E90 Proposal Draft Iteration</v>
      </c>
      <c r="C4" s="60"/>
      <c r="D4" s="60"/>
    </row>
    <row r="5" spans="1:7" ht="14" thickBot="1">
      <c r="A5" s="8" t="s">
        <v>52</v>
      </c>
      <c r="B5" s="66">
        <f>TOC!C13</f>
        <v>39403</v>
      </c>
      <c r="C5" s="66"/>
      <c r="D5" s="66"/>
    </row>
    <row r="9" spans="1:7">
      <c r="A9" s="1" t="s">
        <v>21</v>
      </c>
      <c r="B9" s="1" t="s">
        <v>23</v>
      </c>
      <c r="C9" s="1" t="s">
        <v>25</v>
      </c>
      <c r="D9" s="1" t="s">
        <v>27</v>
      </c>
    </row>
    <row r="11" spans="1:7">
      <c r="A11" s="1" t="s">
        <v>83</v>
      </c>
    </row>
    <row r="12" spans="1:7">
      <c r="A12" s="12" t="s">
        <v>104</v>
      </c>
      <c r="B12" s="13">
        <v>0.75</v>
      </c>
      <c r="C12" t="s">
        <v>105</v>
      </c>
      <c r="D12" t="s">
        <v>106</v>
      </c>
    </row>
    <row r="13" spans="1:7">
      <c r="A13" s="12" t="s">
        <v>93</v>
      </c>
      <c r="B13">
        <f>'Data Interpolations'!B38* 'Material &amp; Process Definitions'!B28^'Data Interpolations'!B39</f>
        <v>1.6260580844411858</v>
      </c>
      <c r="C13" t="s">
        <v>94</v>
      </c>
      <c r="D13" t="s">
        <v>96</v>
      </c>
    </row>
    <row r="14" spans="1:7">
      <c r="C14" t="s">
        <v>95</v>
      </c>
    </row>
    <row r="15" spans="1:7" ht="15">
      <c r="A15" s="12" t="s">
        <v>100</v>
      </c>
      <c r="B15">
        <f>'Material &amp; Process Definitions'!B14*'Power Requirements'!B13*'Material &amp; Process Definitions'!B37*'Material &amp; Process Definitions'!B32</f>
        <v>0.19766154884577783</v>
      </c>
      <c r="C15" t="s">
        <v>101</v>
      </c>
      <c r="D15" t="s">
        <v>103</v>
      </c>
    </row>
    <row r="16" spans="1:7">
      <c r="B16">
        <f>'Material &amp; Process Definitions'!B15*'Power Requirements'!B14*'Material &amp; Process Definitions'!B38*'Material &amp; Process Definitions'!B32</f>
        <v>0</v>
      </c>
      <c r="C16" t="s">
        <v>102</v>
      </c>
    </row>
    <row r="17" spans="1:4" ht="15">
      <c r="A17" s="12" t="s">
        <v>107</v>
      </c>
      <c r="B17">
        <f>B15/B12</f>
        <v>0.26354873179437044</v>
      </c>
      <c r="C17" t="s">
        <v>101</v>
      </c>
      <c r="D17" t="s">
        <v>71</v>
      </c>
    </row>
    <row r="18" spans="1:4">
      <c r="B18">
        <f>B16/B12</f>
        <v>0</v>
      </c>
      <c r="C18" t="s">
        <v>108</v>
      </c>
    </row>
  </sheetData>
  <sheetCalcPr fullCalcOnLoad="1"/>
  <mergeCells count="4">
    <mergeCell ref="A2:A3"/>
    <mergeCell ref="B2:D3"/>
    <mergeCell ref="B4:D4"/>
    <mergeCell ref="B5:D5"/>
  </mergeCells>
  <phoneticPr fontId="6" type="noConversion"/>
  <hyperlinks>
    <hyperlink ref="G1" location="TOC!A1" display="Return to Cover"/>
  </hyperlinks>
  <printOptions gridLines="1"/>
  <pageMargins left="0.53" right="0.54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6"/>
  <sheetViews>
    <sheetView view="pageLayout" topLeftCell="A2" workbookViewId="0">
      <selection activeCell="B30" sqref="B30"/>
    </sheetView>
  </sheetViews>
  <sheetFormatPr baseColWidth="10" defaultRowHeight="13"/>
  <cols>
    <col min="1" max="1" width="13.140625" customWidth="1"/>
    <col min="2" max="2" width="9.140625" customWidth="1"/>
    <col min="3" max="3" width="14.5703125" customWidth="1"/>
    <col min="6" max="6" width="11.140625" customWidth="1"/>
  </cols>
  <sheetData>
    <row r="1" spans="1:7" ht="14" thickBot="1">
      <c r="G1" s="11" t="s">
        <v>62</v>
      </c>
    </row>
    <row r="2" spans="1:7">
      <c r="A2" s="71" t="s">
        <v>47</v>
      </c>
      <c r="B2" s="73" t="str">
        <f>TOC!C10</f>
        <v>E90 Mill - Cutting Force Calculations</v>
      </c>
      <c r="C2" s="74"/>
      <c r="D2" s="75"/>
    </row>
    <row r="3" spans="1:7" ht="14" thickBot="1">
      <c r="A3" s="72"/>
      <c r="B3" s="76"/>
      <c r="C3" s="77"/>
      <c r="D3" s="78"/>
    </row>
    <row r="4" spans="1:7" ht="14" thickBot="1">
      <c r="A4" s="8" t="s">
        <v>48</v>
      </c>
      <c r="B4" s="79" t="str">
        <f>TOC!C12</f>
        <v>E90 Proposal Draft Iteration</v>
      </c>
      <c r="C4" s="80"/>
      <c r="D4" s="81"/>
    </row>
    <row r="5" spans="1:7" ht="14" thickBot="1">
      <c r="A5" s="8" t="s">
        <v>49</v>
      </c>
      <c r="B5" s="82">
        <f>TOC!C13</f>
        <v>39403</v>
      </c>
      <c r="C5" s="83"/>
      <c r="D5" s="84"/>
    </row>
    <row r="7" spans="1:7">
      <c r="A7" s="1" t="s">
        <v>84</v>
      </c>
    </row>
    <row r="9" spans="1:7" ht="14" thickBot="1">
      <c r="A9" s="25" t="str">
        <f>'Material &amp; Process Definitions'!A12</f>
        <v>Material To Cut</v>
      </c>
    </row>
    <row r="10" spans="1:7" ht="14" thickBot="1">
      <c r="A10" s="34" t="str">
        <f>'Material &amp; Process Definitions'!A13</f>
        <v>Material Name</v>
      </c>
      <c r="B10" s="35" t="str">
        <f>'Material &amp; Process Definitions'!B13</f>
        <v>AISI 1030</v>
      </c>
      <c r="C10" s="22"/>
      <c r="D10" s="21" t="str">
        <f>'Material &amp; Process Definitions'!D13</f>
        <v>Name of material being machined</v>
      </c>
      <c r="E10" s="21"/>
      <c r="F10" s="22"/>
    </row>
    <row r="11" spans="1:7">
      <c r="A11" s="31" t="str">
        <f>'Material &amp; Process Definitions'!A14</f>
        <v>KP</v>
      </c>
      <c r="B11" s="30">
        <f>'Material &amp; Process Definitions'!B14</f>
        <v>0.78</v>
      </c>
      <c r="C11" s="4" t="str">
        <f>'Material &amp; Process Definitions'!C14</f>
        <v>HP/(in3/min)</v>
      </c>
      <c r="D11" s="3" t="s">
        <v>69</v>
      </c>
      <c r="E11" s="3"/>
      <c r="F11" s="4"/>
    </row>
    <row r="12" spans="1:7" ht="14" thickBot="1">
      <c r="A12" s="16"/>
      <c r="B12" s="16">
        <f>'Material &amp; Process Definitions'!B15</f>
        <v>0</v>
      </c>
      <c r="C12" s="16" t="str">
        <f>'Material &amp; Process Definitions'!C15</f>
        <v>kW/(cm3/sec)</v>
      </c>
      <c r="D12" s="19"/>
      <c r="E12" s="19"/>
      <c r="F12" s="20"/>
    </row>
    <row r="13" spans="1:7" ht="14" thickBot="1">
      <c r="A13" s="37" t="str">
        <f>'Material &amp; Process Definitions'!A17</f>
        <v>Cutting Tool</v>
      </c>
      <c r="B13" s="3"/>
      <c r="C13" s="3"/>
      <c r="F13" s="20"/>
    </row>
    <row r="14" spans="1:7" ht="14" thickBot="1">
      <c r="A14" s="33" t="str">
        <f>'Material &amp; Process Definitions'!A18</f>
        <v>Material Name</v>
      </c>
      <c r="B14" s="15" t="str">
        <f>'Material &amp; Process Definitions'!B18</f>
        <v>HSS</v>
      </c>
      <c r="C14" s="15"/>
      <c r="D14" s="17"/>
      <c r="E14" s="17"/>
      <c r="F14" s="18"/>
    </row>
    <row r="15" spans="1:7">
      <c r="A15" s="33" t="str">
        <f>'Material &amp; Process Definitions'!A19</f>
        <v>Tool Diameter</v>
      </c>
      <c r="B15" s="15">
        <f>'Material &amp; Process Definitions'!B19</f>
        <v>0.25</v>
      </c>
      <c r="C15" s="15" t="str">
        <f>'Material &amp; Process Definitions'!C19</f>
        <v>in</v>
      </c>
      <c r="D15" s="17"/>
      <c r="E15" s="17"/>
      <c r="F15" s="18"/>
    </row>
    <row r="16" spans="1:7" ht="14" thickBot="1">
      <c r="A16" s="16"/>
      <c r="B16" s="16">
        <f>'Material &amp; Process Definitions'!B20</f>
        <v>0</v>
      </c>
      <c r="C16" s="16" t="str">
        <f>'Material &amp; Process Definitions'!C20</f>
        <v>mm</v>
      </c>
      <c r="D16" s="19"/>
      <c r="E16" s="19"/>
      <c r="F16" s="20"/>
    </row>
    <row r="17" spans="1:7" ht="14" thickBot="1">
      <c r="A17" s="32" t="str">
        <f>'Material &amp; Process Definitions'!A21</f>
        <v>Number of Teeth</v>
      </c>
      <c r="B17" s="16">
        <f>'Material &amp; Process Definitions'!B21</f>
        <v>4</v>
      </c>
      <c r="C17" s="16"/>
      <c r="D17" s="19"/>
      <c r="E17" s="19"/>
      <c r="F17" s="20"/>
    </row>
    <row r="18" spans="1:7" ht="14" thickBot="1">
      <c r="A18" s="36" t="str">
        <f>'Material &amp; Process Definitions'!A23</f>
        <v>Cut Parameters</v>
      </c>
      <c r="B18" s="21"/>
      <c r="C18" s="19"/>
      <c r="F18" s="20"/>
      <c r="G18" s="3"/>
    </row>
    <row r="19" spans="1:7">
      <c r="A19" s="33" t="str">
        <f>'Material &amp; Process Definitions'!A24</f>
        <v>r</v>
      </c>
      <c r="B19" s="30">
        <f>'Material &amp; Process Definitions'!B24</f>
        <v>0.25</v>
      </c>
      <c r="C19" s="4" t="str">
        <f>'Material &amp; Process Definitions'!C24</f>
        <v>in</v>
      </c>
      <c r="D19" s="17" t="str">
        <f>'Material &amp; Process Definitions'!D24</f>
        <v xml:space="preserve">Desired radial width of cut. </v>
      </c>
      <c r="E19" s="17"/>
      <c r="F19" s="4"/>
    </row>
    <row r="20" spans="1:7" ht="14" thickBot="1">
      <c r="A20" s="16"/>
      <c r="B20" s="16">
        <f>'Material &amp; Process Definitions'!B25</f>
        <v>0</v>
      </c>
      <c r="C20" s="20" t="str">
        <f>'Material &amp; Process Definitions'!C25</f>
        <v>mm</v>
      </c>
      <c r="D20" s="19"/>
      <c r="E20" s="19"/>
      <c r="F20" s="20"/>
    </row>
    <row r="21" spans="1:7">
      <c r="A21" s="33" t="str">
        <f>'Material &amp; Process Definitions'!A26</f>
        <v>d</v>
      </c>
      <c r="B21" s="15">
        <f>'Material &amp; Process Definitions'!B26</f>
        <v>0.1</v>
      </c>
      <c r="C21" s="18" t="str">
        <f>'Material &amp; Process Definitions'!C26</f>
        <v>in</v>
      </c>
      <c r="D21" s="17" t="str">
        <f>'Material &amp; Process Definitions'!D26</f>
        <v>Desired axial depth of cut</v>
      </c>
      <c r="E21" s="17"/>
      <c r="F21" s="18"/>
    </row>
    <row r="22" spans="1:7" ht="14" thickBot="1">
      <c r="A22" s="16"/>
      <c r="B22" s="16">
        <f>'Material &amp; Process Definitions'!B27</f>
        <v>0</v>
      </c>
      <c r="C22" s="20" t="str">
        <f>'Material &amp; Process Definitions'!C27</f>
        <v>mm</v>
      </c>
      <c r="D22" s="19"/>
      <c r="E22" s="19"/>
      <c r="F22" s="20"/>
    </row>
    <row r="23" spans="1:7">
      <c r="A23" s="33" t="str">
        <f>'Material &amp; Process Definitions'!A28</f>
        <v>ft</v>
      </c>
      <c r="B23" s="15">
        <f>'Material &amp; Process Definitions'!B28</f>
        <v>1E-3</v>
      </c>
      <c r="C23" s="18" t="str">
        <f>'Material &amp; Process Definitions'!C28</f>
        <v>in/tooth</v>
      </c>
      <c r="D23" s="26" t="s">
        <v>68</v>
      </c>
      <c r="E23" s="26"/>
      <c r="F23" s="27"/>
      <c r="G23" s="6"/>
    </row>
    <row r="24" spans="1:7" ht="14" thickBot="1">
      <c r="A24" s="16"/>
      <c r="B24" s="16">
        <f>'Material &amp; Process Definitions'!B29</f>
        <v>0</v>
      </c>
      <c r="C24" s="20" t="str">
        <f>'Material &amp; Process Definitions'!C29</f>
        <v>mm/tooth</v>
      </c>
      <c r="D24" s="28"/>
      <c r="E24" s="28"/>
      <c r="F24" s="29"/>
      <c r="G24" s="6"/>
    </row>
    <row r="25" spans="1:7">
      <c r="A25" s="31" t="str">
        <f>'Material &amp; Process Definitions'!A30</f>
        <v>V</v>
      </c>
      <c r="B25" s="30">
        <f>'Material &amp; Process Definitions'!B30</f>
        <v>85</v>
      </c>
      <c r="C25" s="4" t="str">
        <f>'Material &amp; Process Definitions'!C30</f>
        <v>ft/min</v>
      </c>
      <c r="D25" s="3" t="s">
        <v>70</v>
      </c>
      <c r="E25" s="3"/>
      <c r="F25" s="4"/>
    </row>
    <row r="26" spans="1:7" ht="14" thickBot="1">
      <c r="A26" s="16"/>
      <c r="B26" s="16">
        <f>'Material &amp; Process Definitions'!B31</f>
        <v>0</v>
      </c>
      <c r="C26" s="20" t="str">
        <f>'Material &amp; Process Definitions'!C31</f>
        <v>m/min</v>
      </c>
      <c r="D26" s="19"/>
      <c r="E26" s="19"/>
      <c r="F26" s="20"/>
    </row>
    <row r="27" spans="1:7" ht="14" thickBot="1">
      <c r="A27" s="34" t="str">
        <f>'Material &amp; Process Definitions'!A32</f>
        <v>W</v>
      </c>
      <c r="B27" s="35">
        <f>'Material &amp; Process Definitions'!B32</f>
        <v>1.2</v>
      </c>
      <c r="C27" s="22" t="str">
        <f>'Material &amp; Process Definitions'!C32</f>
        <v>-</v>
      </c>
      <c r="D27" s="21" t="s">
        <v>67</v>
      </c>
      <c r="E27" s="21"/>
      <c r="F27" s="22"/>
    </row>
    <row r="28" spans="1:7">
      <c r="A28" s="31" t="str">
        <f>'Material &amp; Process Definitions'!A33</f>
        <v>fm</v>
      </c>
      <c r="B28" s="30">
        <f>'Material &amp; Process Definitions'!B33</f>
        <v>5.1948173425194639</v>
      </c>
      <c r="C28" s="4" t="str">
        <f>'Material &amp; Process Definitions'!C33</f>
        <v>in/min</v>
      </c>
      <c r="D28" s="3" t="str">
        <f>'Material &amp; Process Definitions'!D33</f>
        <v>Linear feed rate of cut</v>
      </c>
      <c r="E28" s="3"/>
      <c r="F28" s="4"/>
    </row>
    <row r="29" spans="1:7" ht="14" thickBot="1">
      <c r="A29" s="16"/>
      <c r="B29" s="16">
        <f>'Material &amp; Process Definitions'!B34</f>
        <v>0</v>
      </c>
      <c r="C29" s="20" t="str">
        <f>'Material &amp; Process Definitions'!C34</f>
        <v>cm/sec</v>
      </c>
      <c r="D29" s="19"/>
      <c r="E29" s="19"/>
      <c r="F29" s="20"/>
    </row>
    <row r="30" spans="1:7">
      <c r="A30" s="31" t="str">
        <f>'Material &amp; Process Definitions'!A35</f>
        <v>N</v>
      </c>
      <c r="B30" s="30">
        <f>'Material &amp; Process Definitions'!B35</f>
        <v>1298.7043356298659</v>
      </c>
      <c r="C30" s="4" t="str">
        <f>'Material &amp; Process Definitions'!C35</f>
        <v>rpm (inch units)</v>
      </c>
      <c r="D30" s="3" t="str">
        <f>'Material &amp; Process Definitions'!D35</f>
        <v>Spindle speed</v>
      </c>
      <c r="E30" s="3"/>
      <c r="F30" s="4"/>
    </row>
    <row r="31" spans="1:7" ht="14" thickBot="1">
      <c r="A31" s="16"/>
      <c r="B31" s="16">
        <f>'Material &amp; Process Definitions'!B36</f>
        <v>0</v>
      </c>
      <c r="C31" s="20" t="str">
        <f>'Material &amp; Process Definitions'!C36</f>
        <v>rpm (metric units)</v>
      </c>
      <c r="D31" s="19"/>
      <c r="E31" s="19"/>
      <c r="F31" s="20"/>
    </row>
    <row r="32" spans="1:7">
      <c r="A32" s="31" t="str">
        <f>'Material &amp; Process Definitions'!A37</f>
        <v>Q</v>
      </c>
      <c r="B32" s="30">
        <f>'Material &amp; Process Definitions'!B37</f>
        <v>0.12987043356298661</v>
      </c>
      <c r="C32" s="4" t="str">
        <f>'Material &amp; Process Definitions'!C37</f>
        <v>in3/min</v>
      </c>
      <c r="D32" s="3" t="str">
        <f>'Material &amp; Process Definitions'!D37</f>
        <v>Material Removal Rate</v>
      </c>
      <c r="E32" s="3"/>
      <c r="F32" s="4"/>
    </row>
    <row r="33" spans="1:7" ht="14" thickBot="1">
      <c r="A33" s="16"/>
      <c r="B33" s="16">
        <f>'Material &amp; Process Definitions'!B38</f>
        <v>0</v>
      </c>
      <c r="C33" s="20" t="str">
        <f>'Material &amp; Process Definitions'!C38</f>
        <v>cm3/sec</v>
      </c>
      <c r="D33" s="19"/>
      <c r="E33" s="19"/>
      <c r="F33" s="20"/>
    </row>
    <row r="34" spans="1:7" ht="14" thickBot="1">
      <c r="A34" s="36" t="str">
        <f>'Power Requirements'!A11</f>
        <v>Power Requirements of Tool</v>
      </c>
      <c r="B34" s="20"/>
      <c r="C34" s="19"/>
      <c r="D34" s="19"/>
      <c r="E34" s="19"/>
      <c r="F34" s="20"/>
    </row>
    <row r="35" spans="1:7" ht="14" thickBot="1">
      <c r="A35" s="34" t="str">
        <f>'Power Requirements'!A12</f>
        <v>E</v>
      </c>
      <c r="B35" s="22">
        <f>'Power Requirements'!B12</f>
        <v>0.75</v>
      </c>
      <c r="C35" s="35" t="str">
        <f>'Power Requirements'!C12</f>
        <v>-</v>
      </c>
      <c r="D35" s="21" t="str">
        <f>'Power Requirements'!D12</f>
        <v>Efficiency of power transmission (.1 = 10%)</v>
      </c>
      <c r="E35" s="21"/>
      <c r="F35" s="22"/>
    </row>
    <row r="36" spans="1:7">
      <c r="A36" s="31" t="str">
        <f>'Power Requirements'!A13</f>
        <v>C</v>
      </c>
      <c r="B36" s="4">
        <f>'Power Requirements'!B13</f>
        <v>1.6260580844411858</v>
      </c>
      <c r="C36" s="30" t="str">
        <f>'Power Requirements'!C13</f>
        <v>(feed in in.)</v>
      </c>
      <c r="D36" s="3" t="str">
        <f>'Power Requirements'!D13</f>
        <v>Feed factor for calculating power constant</v>
      </c>
      <c r="E36" s="3"/>
      <c r="F36" s="4"/>
    </row>
    <row r="37" spans="1:7" ht="14" thickBot="1">
      <c r="A37" s="30"/>
      <c r="B37" s="4">
        <f>'Power Requirements'!B14</f>
        <v>0</v>
      </c>
      <c r="C37" s="30" t="str">
        <f>'Power Requirements'!C14</f>
        <v>(feed in mm.)</v>
      </c>
      <c r="D37" s="3"/>
      <c r="E37" s="3"/>
      <c r="F37" s="4"/>
    </row>
    <row r="38" spans="1:7">
      <c r="A38" s="33" t="str">
        <f>'Power Requirements'!A15</f>
        <v>PC</v>
      </c>
      <c r="B38" s="18">
        <f>'Power Requirements'!B15</f>
        <v>0.19766154884577783</v>
      </c>
      <c r="C38" s="15" t="str">
        <f>'Power Requirements'!C15</f>
        <v>HP</v>
      </c>
      <c r="D38" s="17" t="str">
        <f>'Power Requirements'!D15</f>
        <v>Power at cutting tool</v>
      </c>
      <c r="E38" s="17"/>
      <c r="F38" s="18"/>
    </row>
    <row r="39" spans="1:7" ht="14" thickBot="1">
      <c r="A39" s="16"/>
      <c r="B39" s="20">
        <f>'Power Requirements'!B16</f>
        <v>0</v>
      </c>
      <c r="C39" s="16" t="str">
        <f>'Power Requirements'!C16</f>
        <v>kW</v>
      </c>
      <c r="D39" s="19"/>
      <c r="E39" s="19"/>
      <c r="F39" s="20"/>
    </row>
    <row r="40" spans="1:7">
      <c r="A40" s="31" t="str">
        <f>'Power Requirements'!A17</f>
        <v>PM</v>
      </c>
      <c r="B40" s="4">
        <f>'Power Requirements'!B17</f>
        <v>0.26354873179437044</v>
      </c>
      <c r="C40" s="30" t="str">
        <f>'Power Requirements'!C17</f>
        <v>HP</v>
      </c>
      <c r="D40" s="3" t="str">
        <f>'Power Requirements'!D17</f>
        <v>Power required from motor</v>
      </c>
      <c r="E40" s="3"/>
      <c r="F40" s="4"/>
    </row>
    <row r="41" spans="1:7" ht="14" thickBot="1">
      <c r="A41" s="16"/>
      <c r="B41" s="20">
        <f>'Power Requirements'!B18</f>
        <v>0</v>
      </c>
      <c r="C41" s="16" t="str">
        <f>'Power Requirements'!C18</f>
        <v>kW</v>
      </c>
      <c r="D41" s="19"/>
      <c r="E41" s="19"/>
      <c r="F41" s="20"/>
    </row>
    <row r="42" spans="1:7" ht="14" thickBot="1">
      <c r="A42" s="38" t="str">
        <f>'Cutting Forces'!A11</f>
        <v>Cutting Forces Present In Tool</v>
      </c>
      <c r="B42" s="17"/>
      <c r="C42" s="21"/>
      <c r="D42" s="17"/>
      <c r="E42" s="17"/>
      <c r="F42" s="18"/>
    </row>
    <row r="43" spans="1:7">
      <c r="A43" s="33" t="str">
        <f>'Cutting Forces'!A12</f>
        <v>FC</v>
      </c>
      <c r="B43" s="18">
        <f>'Cutting Forces'!B12</f>
        <v>76.739189551890206</v>
      </c>
      <c r="C43" s="15" t="str">
        <f>'Cutting Forces'!C12</f>
        <v>lbf</v>
      </c>
      <c r="D43" s="17" t="str">
        <f>'Cutting Forces'!D12</f>
        <v>Tangential cutting force</v>
      </c>
      <c r="E43" s="17"/>
      <c r="F43" s="18"/>
    </row>
    <row r="44" spans="1:7" ht="14" thickBot="1">
      <c r="A44" s="16"/>
      <c r="B44" s="20">
        <f>'Cutting Forces'!B13</f>
        <v>0</v>
      </c>
      <c r="C44" s="16" t="str">
        <f>'Cutting Forces'!C13</f>
        <v>N</v>
      </c>
      <c r="D44" s="19"/>
      <c r="E44" s="19"/>
      <c r="F44" s="20"/>
    </row>
    <row r="45" spans="1:7">
      <c r="A45" s="31" t="str">
        <f>'Cutting Forces'!A14</f>
        <v>FMAX</v>
      </c>
      <c r="B45" s="4">
        <f>'Cutting Forces'!B14</f>
        <v>85.180500402598142</v>
      </c>
      <c r="C45" s="30" t="str">
        <f>'Cutting Forces'!C14</f>
        <v>lbf</v>
      </c>
      <c r="D45" s="67" t="str">
        <f>'Cutting Forces'!D14</f>
        <v>Maximum force vector magnitude (2- or 4-flute endmill). See full report for derivation.</v>
      </c>
      <c r="E45" s="67"/>
      <c r="F45" s="68"/>
      <c r="G45" s="5"/>
    </row>
    <row r="46" spans="1:7" ht="14" thickBot="1">
      <c r="A46" s="16"/>
      <c r="B46" s="20">
        <f>'Cutting Forces'!B15</f>
        <v>0</v>
      </c>
      <c r="C46" s="16" t="str">
        <f>'Cutting Forces'!C15</f>
        <v>N</v>
      </c>
      <c r="D46" s="69"/>
      <c r="E46" s="69"/>
      <c r="F46" s="70"/>
      <c r="G46" s="5"/>
    </row>
  </sheetData>
  <sheetCalcPr fullCalcOnLoad="1"/>
  <mergeCells count="5">
    <mergeCell ref="D45:F46"/>
    <mergeCell ref="A2:A3"/>
    <mergeCell ref="B2:D3"/>
    <mergeCell ref="B4:D4"/>
    <mergeCell ref="B5:D5"/>
  </mergeCells>
  <phoneticPr fontId="6" type="noConversion"/>
  <hyperlinks>
    <hyperlink ref="G1" location="TOC!A1" display="Return to Cover"/>
  </hyperlinks>
  <printOptions gridLines="1"/>
  <pageMargins left="0.33" right="0.2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9"/>
  <sheetViews>
    <sheetView view="pageLayout" workbookViewId="0">
      <selection activeCell="F8" sqref="F8"/>
    </sheetView>
  </sheetViews>
  <sheetFormatPr baseColWidth="10" defaultRowHeight="13"/>
  <sheetData>
    <row r="1" spans="1:7" ht="14" thickBot="1">
      <c r="G1" s="11" t="s">
        <v>62</v>
      </c>
    </row>
    <row r="2" spans="1:7" ht="14" thickBot="1">
      <c r="A2" s="57" t="s">
        <v>54</v>
      </c>
      <c r="B2" s="60" t="str">
        <f>TOC!C10</f>
        <v>E90 Mill - Cutting Force Calculations</v>
      </c>
      <c r="C2" s="60"/>
      <c r="D2" s="60"/>
    </row>
    <row r="3" spans="1:7" ht="14" thickBot="1">
      <c r="A3" s="57"/>
      <c r="B3" s="60"/>
      <c r="C3" s="60"/>
      <c r="D3" s="60"/>
    </row>
    <row r="4" spans="1:7" ht="14" thickBot="1">
      <c r="A4" s="7" t="s">
        <v>53</v>
      </c>
      <c r="B4" s="60" t="str">
        <f>TOC!C12</f>
        <v>E90 Proposal Draft Iteration</v>
      </c>
      <c r="C4" s="60"/>
      <c r="D4" s="60"/>
    </row>
    <row r="5" spans="1:7" ht="14" thickBot="1">
      <c r="A5" s="8" t="s">
        <v>52</v>
      </c>
      <c r="B5" s="60">
        <f>TOC!C13</f>
        <v>39403</v>
      </c>
      <c r="C5" s="60"/>
      <c r="D5" s="60"/>
    </row>
    <row r="7" spans="1:7">
      <c r="A7" s="1" t="s">
        <v>85</v>
      </c>
    </row>
    <row r="9" spans="1:7">
      <c r="A9" t="s">
        <v>86</v>
      </c>
    </row>
    <row r="10" spans="1:7">
      <c r="A10" t="s">
        <v>90</v>
      </c>
    </row>
    <row r="11" spans="1:7">
      <c r="A11" s="23" t="s">
        <v>87</v>
      </c>
      <c r="B11" s="23" t="s">
        <v>88</v>
      </c>
      <c r="D11" s="23" t="s">
        <v>89</v>
      </c>
      <c r="E11" s="23" t="s">
        <v>88</v>
      </c>
    </row>
    <row r="12" spans="1:7">
      <c r="A12" s="24">
        <v>1E-3</v>
      </c>
      <c r="B12" s="24">
        <v>1.6</v>
      </c>
      <c r="D12" s="24">
        <v>0.02</v>
      </c>
      <c r="E12" s="24">
        <v>1.7</v>
      </c>
    </row>
    <row r="13" spans="1:7">
      <c r="A13" s="24">
        <v>2E-3</v>
      </c>
      <c r="B13" s="24">
        <v>1.4</v>
      </c>
      <c r="D13" s="24">
        <v>0.05</v>
      </c>
      <c r="E13" s="24">
        <v>1.4</v>
      </c>
    </row>
    <row r="14" spans="1:7">
      <c r="A14" s="24">
        <v>3.0000000000000001E-3</v>
      </c>
      <c r="B14" s="24">
        <v>1.3</v>
      </c>
      <c r="D14" s="24">
        <v>7.0000000000000007E-2</v>
      </c>
      <c r="E14" s="24">
        <v>1.3</v>
      </c>
    </row>
    <row r="15" spans="1:7">
      <c r="A15" s="24">
        <v>4.0000000000000001E-3</v>
      </c>
      <c r="B15" s="24">
        <v>1.25</v>
      </c>
      <c r="D15" s="24">
        <v>0.1</v>
      </c>
      <c r="E15" s="24">
        <v>1.25</v>
      </c>
    </row>
    <row r="16" spans="1:7">
      <c r="A16" s="24">
        <v>5.0000000000000001E-3</v>
      </c>
      <c r="B16" s="24">
        <v>1.19</v>
      </c>
      <c r="D16" s="24">
        <v>0.12</v>
      </c>
      <c r="E16" s="24">
        <v>1.2</v>
      </c>
    </row>
    <row r="17" spans="1:5">
      <c r="A17" s="24">
        <v>6.0000000000000001E-3</v>
      </c>
      <c r="B17" s="24">
        <v>1.1499999999999999</v>
      </c>
      <c r="D17" s="24">
        <v>0.15</v>
      </c>
      <c r="E17" s="24">
        <v>1.1499999999999999</v>
      </c>
    </row>
    <row r="18" spans="1:5">
      <c r="A18" s="24">
        <v>7.0000000000000001E-3</v>
      </c>
      <c r="B18" s="24">
        <v>1.1100000000000001</v>
      </c>
      <c r="D18" s="24">
        <v>0.18</v>
      </c>
      <c r="E18" s="24">
        <v>1.1100000000000001</v>
      </c>
    </row>
    <row r="19" spans="1:5">
      <c r="A19" s="24">
        <v>8.0000000000000002E-3</v>
      </c>
      <c r="B19" s="24">
        <v>1.08</v>
      </c>
      <c r="D19" s="24">
        <v>0.2</v>
      </c>
      <c r="E19" s="24">
        <v>1.08</v>
      </c>
    </row>
    <row r="20" spans="1:5">
      <c r="A20" s="24">
        <v>8.9999999999999993E-3</v>
      </c>
      <c r="B20" s="24">
        <v>1.06</v>
      </c>
      <c r="D20" s="24">
        <v>0.22</v>
      </c>
      <c r="E20" s="24">
        <v>1.06</v>
      </c>
    </row>
    <row r="21" spans="1:5">
      <c r="A21" s="24">
        <v>0.01</v>
      </c>
      <c r="B21" s="24">
        <v>1.04</v>
      </c>
      <c r="D21" s="24">
        <v>0.25</v>
      </c>
      <c r="E21" s="24">
        <v>1.04</v>
      </c>
    </row>
    <row r="22" spans="1:5">
      <c r="A22" s="24">
        <v>1.0999999999999999E-2</v>
      </c>
      <c r="B22" s="24">
        <v>1.02</v>
      </c>
      <c r="D22" s="24">
        <v>0.28000000000000003</v>
      </c>
      <c r="E22" s="24">
        <v>1.01</v>
      </c>
    </row>
    <row r="23" spans="1:5">
      <c r="A23" s="24">
        <v>1.2E-2</v>
      </c>
      <c r="B23" s="24">
        <v>1</v>
      </c>
      <c r="D23" s="24">
        <v>0.3</v>
      </c>
      <c r="E23" s="24">
        <v>1</v>
      </c>
    </row>
    <row r="24" spans="1:5">
      <c r="A24" s="24">
        <v>1.2999999999999999E-2</v>
      </c>
      <c r="B24" s="24">
        <v>0.98</v>
      </c>
      <c r="D24" s="24">
        <v>0.33</v>
      </c>
      <c r="E24" s="24">
        <v>0.98</v>
      </c>
    </row>
    <row r="25" spans="1:5">
      <c r="A25" s="24">
        <v>1.4E-2</v>
      </c>
      <c r="B25" s="24">
        <v>0.97</v>
      </c>
      <c r="D25" s="24">
        <v>0.35</v>
      </c>
      <c r="E25" s="24">
        <v>0.97</v>
      </c>
    </row>
    <row r="26" spans="1:5">
      <c r="A26" s="24">
        <v>1.4999999999999999E-2</v>
      </c>
      <c r="B26" s="24">
        <v>0.96</v>
      </c>
      <c r="D26" s="24">
        <v>0.38</v>
      </c>
      <c r="E26" s="24">
        <v>0.95</v>
      </c>
    </row>
    <row r="27" spans="1:5">
      <c r="A27" s="24">
        <v>1.6E-2</v>
      </c>
      <c r="B27" s="24">
        <v>0.94</v>
      </c>
      <c r="D27" s="24">
        <v>0.4</v>
      </c>
      <c r="E27" s="24">
        <v>0.94</v>
      </c>
    </row>
    <row r="28" spans="1:5">
      <c r="A28" s="24">
        <v>1.7999999999999999E-2</v>
      </c>
      <c r="B28" s="24">
        <v>0.92</v>
      </c>
      <c r="D28" s="24">
        <v>0.45</v>
      </c>
      <c r="E28" s="24">
        <v>0.92</v>
      </c>
    </row>
    <row r="29" spans="1:5">
      <c r="A29" s="24">
        <v>0.02</v>
      </c>
      <c r="B29" s="24">
        <v>0.9</v>
      </c>
      <c r="D29" s="24">
        <v>0.5</v>
      </c>
      <c r="E29" s="24">
        <v>0.9</v>
      </c>
    </row>
    <row r="30" spans="1:5">
      <c r="A30" s="24">
        <v>2.1999999999999999E-2</v>
      </c>
      <c r="B30" s="24">
        <v>0.88</v>
      </c>
      <c r="D30" s="24">
        <v>0.55000000000000004</v>
      </c>
      <c r="E30" s="24">
        <v>0.88</v>
      </c>
    </row>
    <row r="31" spans="1:5">
      <c r="A31" s="24">
        <v>2.5000000000000001E-2</v>
      </c>
      <c r="B31" s="24">
        <v>0.86</v>
      </c>
      <c r="D31" s="24">
        <v>0.6</v>
      </c>
      <c r="E31" s="24">
        <v>0.87</v>
      </c>
    </row>
    <row r="32" spans="1:5">
      <c r="A32" s="24">
        <v>2.8000000000000001E-2</v>
      </c>
      <c r="B32" s="24">
        <v>0.84</v>
      </c>
      <c r="D32" s="24">
        <v>0.7</v>
      </c>
      <c r="E32" s="24">
        <v>0.84</v>
      </c>
    </row>
    <row r="33" spans="1:5">
      <c r="A33" s="24">
        <v>0.03</v>
      </c>
      <c r="B33" s="24">
        <v>0.83</v>
      </c>
      <c r="D33" s="24">
        <v>0.75</v>
      </c>
      <c r="E33" s="24">
        <v>0.83</v>
      </c>
    </row>
    <row r="34" spans="1:5">
      <c r="A34" s="24">
        <v>3.2000000000000001E-2</v>
      </c>
      <c r="B34" s="24">
        <v>0.82</v>
      </c>
      <c r="D34" s="24">
        <v>0.8</v>
      </c>
      <c r="E34" s="24">
        <v>0.82</v>
      </c>
    </row>
    <row r="35" spans="1:5">
      <c r="A35" s="24">
        <v>3.5000000000000003E-2</v>
      </c>
      <c r="B35" s="24">
        <v>0.8</v>
      </c>
      <c r="D35" s="24">
        <v>0.9</v>
      </c>
      <c r="E35" s="24">
        <v>0.8</v>
      </c>
    </row>
    <row r="36" spans="1:5">
      <c r="A36" s="24">
        <v>0.04</v>
      </c>
      <c r="B36" s="24">
        <v>0.78</v>
      </c>
      <c r="D36" s="24">
        <v>1</v>
      </c>
      <c r="E36" s="24">
        <v>0.78</v>
      </c>
    </row>
    <row r="37" spans="1:5">
      <c r="A37" s="24">
        <v>0.06</v>
      </c>
      <c r="B37" s="24">
        <v>0.72</v>
      </c>
      <c r="D37" s="24">
        <v>1.5</v>
      </c>
      <c r="E37" s="24">
        <v>0.72</v>
      </c>
    </row>
    <row r="38" spans="1:5">
      <c r="A38" t="s">
        <v>91</v>
      </c>
      <c r="B38" s="24">
        <v>0.41699999999999998</v>
      </c>
      <c r="E38" s="24">
        <v>0.78500000000000003</v>
      </c>
    </row>
    <row r="39" spans="1:5">
      <c r="A39" t="s">
        <v>92</v>
      </c>
      <c r="B39">
        <v>-0.19700000000000001</v>
      </c>
      <c r="E39" s="24">
        <v>-0.19700000000000001</v>
      </c>
    </row>
  </sheetData>
  <sheetCalcPr fullCalcOnLoad="1"/>
  <mergeCells count="4">
    <mergeCell ref="A2:A3"/>
    <mergeCell ref="B2:D3"/>
    <mergeCell ref="B4:D4"/>
    <mergeCell ref="B5:D5"/>
  </mergeCells>
  <phoneticPr fontId="6" type="noConversion"/>
  <hyperlinks>
    <hyperlink ref="G1" location="TOC!A1" display="Return to Cover"/>
  </hyperlinks>
  <printOptions gridLines="1"/>
  <pageMargins left="0.57999999999999996" right="0.3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TOC</vt:lpstr>
      <vt:lpstr>Material &amp; Process Definitions</vt:lpstr>
      <vt:lpstr>Cutting Forces</vt:lpstr>
      <vt:lpstr>Power Requirements</vt:lpstr>
      <vt:lpstr>Report</vt:lpstr>
      <vt:lpstr>Data Interpolations</vt:lpstr>
    </vt:vector>
  </TitlesOfParts>
  <Company>jlelan1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Leland</dc:creator>
  <cp:lastModifiedBy>Julian Leland</cp:lastModifiedBy>
  <cp:lastPrinted>2012-05-04T15:49:31Z</cp:lastPrinted>
  <dcterms:created xsi:type="dcterms:W3CDTF">2011-11-14T14:09:32Z</dcterms:created>
  <dcterms:modified xsi:type="dcterms:W3CDTF">2012-05-04T15:50:36Z</dcterms:modified>
</cp:coreProperties>
</file>