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4253\Desktop\"/>
    </mc:Choice>
  </mc:AlternateContent>
  <xr:revisionPtr revIDLastSave="0" documentId="8_{15F622A0-D3CC-4014-A0FA-B5B7A3959523}" xr6:coauthVersionLast="47" xr6:coauthVersionMax="47" xr10:uidLastSave="{00000000-0000-0000-0000-000000000000}"/>
  <bookViews>
    <workbookView xWindow="-108" yWindow="-108" windowWidth="23256" windowHeight="12456" xr2:uid="{6DFD8D4B-0166-4810-BD46-476642432D1F}"/>
  </bookViews>
  <sheets>
    <sheet name="a" sheetId="6" r:id="rId1"/>
    <sheet name="b" sheetId="7" r:id="rId2"/>
    <sheet name="c" sheetId="8" r:id="rId3"/>
    <sheet name="Orders" sheetId="1" r:id="rId4"/>
    <sheet name="Tracking Numbers" sheetId="2" r:id="rId5"/>
    <sheet name="Warehouse Distribution" sheetId="4" r:id="rId6"/>
    <sheet name="Sales Order" sheetId="5" r:id="rId7"/>
  </sheets>
  <definedNames>
    <definedName name="_xlnm._FilterDatabase" localSheetId="3" hidden="1">Orders!$A$1:$M$251</definedName>
  </definedNames>
  <calcPr calcId="19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7" l="1"/>
  <c r="H4" i="7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3" i="1"/>
  <c r="I4" i="1"/>
  <c r="I10" i="1"/>
  <c r="I21" i="1"/>
  <c r="I25" i="1"/>
  <c r="I31" i="1"/>
  <c r="I45" i="1"/>
  <c r="I46" i="1"/>
  <c r="I66" i="1"/>
  <c r="I67" i="1"/>
  <c r="I80" i="1"/>
  <c r="I84" i="1"/>
  <c r="I85" i="1"/>
  <c r="I86" i="1"/>
  <c r="I87" i="1"/>
  <c r="I88" i="1"/>
  <c r="I106" i="1"/>
  <c r="I107" i="1"/>
  <c r="I108" i="1"/>
  <c r="I127" i="1"/>
  <c r="I128" i="1"/>
  <c r="I134" i="1"/>
  <c r="I150" i="1"/>
  <c r="I151" i="1"/>
  <c r="I180" i="1"/>
  <c r="I181" i="1"/>
  <c r="I182" i="1"/>
  <c r="I183" i="1"/>
  <c r="I199" i="1"/>
  <c r="I219" i="1"/>
  <c r="I223" i="1"/>
  <c r="I224" i="1"/>
  <c r="I225" i="1"/>
  <c r="I232" i="1"/>
  <c r="I233" i="1"/>
  <c r="I245" i="1"/>
  <c r="I249" i="1"/>
  <c r="I251" i="1"/>
  <c r="H4" i="1"/>
  <c r="H10" i="1"/>
  <c r="H21" i="1"/>
  <c r="H25" i="1"/>
  <c r="H31" i="1"/>
  <c r="H45" i="1"/>
  <c r="H46" i="1"/>
  <c r="H66" i="1"/>
  <c r="H67" i="1"/>
  <c r="H80" i="1"/>
  <c r="H84" i="1"/>
  <c r="H85" i="1"/>
  <c r="H86" i="1"/>
  <c r="H87" i="1"/>
  <c r="H88" i="1"/>
  <c r="H106" i="1"/>
  <c r="H107" i="1"/>
  <c r="H108" i="1"/>
  <c r="H127" i="1"/>
  <c r="H128" i="1"/>
  <c r="H134" i="1"/>
  <c r="H150" i="1"/>
  <c r="H151" i="1"/>
  <c r="H180" i="1"/>
  <c r="H181" i="1"/>
  <c r="H182" i="1"/>
  <c r="H183" i="1"/>
  <c r="H199" i="1"/>
  <c r="H219" i="1"/>
  <c r="H223" i="1"/>
  <c r="H224" i="1"/>
  <c r="H225" i="1"/>
  <c r="H232" i="1"/>
  <c r="H233" i="1"/>
  <c r="H245" i="1"/>
  <c r="H249" i="1"/>
  <c r="H251" i="1"/>
  <c r="K2" i="1"/>
</calcChain>
</file>

<file path=xl/sharedStrings.xml><?xml version="1.0" encoding="utf-8"?>
<sst xmlns="http://schemas.openxmlformats.org/spreadsheetml/2006/main" count="3305" uniqueCount="412">
  <si>
    <t>Order ID</t>
  </si>
  <si>
    <t>City</t>
  </si>
  <si>
    <t>Province</t>
  </si>
  <si>
    <t>Country</t>
  </si>
  <si>
    <t>SKU</t>
  </si>
  <si>
    <t>Item Description</t>
  </si>
  <si>
    <t>Tracking ID</t>
  </si>
  <si>
    <t>Status</t>
  </si>
  <si>
    <t xml:space="preserve">Brampton </t>
  </si>
  <si>
    <t>Oakville</t>
  </si>
  <si>
    <t>Cambridge</t>
  </si>
  <si>
    <t>Vancouver</t>
  </si>
  <si>
    <t>Montreal</t>
  </si>
  <si>
    <t>Calgary</t>
  </si>
  <si>
    <t>Wasaga</t>
  </si>
  <si>
    <t>Hamilton</t>
  </si>
  <si>
    <t>Mississauga</t>
  </si>
  <si>
    <t>Pickering</t>
  </si>
  <si>
    <t>Red Deer</t>
  </si>
  <si>
    <t>Whistler</t>
  </si>
  <si>
    <t>Deerhurst</t>
  </si>
  <si>
    <t>Guelph</t>
  </si>
  <si>
    <t>Toronto</t>
  </si>
  <si>
    <t>New York</t>
  </si>
  <si>
    <t>Ottawa</t>
  </si>
  <si>
    <t>Miami</t>
  </si>
  <si>
    <t>Brooklyn</t>
  </si>
  <si>
    <t>San Francisco</t>
  </si>
  <si>
    <t>Newmarket</t>
  </si>
  <si>
    <t>Edmonton</t>
  </si>
  <si>
    <t>Yellowknife</t>
  </si>
  <si>
    <t>Halifax</t>
  </si>
  <si>
    <t>ON</t>
  </si>
  <si>
    <t>BC</t>
  </si>
  <si>
    <t>QC</t>
  </si>
  <si>
    <t>AB</t>
  </si>
  <si>
    <t>NS</t>
  </si>
  <si>
    <t>NY</t>
  </si>
  <si>
    <t>FL</t>
  </si>
  <si>
    <t>CA</t>
  </si>
  <si>
    <t>NT</t>
  </si>
  <si>
    <t>US</t>
  </si>
  <si>
    <t>SNS1002</t>
  </si>
  <si>
    <t>SNS1003</t>
  </si>
  <si>
    <t>SNS1006</t>
  </si>
  <si>
    <t>SNS Mattress - Twin XL</t>
  </si>
  <si>
    <t>SNS Mattress - Full</t>
  </si>
  <si>
    <t>SNS Mattress - King</t>
  </si>
  <si>
    <t>Ready To Ship</t>
  </si>
  <si>
    <t>Processing</t>
  </si>
  <si>
    <t>Courier</t>
  </si>
  <si>
    <t>Fedex</t>
  </si>
  <si>
    <t>Region</t>
  </si>
  <si>
    <t>BC, QC, ON</t>
  </si>
  <si>
    <t>Rest of Canada*</t>
  </si>
  <si>
    <t>*Excludes BC, QC, ON</t>
  </si>
  <si>
    <t>SNS1005</t>
  </si>
  <si>
    <t>Arrow</t>
  </si>
  <si>
    <t>TechSav</t>
  </si>
  <si>
    <t>Green Shipping</t>
  </si>
  <si>
    <t>Warehouse</t>
  </si>
  <si>
    <t>Waterloo</t>
  </si>
  <si>
    <t>TX</t>
  </si>
  <si>
    <t>Coquitlam</t>
  </si>
  <si>
    <t>Brampton</t>
  </si>
  <si>
    <t>Shuniah</t>
  </si>
  <si>
    <t>Fort McMurray</t>
  </si>
  <si>
    <t>Gravenhurst</t>
  </si>
  <si>
    <t>Dallas</t>
  </si>
  <si>
    <t>Goodyear</t>
  </si>
  <si>
    <t>AZ</t>
  </si>
  <si>
    <t>burnaby</t>
  </si>
  <si>
    <t>Surrey</t>
  </si>
  <si>
    <t>North Vancouver</t>
  </si>
  <si>
    <t>Chicago</t>
  </si>
  <si>
    <t>IL</t>
  </si>
  <si>
    <t>Jerseyville</t>
  </si>
  <si>
    <t>Orillia</t>
  </si>
  <si>
    <t>Burlington</t>
  </si>
  <si>
    <t>CO</t>
  </si>
  <si>
    <t>Beaconsfield</t>
  </si>
  <si>
    <t>Nepean</t>
  </si>
  <si>
    <t>New Westminster</t>
  </si>
  <si>
    <t>Kingston</t>
  </si>
  <si>
    <t>Dieppe</t>
  </si>
  <si>
    <t>NB</t>
  </si>
  <si>
    <t>Las Vegas</t>
  </si>
  <si>
    <t>NV</t>
  </si>
  <si>
    <t>London</t>
  </si>
  <si>
    <t>Lincoln</t>
  </si>
  <si>
    <t>NE</t>
  </si>
  <si>
    <t>Kitchener</t>
  </si>
  <si>
    <t>Silver Spring</t>
  </si>
  <si>
    <t>MD</t>
  </si>
  <si>
    <t>FIELDALE</t>
  </si>
  <si>
    <t>VA</t>
  </si>
  <si>
    <t>Saint-Barthelemy</t>
  </si>
  <si>
    <t>Washington</t>
  </si>
  <si>
    <t>DC</t>
  </si>
  <si>
    <t>Paso Robles</t>
  </si>
  <si>
    <t>Buffalo Narrows</t>
  </si>
  <si>
    <t>SK</t>
  </si>
  <si>
    <t>Peterborough</t>
  </si>
  <si>
    <t>Oak Creek</t>
  </si>
  <si>
    <t>WI</t>
  </si>
  <si>
    <t>Stoney Creek</t>
  </si>
  <si>
    <t>Perth</t>
  </si>
  <si>
    <t>Kelowna</t>
  </si>
  <si>
    <t>Timberlea</t>
  </si>
  <si>
    <t>Montréal</t>
  </si>
  <si>
    <t>Collingwood</t>
  </si>
  <si>
    <t>AUSTIN</t>
  </si>
  <si>
    <t>WASHINGTON</t>
  </si>
  <si>
    <t>Thunder Bay</t>
  </si>
  <si>
    <t>Freeburg</t>
  </si>
  <si>
    <t>Winkler</t>
  </si>
  <si>
    <t>MB</t>
  </si>
  <si>
    <t>Clermont</t>
  </si>
  <si>
    <t>Port Moody</t>
  </si>
  <si>
    <t>Edison</t>
  </si>
  <si>
    <t>NJ</t>
  </si>
  <si>
    <t>Thorold</t>
  </si>
  <si>
    <t>Sidney</t>
  </si>
  <si>
    <t>Olympia</t>
  </si>
  <si>
    <t>WA</t>
  </si>
  <si>
    <t>San Jose</t>
  </si>
  <si>
    <t>Huntsville</t>
  </si>
  <si>
    <t>AL</t>
  </si>
  <si>
    <t>Blainville</t>
  </si>
  <si>
    <t>CHARLOTTE</t>
  </si>
  <si>
    <t>NC</t>
  </si>
  <si>
    <t>Markham</t>
  </si>
  <si>
    <t>Tacoma</t>
  </si>
  <si>
    <t>Saint-Ambroise-de-Kildare</t>
  </si>
  <si>
    <t>New Richmond</t>
  </si>
  <si>
    <t>Magog</t>
  </si>
  <si>
    <t>St-Lazare</t>
  </si>
  <si>
    <t>Saskatoon</t>
  </si>
  <si>
    <t>Lachine</t>
  </si>
  <si>
    <t>Burnaby</t>
  </si>
  <si>
    <t>Carcross</t>
  </si>
  <si>
    <t>YT</t>
  </si>
  <si>
    <t>Toms River</t>
  </si>
  <si>
    <t>Burk's Falls</t>
  </si>
  <si>
    <t>Massey</t>
  </si>
  <si>
    <t>Meadow Lake</t>
  </si>
  <si>
    <t>Birmingham</t>
  </si>
  <si>
    <t>Niagara Falls</t>
  </si>
  <si>
    <t>Belle River</t>
  </si>
  <si>
    <t>Airdrie</t>
  </si>
  <si>
    <t>Lambertville</t>
  </si>
  <si>
    <t>MI</t>
  </si>
  <si>
    <t>Maple Ridge</t>
  </si>
  <si>
    <t>Amherstview</t>
  </si>
  <si>
    <t>Laval</t>
  </si>
  <si>
    <t>Boisbriand</t>
  </si>
  <si>
    <t>Kirkland</t>
  </si>
  <si>
    <t>Columbia</t>
  </si>
  <si>
    <t>Washington DC</t>
  </si>
  <si>
    <t>Saint-Jean-sur-Richelieu</t>
  </si>
  <si>
    <t>Sexsmith</t>
  </si>
  <si>
    <t>Penticton</t>
  </si>
  <si>
    <t>Fair lawn</t>
  </si>
  <si>
    <t>Bonita</t>
  </si>
  <si>
    <t>Mount Holly</t>
  </si>
  <si>
    <t>Trois-Rivières</t>
  </si>
  <si>
    <t>Concord</t>
  </si>
  <si>
    <t>Victoria</t>
  </si>
  <si>
    <t>Austin</t>
  </si>
  <si>
    <t>St-Amable</t>
  </si>
  <si>
    <t>Almont</t>
  </si>
  <si>
    <t>Redwood Meadows</t>
  </si>
  <si>
    <t>Product Type</t>
  </si>
  <si>
    <t>Mattress</t>
  </si>
  <si>
    <t>SNS1001</t>
  </si>
  <si>
    <t>SNSP1S</t>
  </si>
  <si>
    <t>SNSP1K</t>
  </si>
  <si>
    <t>SNSDB0003W</t>
  </si>
  <si>
    <t>SNS2036</t>
  </si>
  <si>
    <t>SNSWB1002T</t>
  </si>
  <si>
    <t>SNSDV1005A</t>
  </si>
  <si>
    <t>SNSBS1005S</t>
  </si>
  <si>
    <t>SNSWB1002O</t>
  </si>
  <si>
    <t>SNSBS1006D</t>
  </si>
  <si>
    <t>SNS3006</t>
  </si>
  <si>
    <t>SNSBF4005O1</t>
  </si>
  <si>
    <t>SNSBF4005O2</t>
  </si>
  <si>
    <t>SNST3006</t>
  </si>
  <si>
    <t>SNST3005</t>
  </si>
  <si>
    <t>SNSDV2001A</t>
  </si>
  <si>
    <t>SNSBS1005W</t>
  </si>
  <si>
    <t>SNSDV2005A</t>
  </si>
  <si>
    <t>SNSBS2006F</t>
  </si>
  <si>
    <t>SNSBS1006T</t>
  </si>
  <si>
    <t>SNSFDV</t>
  </si>
  <si>
    <t>SNSBS2006T</t>
  </si>
  <si>
    <t>SNSFS2006T</t>
  </si>
  <si>
    <t>SNSWB1003E</t>
  </si>
  <si>
    <t>SNSWB1003B</t>
  </si>
  <si>
    <t>SNSBS1006W</t>
  </si>
  <si>
    <t>SNS3005</t>
  </si>
  <si>
    <t>SNSP2S</t>
  </si>
  <si>
    <t>SNSKDV</t>
  </si>
  <si>
    <t>SNS2033</t>
  </si>
  <si>
    <t>SNS2035</t>
  </si>
  <si>
    <t>SNSPC2005C</t>
  </si>
  <si>
    <t>SNSPC2005V</t>
  </si>
  <si>
    <t>SNSPB4001M</t>
  </si>
  <si>
    <t>SNSSB4005O1</t>
  </si>
  <si>
    <t>SNSSB4005O2</t>
  </si>
  <si>
    <t>SNSSB4006O1</t>
  </si>
  <si>
    <t>SNSSB4006O2</t>
  </si>
  <si>
    <t>SNS2026U</t>
  </si>
  <si>
    <t>SNSWB1002F</t>
  </si>
  <si>
    <t>SNSBS2005O</t>
  </si>
  <si>
    <t>SNSBS1005D</t>
  </si>
  <si>
    <t>SNSDC1005D</t>
  </si>
  <si>
    <t>SNSDV2006A</t>
  </si>
  <si>
    <t>SNSBS1005V</t>
  </si>
  <si>
    <t>SNSDV1005L</t>
  </si>
  <si>
    <t>SNSDC1005T</t>
  </si>
  <si>
    <t>SNSWB1003C</t>
  </si>
  <si>
    <t>SNSWB1002G</t>
  </si>
  <si>
    <t>SNSWB1001G</t>
  </si>
  <si>
    <t>SNSBS2003M</t>
  </si>
  <si>
    <t>SNSBS2005T</t>
  </si>
  <si>
    <t>SNSFS2005T</t>
  </si>
  <si>
    <t>SNSDC1006S</t>
  </si>
  <si>
    <t>SNSDC2005O</t>
  </si>
  <si>
    <t>SNSPC1005W</t>
  </si>
  <si>
    <t>SNSBF4006G2</t>
  </si>
  <si>
    <t>SNSDC2005T</t>
  </si>
  <si>
    <t>SNSWB1002B</t>
  </si>
  <si>
    <t>SNSDC1006D</t>
  </si>
  <si>
    <t>SNSBS1003V</t>
  </si>
  <si>
    <t>SNSBS1006S</t>
  </si>
  <si>
    <t>Egyptian Cotton Duvet Cover - King/Cal King Dusk Gray</t>
  </si>
  <si>
    <t>Egyptian Cotton Sheet Set - King White</t>
  </si>
  <si>
    <t>Down Alternative Duvet - Full/Queen All Season</t>
  </si>
  <si>
    <t>Egyptian Cotton Sheet Set - Full Vista</t>
  </si>
  <si>
    <t>Down Alternative Duvet - Twin/Twin XL All Season</t>
  </si>
  <si>
    <t>Egyptian Cotton Sheet Set - King Sand</t>
  </si>
  <si>
    <t>Egyptian Cotton Duvet Cover - King/Cal King Sand</t>
  </si>
  <si>
    <t>SNSPC1006S</t>
  </si>
  <si>
    <t>Egyptian Cotton Pillowcase Set - King Sand</t>
  </si>
  <si>
    <t>Pillow - Standard (2 Pack)</t>
  </si>
  <si>
    <t>Down Duvet - Full/Queen All Season</t>
  </si>
  <si>
    <t>Protector - Queen</t>
  </si>
  <si>
    <t>Handwoven Weighted Blanket - 20 lbs Tempest Blue</t>
  </si>
  <si>
    <t>Wool Dryer Balls</t>
  </si>
  <si>
    <t>Pillow - Standard</t>
  </si>
  <si>
    <t>Handwoven Weighted Blanket - 15 lbs Tempest Blue</t>
  </si>
  <si>
    <t>SNSBS1005T</t>
  </si>
  <si>
    <t>Egyptian Cotton Sheet Set - Queen Tempest Blue</t>
  </si>
  <si>
    <t>SNSBF4006G1</t>
  </si>
  <si>
    <t>Bed Frame with Headboard - Granite King</t>
  </si>
  <si>
    <t>Organic Mattress - King</t>
  </si>
  <si>
    <t>Protector - King</t>
  </si>
  <si>
    <t>Handwoven Weighted Blanket - 15 lbs Ginger</t>
  </si>
  <si>
    <t>Egyptian Cotton Sheet Set - King Dusk Gray</t>
  </si>
  <si>
    <t>Egyptian Cotton Sheet Set - Queen Dusk Gray</t>
  </si>
  <si>
    <t>Handwoven Weighted Blanket - 15 lbs Nimbus Gray</t>
  </si>
  <si>
    <t>Flax Linen Flat Sheet - King Tempest Blue</t>
  </si>
  <si>
    <t>Flax Linen Fitted Sheet &amp; Pillowcases - King Tempest Blue</t>
  </si>
  <si>
    <t>Egyptian Cotton Duvet Cover - Full/Queen Tempest Blue</t>
  </si>
  <si>
    <t>Egyptian Cotton Sheet Set - Queen Vista</t>
  </si>
  <si>
    <t>S&amp;S Hybrid Mattress - Full</t>
  </si>
  <si>
    <t>Organic Mattress - Queen</t>
  </si>
  <si>
    <t>Egyptian Cotton Sheet Set - Queen White</t>
  </si>
  <si>
    <t>SNSDC2006T</t>
  </si>
  <si>
    <t>Flax Linen Duvet Cover - Tempest Blue King/Cal King</t>
  </si>
  <si>
    <t>Down Alternative Duvet - King/Cal King All Season</t>
  </si>
  <si>
    <t>S&amp;S Hybrid Mattress - King</t>
  </si>
  <si>
    <t>SNSSB4003O1</t>
  </si>
  <si>
    <t>Storage Bed - Full Oatmeal</t>
  </si>
  <si>
    <t>SNSSB4003O2</t>
  </si>
  <si>
    <t>Bed Frame with Headboard - Oatmeal Queen</t>
  </si>
  <si>
    <t>Flax Linen Pillowcase Set - Standard Vintage Pinstripe</t>
  </si>
  <si>
    <t>SNS3003</t>
  </si>
  <si>
    <t>Organic Mattress - Full</t>
  </si>
  <si>
    <t>SNSBF4003P1</t>
  </si>
  <si>
    <t>Bed Frame with Headboard - Pebble Full</t>
  </si>
  <si>
    <t>SNSWB1003F</t>
  </si>
  <si>
    <t>Handwoven Weighted Blanket - 20 lbs Ginger</t>
  </si>
  <si>
    <t>S&amp;S Hybrid Mattress - Queen</t>
  </si>
  <si>
    <t>SNS3001</t>
  </si>
  <si>
    <t>Organic Mattress - Twin</t>
  </si>
  <si>
    <t>SNSSB4006P1</t>
  </si>
  <si>
    <t>Storage Bed - King Pebble</t>
  </si>
  <si>
    <t>SNSSB4006P2</t>
  </si>
  <si>
    <t>SNSPB4005M</t>
  </si>
  <si>
    <t>Platform Bed - Queen</t>
  </si>
  <si>
    <t>Egyptian Cotton Sheet Set - King Tempest Blue</t>
  </si>
  <si>
    <t>Egyptian Cotton Sheet Set - Queen Sand</t>
  </si>
  <si>
    <t>Down Alternative Duvet - Full/Queen Winter</t>
  </si>
  <si>
    <t>Platform Bed - Twin</t>
  </si>
  <si>
    <t>SNSWB1003O</t>
  </si>
  <si>
    <t>Handwoven Weighted Blanket - 20 lbs Oat</t>
  </si>
  <si>
    <t>SNSBS2006N</t>
  </si>
  <si>
    <t>Flax Linen Fitted Sheet &amp; Pillowcases - King Nimbus Gray</t>
  </si>
  <si>
    <t>Flax Linen Fitted Sheet &amp; Pillowcases - Queen Tempest Blue</t>
  </si>
  <si>
    <t>Flax Linen Duvet Cover - Tempest Blue Full/Queen</t>
  </si>
  <si>
    <t>Flax Linen Flat Sheet - Queen Tempest Blue</t>
  </si>
  <si>
    <t>SNSFS2003M</t>
  </si>
  <si>
    <t>Flax Linen Flat Sheet - Full Marble White</t>
  </si>
  <si>
    <t>Flax Linen Fitted Sheet &amp; Pillowcases - Full Marble White</t>
  </si>
  <si>
    <t>SNSPC2006T</t>
  </si>
  <si>
    <t>Flax Linen Pillowcase Set - King Tempest Blue</t>
  </si>
  <si>
    <t>SNS1010</t>
  </si>
  <si>
    <t>RV Mattress - RV Three-Quarter</t>
  </si>
  <si>
    <t>Down Alternative Duvet - King/Cal King Winter</t>
  </si>
  <si>
    <t>SNSPC1006W</t>
  </si>
  <si>
    <t>Egyptian Cotton Pillowcase Set - King White</t>
  </si>
  <si>
    <t>SNS3002</t>
  </si>
  <si>
    <t>Organic Mattress - Twin XL</t>
  </si>
  <si>
    <t>Egyptian Cotton Pillowcase Set - Standard White</t>
  </si>
  <si>
    <t>Storage Bed - Queen Oatmeal</t>
  </si>
  <si>
    <t>SNS2032</t>
  </si>
  <si>
    <t>S&amp;S Hybrid Mattress - Twin XL</t>
  </si>
  <si>
    <t>Pillow - King</t>
  </si>
  <si>
    <t>SNSBF4003P2</t>
  </si>
  <si>
    <t>SNSPC1005T</t>
  </si>
  <si>
    <t>Egyptian Cotton Pillowcase Set - Standard Tempest Blue</t>
  </si>
  <si>
    <t>SNSPC1006T</t>
  </si>
  <si>
    <t>Egyptian Cotton Pillowcase Set - King Tempest Blue</t>
  </si>
  <si>
    <t>Handwoven Weighted Blanket - 20 lbs Cream</t>
  </si>
  <si>
    <t>SNSWB1000B</t>
  </si>
  <si>
    <t>Handwoven Weighted Blanket - 8 lbs – Kids Tempest Blue</t>
  </si>
  <si>
    <t>S&amp;S Mattress - Twin</t>
  </si>
  <si>
    <t>SNS2037</t>
  </si>
  <si>
    <t>S&amp;S Hybrid Mattress - Cal King</t>
  </si>
  <si>
    <t>Flax Linen Fitted Sheet &amp; Pillowcases - King Flint Black</t>
  </si>
  <si>
    <t>SNSFS2006F</t>
  </si>
  <si>
    <t>Flax Linen Flat Sheet - King Flint Black</t>
  </si>
  <si>
    <t>Handwoven Weighted Blanket - 15 lbs Oat</t>
  </si>
  <si>
    <t>Egyptian Cotton Duvet Cover - Full/Queen Dusk Gray</t>
  </si>
  <si>
    <t>SNSSB4005P1</t>
  </si>
  <si>
    <t>Storage Bed - Queen Pebble</t>
  </si>
  <si>
    <t>SNSSB4005P2</t>
  </si>
  <si>
    <t>S&amp;S Mattress - Full</t>
  </si>
  <si>
    <t>SNST3003</t>
  </si>
  <si>
    <t>Protector - Full</t>
  </si>
  <si>
    <t>Flax Linen Fitted Sheet &amp; Pillowcases - Queen Oat</t>
  </si>
  <si>
    <t>Flax Linen Duvet Cover - Oat Full/Queen</t>
  </si>
  <si>
    <t>SNSBS2006M</t>
  </si>
  <si>
    <t>Flax Linen Fitted Sheet &amp; Pillowcases - King Marble White</t>
  </si>
  <si>
    <t>Handwoven Weighted Blanket - 20 lbs Chestnut</t>
  </si>
  <si>
    <t>SNSDC2006C</t>
  </si>
  <si>
    <t>Flax Linen Duvet Cover - Copper King/Cal King</t>
  </si>
  <si>
    <t>Flax Linen Pillowcase Set - Standard Copper</t>
  </si>
  <si>
    <t>SNSDC1006W</t>
  </si>
  <si>
    <t>Egyptian Cotton Duvet Cover - King/Cal King White</t>
  </si>
  <si>
    <t>SNS2023U</t>
  </si>
  <si>
    <t>SNSWB1003V</t>
  </si>
  <si>
    <t>Handwoven Weighted Blanket - 20 lbs Vista Blue</t>
  </si>
  <si>
    <t>SNSSB4005G1</t>
  </si>
  <si>
    <t>Storage Bed - Queen Granite</t>
  </si>
  <si>
    <t>SNSSB4005G2</t>
  </si>
  <si>
    <t>S&amp;S Mattress - Queen</t>
  </si>
  <si>
    <t>SNSPB4003M</t>
  </si>
  <si>
    <t>Platform Bed - Full</t>
  </si>
  <si>
    <t>SNSBS2005L</t>
  </si>
  <si>
    <t>Flax Linen Fitted Sheet &amp; Pillowcases - Queen Luna</t>
  </si>
  <si>
    <t>SNSFS2005L</t>
  </si>
  <si>
    <t>Flax Linen Flat Sheet - Queen Luna</t>
  </si>
  <si>
    <t>Down Duvet - Full/Queen Lightweight</t>
  </si>
  <si>
    <t>SNSPC2005L</t>
  </si>
  <si>
    <t>Flax Linen Pillowcase Set - Standard Luna</t>
  </si>
  <si>
    <t>SNSBF4006O1</t>
  </si>
  <si>
    <t>Bed Frame with Headboard - Oatmeal King</t>
  </si>
  <si>
    <t>SNSBF4006O2</t>
  </si>
  <si>
    <t>Handwoven Weighted Blanket - 15 lbs Terracotta</t>
  </si>
  <si>
    <t>Handwoven Weighted Blanket - 8 lbs - Travel Size Nimbus Gray</t>
  </si>
  <si>
    <t>SNSDC1005V</t>
  </si>
  <si>
    <t>Egyptian Cotton Duvet Cover - Full/Queen Vista</t>
  </si>
  <si>
    <t>S&amp;S Mattress - Twin XL</t>
  </si>
  <si>
    <t>SNST3002</t>
  </si>
  <si>
    <t>Protector - Twin XL</t>
  </si>
  <si>
    <t>Storage Bed - King Oatmeal</t>
  </si>
  <si>
    <t>SNSBF4005P1</t>
  </si>
  <si>
    <t>Bed Frame with Headboard - Pebble Queen</t>
  </si>
  <si>
    <t>SNSBF4005P2</t>
  </si>
  <si>
    <t>SNSWB1001B</t>
  </si>
  <si>
    <t>Handwoven Weighted Blanket - 8 lbs - Travel Size Tempest Blue</t>
  </si>
  <si>
    <t>Bed Frame</t>
  </si>
  <si>
    <t>Egyptian Cotton</t>
  </si>
  <si>
    <t>Flax Linen</t>
  </si>
  <si>
    <t>SNSDC2006W</t>
  </si>
  <si>
    <t>Flax Linen Duvet Cover - King White</t>
  </si>
  <si>
    <t>Down Duvet</t>
  </si>
  <si>
    <t>Pillow</t>
  </si>
  <si>
    <t>Protector</t>
  </si>
  <si>
    <t>Weighted Blanket</t>
  </si>
  <si>
    <t>Local Solutions</t>
  </si>
  <si>
    <t>UPS</t>
  </si>
  <si>
    <t>Canada Post</t>
  </si>
  <si>
    <t>IZ08775696101</t>
  </si>
  <si>
    <t>IZ08657696158</t>
  </si>
  <si>
    <t>IZ08799796175</t>
  </si>
  <si>
    <t>Shipped</t>
  </si>
  <si>
    <t>Warehouse</t>
    <phoneticPr fontId="2" type="noConversion"/>
  </si>
  <si>
    <t>Country</t>
    <phoneticPr fontId="2" type="noConversion"/>
  </si>
  <si>
    <t>Count</t>
    <phoneticPr fontId="2" type="noConversion"/>
  </si>
  <si>
    <t>Percentage</t>
    <phoneticPr fontId="2" type="noConversion"/>
  </si>
  <si>
    <t>count of orders</t>
  </si>
  <si>
    <t>(blank)</t>
  </si>
  <si>
    <t>total</t>
  </si>
  <si>
    <t>（blank）</t>
  </si>
  <si>
    <t>count:Order ID</t>
  </si>
  <si>
    <t>types</t>
  </si>
  <si>
    <t>COUNT:Order 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</si>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</sst>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%"/>
  </numFmts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176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77" fontId="0" fillId="0" borderId="10" xfId="0" applyNumberFormat="1" applyBorder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e" refreshedDate="44795.486693287035" createdVersion="8" refreshedVersion="8" minRefreshableVersion="3" recordCount="251" xr:uid="{DA702555-E346-45EF-8C56-163203536DBA}">
  <cacheSource type="worksheet">
    <worksheetSource ref="A1:K1048576" sheet="Orders"/>
  </cacheSource>
  <cacheFields count="11">
    <cacheField name="Order ID" numFmtId="0">
      <sharedItems containsString="0" containsBlank="1" containsNumber="1" containsInteger="1" minValue="225456" maxValue="562445"/>
    </cacheField>
    <cacheField name="City" numFmtId="0">
      <sharedItems containsBlank="1"/>
    </cacheField>
    <cacheField name="Province" numFmtId="0">
      <sharedItems containsBlank="1" count="29">
        <s v="ON"/>
        <s v="BC"/>
        <s v="QC"/>
        <s v="AB"/>
        <s v="NY"/>
        <s v="FL"/>
        <s v="CA"/>
        <s v="NT"/>
        <s v="NS"/>
        <s v="TX"/>
        <s v="AZ"/>
        <s v="IL"/>
        <s v="CO"/>
        <s v="NB"/>
        <s v="NV"/>
        <s v="NE"/>
        <s v="MD"/>
        <s v="VA"/>
        <s v="DC"/>
        <s v="SK"/>
        <s v="WI"/>
        <s v="MB"/>
        <s v="NJ"/>
        <s v="WA"/>
        <s v="AL"/>
        <s v="NC"/>
        <s v="YT"/>
        <s v="MI"/>
        <m/>
      </sharedItems>
    </cacheField>
    <cacheField name="Country" numFmtId="0">
      <sharedItems containsBlank="1" count="3">
        <s v="CA"/>
        <s v="US"/>
        <m/>
      </sharedItems>
    </cacheField>
    <cacheField name="SKU" numFmtId="0">
      <sharedItems containsBlank="1" count="116">
        <s v="SNS1002"/>
        <s v="SNS1003"/>
        <s v="SNS1006"/>
        <s v="SNSDC1006D"/>
        <s v="SNSBS1006W"/>
        <s v="SNSDV2005A"/>
        <s v="SNSBS1003V"/>
        <s v="SNSDV2001A"/>
        <s v="SNSBS1006S"/>
        <s v="SNSDC1006S"/>
        <s v="SNSPC1006S"/>
        <s v="SNSP2S"/>
        <s v="SNSDV1005A"/>
        <s v="SNST3005"/>
        <s v="SNSWB1003B"/>
        <s v="SNSDB0003W"/>
        <s v="SNSP1S"/>
        <s v="SNSWB1002B"/>
        <s v="SNSBS1005T"/>
        <s v="SNSBF4006G1"/>
        <s v="SNSBF4006G2"/>
        <s v="SNS3006"/>
        <s v="SNST3006"/>
        <s v="SNSWB1002F"/>
        <s v="SNSBS1006D"/>
        <s v="SNSBS1005D"/>
        <s v="SNSWB1002G"/>
        <s v="SNSFS2006T"/>
        <s v="SNSBS2006T"/>
        <s v="SNSDC1005T"/>
        <s v="SNSBS1005V"/>
        <s v="SNS2033"/>
        <s v="SNS3005"/>
        <s v="SNSBS1005W"/>
        <s v="SNSDC2006T"/>
        <s v="SNSDV2006A"/>
        <s v="SNS2036"/>
        <s v="SNSSB4003O1"/>
        <s v="SNSSB4003O2"/>
        <s v="SNSBF4005O2"/>
        <s v="SNSPC2005V"/>
        <s v="SNS3003"/>
        <s v="SNSBF4003P1"/>
        <s v="SNSWB1003F"/>
        <s v="SNS2035"/>
        <s v="SNS3001"/>
        <s v="SNSSB4006P1"/>
        <s v="SNSSB4006P2"/>
        <s v="SNSPB4005M"/>
        <s v="SNSBS1006T"/>
        <s v="SNSBS1005S"/>
        <s v="SNSFDV"/>
        <s v="SNSPB4001M"/>
        <s v="SNSWB1003O"/>
        <s v="SNSBS2006N"/>
        <s v="SNSBS2005T"/>
        <s v="SNSDC2005T"/>
        <s v="SNSFS2005T"/>
        <s v="SNSFS2003M"/>
        <s v="SNSBS2003M"/>
        <s v="SNSPC2006T"/>
        <s v="SNS1010"/>
        <s v="SNSKDV"/>
        <s v="SNSPC1006W"/>
        <s v="SNS3002"/>
        <s v="SNSPC1005W"/>
        <s v="SNSSB4005O1"/>
        <s v="SNSSB4005O2"/>
        <s v="SNS2032"/>
        <s v="SNSP1K"/>
        <s v="SNSBF4003P2"/>
        <s v="SNSPC1005T"/>
        <s v="SNSPC1006T"/>
        <s v="SNSWB1003C"/>
        <s v="SNSWB1000B"/>
        <s v="SNS1001"/>
        <s v="SNS2037"/>
        <s v="SNSBS2006F"/>
        <s v="SNSFS2006F"/>
        <s v="SNSWB1002O"/>
        <s v="SNSDC1005D"/>
        <s v="SNSSB4005P1"/>
        <s v="SNSSB4005P2"/>
        <s v="SNST3003"/>
        <s v="SNSBF4005O1"/>
        <s v="SNSBS2005O"/>
        <s v="SNSDC2005O"/>
        <s v="SNSBS2006M"/>
        <s v="SNSWB1003E"/>
        <s v="SNSDC2006C"/>
        <s v="SNSPC2005C"/>
        <s v="SNSDC1006W"/>
        <s v="SNS2023U"/>
        <s v="SNSWB1003V"/>
        <s v="SNSSB4005G1"/>
        <s v="SNSSB4005G2"/>
        <s v="SNS1005"/>
        <s v="SNSPB4003M"/>
        <s v="SNSBS2005L"/>
        <s v="SNSFS2005L"/>
        <s v="SNSDV1005L"/>
        <s v="SNSPC2005L"/>
        <s v="SNSBF4006O1"/>
        <s v="SNSBF4006O2"/>
        <s v="SNSDC2006W"/>
        <s v="SNSWB1002T"/>
        <s v="SNSWB1001G"/>
        <s v="SNSDC1005V"/>
        <s v="SNST3002"/>
        <s v="SNS2026U"/>
        <s v="SNSSB4006O1"/>
        <s v="SNSSB4006O2"/>
        <s v="SNSBF4005P1"/>
        <s v="SNSBF4005P2"/>
        <s v="SNSWB1001B"/>
        <m/>
      </sharedItems>
    </cacheField>
    <cacheField name="Product Type" numFmtId="0">
      <sharedItems containsBlank="1" count="10">
        <s v="Mattress"/>
        <s v="Egyptian Cotton"/>
        <s v="Down Duvet"/>
        <s v="Pillow"/>
        <s v="Protector"/>
        <s v="Weighted Blanket"/>
        <s v="Wool Dryer Balls"/>
        <s v="Bed Frame"/>
        <s v="Flax Linen"/>
        <m/>
      </sharedItems>
    </cacheField>
    <cacheField name="Item Description" numFmtId="0">
      <sharedItems containsBlank="1"/>
    </cacheField>
    <cacheField name="Tracking ID" numFmtId="176">
      <sharedItems containsBlank="1" containsMixedTypes="1" containsNumber="1" containsInteger="1" minValue="108457650465" maxValue="783257894212"/>
    </cacheField>
    <cacheField name="Courier" numFmtId="0">
      <sharedItems containsBlank="1"/>
    </cacheField>
    <cacheField name="Status" numFmtId="0">
      <sharedItems containsBlank="1"/>
    </cacheField>
    <cacheField name="Warehouse" numFmtId="0">
      <sharedItems containsBlank="1" count="4">
        <s v="Arrow"/>
        <s v="TechSav"/>
        <s v="Local Solution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n v="258456"/>
    <s v="Brampton "/>
    <x v="0"/>
    <x v="0"/>
    <x v="0"/>
    <x v="0"/>
    <s v="SNS Mattress - Twin XL"/>
    <m/>
    <m/>
    <s v="Ready To Ship"/>
    <x v="0"/>
  </r>
  <r>
    <n v="354889"/>
    <s v="Oakville"/>
    <x v="0"/>
    <x v="0"/>
    <x v="1"/>
    <x v="0"/>
    <s v="SNS Mattress - Full"/>
    <m/>
    <m/>
    <s v="Ready To Ship"/>
    <x v="0"/>
  </r>
  <r>
    <n v="457665"/>
    <s v="Cambridge"/>
    <x v="0"/>
    <x v="0"/>
    <x v="0"/>
    <x v="0"/>
    <s v="SNS Mattress - Twin XL"/>
    <n v="772793309754"/>
    <s v="Fedex"/>
    <s v="Shipped"/>
    <x v="0"/>
  </r>
  <r>
    <n v="457866"/>
    <s v="Vancouver"/>
    <x v="1"/>
    <x v="0"/>
    <x v="1"/>
    <x v="0"/>
    <s v="SNS Mattress - Full"/>
    <m/>
    <m/>
    <s v="Processing"/>
    <x v="0"/>
  </r>
  <r>
    <n v="454127"/>
    <s v="Montreal"/>
    <x v="2"/>
    <x v="0"/>
    <x v="2"/>
    <x v="0"/>
    <s v="SNS Mattress - King"/>
    <m/>
    <m/>
    <s v="Processing"/>
    <x v="0"/>
  </r>
  <r>
    <n v="245675"/>
    <s v="Montreal"/>
    <x v="2"/>
    <x v="0"/>
    <x v="0"/>
    <x v="0"/>
    <s v="SNS Mattress - Twin XL"/>
    <m/>
    <m/>
    <s v="Ready To Ship"/>
    <x v="0"/>
  </r>
  <r>
    <n v="457826"/>
    <s v="Calgary"/>
    <x v="3"/>
    <x v="0"/>
    <x v="0"/>
    <x v="0"/>
    <s v="SNS Mattress - Twin XL"/>
    <m/>
    <m/>
    <s v="Ready To Ship"/>
    <x v="0"/>
  </r>
  <r>
    <n v="562445"/>
    <s v="Wasaga"/>
    <x v="0"/>
    <x v="0"/>
    <x v="1"/>
    <x v="0"/>
    <s v="SNS Mattress - Full"/>
    <m/>
    <m/>
    <s v="Ready To Ship"/>
    <x v="0"/>
  </r>
  <r>
    <n v="245896"/>
    <s v="Hamilton"/>
    <x v="0"/>
    <x v="0"/>
    <x v="0"/>
    <x v="0"/>
    <s v="SNS Mattress - Twin XL"/>
    <n v="772798625809"/>
    <s v="Fedex"/>
    <s v="Shipped"/>
    <x v="0"/>
  </r>
  <r>
    <n v="275642"/>
    <s v="Mississauga"/>
    <x v="0"/>
    <x v="0"/>
    <x v="0"/>
    <x v="0"/>
    <s v="SNS Mattress - Twin XL"/>
    <m/>
    <m/>
    <s v="Processing"/>
    <x v="0"/>
  </r>
  <r>
    <n v="456876"/>
    <s v="Pickering"/>
    <x v="0"/>
    <x v="0"/>
    <x v="2"/>
    <x v="0"/>
    <s v="SNS Mattress - King"/>
    <m/>
    <m/>
    <s v="Ready To Ship"/>
    <x v="0"/>
  </r>
  <r>
    <n v="478846"/>
    <s v="Red Deer"/>
    <x v="3"/>
    <x v="0"/>
    <x v="1"/>
    <x v="0"/>
    <s v="SNS Mattress - Full"/>
    <m/>
    <m/>
    <s v="Processing"/>
    <x v="0"/>
  </r>
  <r>
    <n v="458646"/>
    <s v="Whistler"/>
    <x v="1"/>
    <x v="0"/>
    <x v="0"/>
    <x v="0"/>
    <s v="SNS Mattress - Twin XL"/>
    <m/>
    <m/>
    <s v="Ready To Ship"/>
    <x v="0"/>
  </r>
  <r>
    <n v="478546"/>
    <s v="Deerhurst"/>
    <x v="3"/>
    <x v="0"/>
    <x v="2"/>
    <x v="0"/>
    <s v="SNS Mattress - King"/>
    <m/>
    <m/>
    <s v="Ready To Ship"/>
    <x v="0"/>
  </r>
  <r>
    <n v="234568"/>
    <s v="Guelph"/>
    <x v="0"/>
    <x v="0"/>
    <x v="1"/>
    <x v="0"/>
    <s v="SNS Mattress - Full"/>
    <m/>
    <m/>
    <s v="Ready To Ship"/>
    <x v="0"/>
  </r>
  <r>
    <n v="455789"/>
    <s v="Toronto"/>
    <x v="0"/>
    <x v="0"/>
    <x v="2"/>
    <x v="0"/>
    <s v="SNS Mattress - King"/>
    <m/>
    <m/>
    <s v="Ready To Ship"/>
    <x v="0"/>
  </r>
  <r>
    <n v="225456"/>
    <s v="New York"/>
    <x v="4"/>
    <x v="1"/>
    <x v="0"/>
    <x v="0"/>
    <s v="SNS Mattress - Twin XL"/>
    <m/>
    <m/>
    <s v="Ready To Ship"/>
    <x v="0"/>
  </r>
  <r>
    <n v="228561"/>
    <s v="Ottawa"/>
    <x v="0"/>
    <x v="0"/>
    <x v="1"/>
    <x v="0"/>
    <s v="SNS Mattress - Full"/>
    <m/>
    <m/>
    <s v="Processing"/>
    <x v="0"/>
  </r>
  <r>
    <n v="256478"/>
    <s v="Miami"/>
    <x v="5"/>
    <x v="1"/>
    <x v="0"/>
    <x v="0"/>
    <s v="SNS Mattress - Twin XL"/>
    <m/>
    <m/>
    <s v="Ready To Ship"/>
    <x v="0"/>
  </r>
  <r>
    <n v="245678"/>
    <s v="Brooklyn"/>
    <x v="4"/>
    <x v="1"/>
    <x v="0"/>
    <x v="0"/>
    <s v="SNS Mattress - Twin XL"/>
    <s v=""/>
    <s v=""/>
    <s v="Shipped"/>
    <x v="0"/>
  </r>
  <r>
    <n v="455626"/>
    <s v="San Francisco"/>
    <x v="6"/>
    <x v="1"/>
    <x v="0"/>
    <x v="0"/>
    <s v="SNS Mattress - Twin XL"/>
    <m/>
    <m/>
    <s v="Ready To Ship"/>
    <x v="0"/>
  </r>
  <r>
    <n v="356456"/>
    <s v="Newmarket"/>
    <x v="0"/>
    <x v="0"/>
    <x v="1"/>
    <x v="0"/>
    <s v="SNS Mattress - Full"/>
    <m/>
    <m/>
    <s v="Ready To Ship"/>
    <x v="0"/>
  </r>
  <r>
    <n v="229853"/>
    <s v="Edmonton"/>
    <x v="3"/>
    <x v="0"/>
    <x v="2"/>
    <x v="0"/>
    <s v="SNS Mattress - King"/>
    <m/>
    <m/>
    <s v="Ready To Ship"/>
    <x v="0"/>
  </r>
  <r>
    <n v="465467"/>
    <s v="Yellowknife"/>
    <x v="7"/>
    <x v="0"/>
    <x v="1"/>
    <x v="0"/>
    <s v="SNS Mattress - Full"/>
    <s v="IZ08799796175"/>
    <s v="UPS"/>
    <s v="Shipped"/>
    <x v="0"/>
  </r>
  <r>
    <n v="335689"/>
    <s v="Halifax"/>
    <x v="8"/>
    <x v="0"/>
    <x v="0"/>
    <x v="0"/>
    <s v="SNS Mattress - Twin XL"/>
    <m/>
    <m/>
    <s v="Ready To Ship"/>
    <x v="0"/>
  </r>
  <r>
    <n v="335696"/>
    <s v="Waterloo"/>
    <x v="0"/>
    <x v="0"/>
    <x v="3"/>
    <x v="1"/>
    <s v="Egyptian Cotton Duvet Cover - King/Cal King Dusk Gray"/>
    <m/>
    <m/>
    <s v="Ready To Ship"/>
    <x v="1"/>
  </r>
  <r>
    <n v="335703"/>
    <s v="Austin"/>
    <x v="9"/>
    <x v="1"/>
    <x v="4"/>
    <x v="1"/>
    <s v="Egyptian Cotton Sheet Set - King White"/>
    <m/>
    <m/>
    <s v="Ready To Ship"/>
    <x v="1"/>
  </r>
  <r>
    <n v="335710"/>
    <s v="Coquitlam"/>
    <x v="1"/>
    <x v="0"/>
    <x v="5"/>
    <x v="2"/>
    <s v="Down Alternative Duvet - Full/Queen All Season"/>
    <m/>
    <m/>
    <s v="Ready To Ship"/>
    <x v="1"/>
  </r>
  <r>
    <n v="335717"/>
    <s v="Brampton"/>
    <x v="0"/>
    <x v="0"/>
    <x v="6"/>
    <x v="1"/>
    <s v="Egyptian Cotton Sheet Set - Full Vista"/>
    <m/>
    <m/>
    <s v="Ready To Ship"/>
    <x v="1"/>
  </r>
  <r>
    <n v="335724"/>
    <s v="Vancouver"/>
    <x v="1"/>
    <x v="0"/>
    <x v="5"/>
    <x v="2"/>
    <s v="Down Alternative Duvet - Full/Queen All Season"/>
    <n v="772807287881"/>
    <s v="Fedex"/>
    <s v="Shipped"/>
    <x v="1"/>
  </r>
  <r>
    <n v="335731"/>
    <s v="Mississauga"/>
    <x v="0"/>
    <x v="0"/>
    <x v="7"/>
    <x v="2"/>
    <s v="Down Alternative Duvet - Twin/Twin XL All Season"/>
    <m/>
    <m/>
    <s v="Ready To Ship"/>
    <x v="1"/>
  </r>
  <r>
    <n v="335731"/>
    <s v="Mississauga"/>
    <x v="0"/>
    <x v="0"/>
    <x v="8"/>
    <x v="1"/>
    <s v="Egyptian Cotton Sheet Set - King Sand"/>
    <m/>
    <m/>
    <s v="Ready To Ship"/>
    <x v="1"/>
  </r>
  <r>
    <n v="335738"/>
    <s v="Shuniah"/>
    <x v="0"/>
    <x v="0"/>
    <x v="9"/>
    <x v="1"/>
    <s v="Egyptian Cotton Duvet Cover - King/Cal King Sand"/>
    <m/>
    <m/>
    <s v="Processing"/>
    <x v="1"/>
  </r>
  <r>
    <n v="335745"/>
    <s v="Fort McMurray"/>
    <x v="3"/>
    <x v="0"/>
    <x v="10"/>
    <x v="1"/>
    <s v="Egyptian Cotton Pillowcase Set - King Sand"/>
    <m/>
    <m/>
    <s v="Ready To Ship"/>
    <x v="1"/>
  </r>
  <r>
    <n v="335752"/>
    <s v="Gravenhurst"/>
    <x v="0"/>
    <x v="0"/>
    <x v="11"/>
    <x v="3"/>
    <s v="Pillow - Standard (2 Pack)"/>
    <m/>
    <m/>
    <s v="Ready To Ship"/>
    <x v="0"/>
  </r>
  <r>
    <n v="335752"/>
    <s v="Gravenhurst"/>
    <x v="0"/>
    <x v="0"/>
    <x v="12"/>
    <x v="2"/>
    <s v="Down Duvet - Full/Queen All Season"/>
    <m/>
    <m/>
    <s v="Ready To Ship"/>
    <x v="1"/>
  </r>
  <r>
    <n v="335759"/>
    <s v="Dallas"/>
    <x v="9"/>
    <x v="1"/>
    <x v="13"/>
    <x v="4"/>
    <s v="Protector - Queen"/>
    <m/>
    <m/>
    <s v="Ready To Ship"/>
    <x v="0"/>
  </r>
  <r>
    <n v="335766"/>
    <s v="Goodyear"/>
    <x v="10"/>
    <x v="1"/>
    <x v="14"/>
    <x v="5"/>
    <s v="Handwoven Weighted Blanket - 20 lbs Tempest Blue"/>
    <m/>
    <m/>
    <s v="Ready To Ship"/>
    <x v="0"/>
  </r>
  <r>
    <n v="335766"/>
    <s v="Goodyear"/>
    <x v="10"/>
    <x v="1"/>
    <x v="15"/>
    <x v="6"/>
    <s v="Wool Dryer Balls"/>
    <m/>
    <m/>
    <s v="Ready To Ship"/>
    <x v="2"/>
  </r>
  <r>
    <n v="335773"/>
    <s v="burnaby"/>
    <x v="1"/>
    <x v="0"/>
    <x v="16"/>
    <x v="3"/>
    <s v="Pillow - Standard"/>
    <m/>
    <m/>
    <s v="Ready To Ship"/>
    <x v="0"/>
  </r>
  <r>
    <n v="335780"/>
    <s v="St-Amable"/>
    <x v="2"/>
    <x v="0"/>
    <x v="17"/>
    <x v="5"/>
    <s v="Handwoven Weighted Blanket - 15 lbs Tempest Blue"/>
    <m/>
    <m/>
    <s v="Ready To Ship"/>
    <x v="0"/>
  </r>
  <r>
    <n v="335787"/>
    <s v="Surrey"/>
    <x v="1"/>
    <x v="0"/>
    <x v="18"/>
    <x v="1"/>
    <s v="Egyptian Cotton Sheet Set - Queen Tempest Blue"/>
    <m/>
    <m/>
    <s v="Ready To Ship"/>
    <x v="1"/>
  </r>
  <r>
    <n v="335787"/>
    <s v="Surrey"/>
    <x v="1"/>
    <x v="0"/>
    <x v="14"/>
    <x v="5"/>
    <s v="Handwoven Weighted Blanket - 20 lbs Tempest Blue"/>
    <m/>
    <m/>
    <s v="Ready To Ship"/>
    <x v="0"/>
  </r>
  <r>
    <n v="335794"/>
    <s v="Vancouver"/>
    <x v="1"/>
    <x v="0"/>
    <x v="18"/>
    <x v="1"/>
    <s v="Egyptian Cotton Sheet Set - Queen Tempest Blue"/>
    <n v="772796634605"/>
    <s v="Fedex"/>
    <s v="Shipped"/>
    <x v="1"/>
  </r>
  <r>
    <n v="335794"/>
    <s v="Vancouver"/>
    <x v="1"/>
    <x v="0"/>
    <x v="5"/>
    <x v="2"/>
    <s v="Down Alternative Duvet - Full/Queen All Season"/>
    <n v="772796634605"/>
    <s v="Fedex"/>
    <s v="Shipped"/>
    <x v="1"/>
  </r>
  <r>
    <n v="335801"/>
    <s v="North Vancouver"/>
    <x v="1"/>
    <x v="0"/>
    <x v="19"/>
    <x v="7"/>
    <s v="Bed Frame with Headboard - Granite King"/>
    <m/>
    <m/>
    <s v="Ready To Ship"/>
    <x v="0"/>
  </r>
  <r>
    <n v="335808"/>
    <s v="Chicago"/>
    <x v="11"/>
    <x v="1"/>
    <x v="20"/>
    <x v="7"/>
    <s v="Bed Frame with Headboard - Granite King"/>
    <m/>
    <m/>
    <s v="Processing"/>
    <x v="0"/>
  </r>
  <r>
    <n v="335815"/>
    <s v="Jerseyville"/>
    <x v="11"/>
    <x v="1"/>
    <x v="21"/>
    <x v="0"/>
    <s v="Organic Mattress - King"/>
    <m/>
    <m/>
    <s v="Ready To Ship"/>
    <x v="0"/>
  </r>
  <r>
    <n v="335822"/>
    <s v="Orillia"/>
    <x v="0"/>
    <x v="0"/>
    <x v="22"/>
    <x v="4"/>
    <s v="Protector - King"/>
    <m/>
    <m/>
    <s v="Ready To Ship"/>
    <x v="0"/>
  </r>
  <r>
    <n v="335829"/>
    <s v="Burlington"/>
    <x v="0"/>
    <x v="0"/>
    <x v="23"/>
    <x v="5"/>
    <s v="Handwoven Weighted Blanket - 15 lbs Ginger"/>
    <m/>
    <m/>
    <s v="Ready To Ship"/>
    <x v="0"/>
  </r>
  <r>
    <n v="335829"/>
    <s v="Burlington"/>
    <x v="0"/>
    <x v="0"/>
    <x v="24"/>
    <x v="1"/>
    <s v="Egyptian Cotton Sheet Set - King Dusk Gray"/>
    <m/>
    <m/>
    <s v="Ready To Ship"/>
    <x v="1"/>
  </r>
  <r>
    <n v="335836"/>
    <s v="Almont"/>
    <x v="12"/>
    <x v="1"/>
    <x v="25"/>
    <x v="1"/>
    <s v="Egyptian Cotton Sheet Set - Queen Dusk Gray"/>
    <m/>
    <m/>
    <s v="Ready To Ship"/>
    <x v="1"/>
  </r>
  <r>
    <n v="335843"/>
    <s v="Beaconsfield"/>
    <x v="2"/>
    <x v="0"/>
    <x v="26"/>
    <x v="5"/>
    <s v="Handwoven Weighted Blanket - 15 lbs Nimbus Gray"/>
    <m/>
    <m/>
    <s v="Ready To Ship"/>
    <x v="0"/>
  </r>
  <r>
    <n v="335850"/>
    <s v="Nepean"/>
    <x v="0"/>
    <x v="0"/>
    <x v="27"/>
    <x v="8"/>
    <s v="Flax Linen Flat Sheet - King Tempest Blue"/>
    <m/>
    <m/>
    <s v="Ready To Ship"/>
    <x v="1"/>
  </r>
  <r>
    <n v="335850"/>
    <s v="Nepean"/>
    <x v="0"/>
    <x v="0"/>
    <x v="28"/>
    <x v="8"/>
    <s v="Flax Linen Fitted Sheet &amp; Pillowcases - King Tempest Blue"/>
    <m/>
    <m/>
    <s v="Ready To Ship"/>
    <x v="1"/>
  </r>
  <r>
    <n v="335857"/>
    <s v="Toronto"/>
    <x v="0"/>
    <x v="0"/>
    <x v="29"/>
    <x v="1"/>
    <s v="Egyptian Cotton Duvet Cover - Full/Queen Tempest Blue"/>
    <m/>
    <m/>
    <s v="Ready To Ship"/>
    <x v="1"/>
  </r>
  <r>
    <n v="335864"/>
    <s v="New Westminster"/>
    <x v="1"/>
    <x v="0"/>
    <x v="30"/>
    <x v="1"/>
    <s v="Egyptian Cotton Sheet Set - Queen Vista"/>
    <m/>
    <m/>
    <s v="Ready To Ship"/>
    <x v="1"/>
  </r>
  <r>
    <n v="335871"/>
    <s v="Mississauga"/>
    <x v="0"/>
    <x v="0"/>
    <x v="31"/>
    <x v="0"/>
    <s v="S&amp;S Hybrid Mattress - Full"/>
    <m/>
    <m/>
    <s v="Ready To Ship"/>
    <x v="0"/>
  </r>
  <r>
    <n v="335871"/>
    <s v="Mississauga"/>
    <x v="0"/>
    <x v="0"/>
    <x v="5"/>
    <x v="2"/>
    <s v="Down Alternative Duvet - Full/Queen All Season"/>
    <m/>
    <m/>
    <s v="Ready To Ship"/>
    <x v="1"/>
  </r>
  <r>
    <n v="335871"/>
    <s v="Mississauga"/>
    <x v="0"/>
    <x v="0"/>
    <x v="32"/>
    <x v="0"/>
    <s v="Organic Mattress - Queen"/>
    <m/>
    <m/>
    <s v="Ready To Ship"/>
    <x v="0"/>
  </r>
  <r>
    <n v="335878"/>
    <s v="Kingston"/>
    <x v="0"/>
    <x v="0"/>
    <x v="33"/>
    <x v="1"/>
    <s v="Egyptian Cotton Sheet Set - Queen White"/>
    <m/>
    <m/>
    <s v="Processing"/>
    <x v="1"/>
  </r>
  <r>
    <n v="335878"/>
    <s v="Kingston"/>
    <x v="0"/>
    <x v="0"/>
    <x v="28"/>
    <x v="8"/>
    <s v="Flax Linen Fitted Sheet &amp; Pillowcases - King Tempest Blue"/>
    <m/>
    <m/>
    <s v="Processing"/>
    <x v="1"/>
  </r>
  <r>
    <n v="335885"/>
    <s v="Calgary"/>
    <x v="3"/>
    <x v="0"/>
    <x v="15"/>
    <x v="6"/>
    <s v="Wool Dryer Balls"/>
    <m/>
    <m/>
    <s v="Ready To Ship"/>
    <x v="2"/>
  </r>
  <r>
    <n v="335892"/>
    <s v="Vancouver"/>
    <x v="1"/>
    <x v="0"/>
    <x v="27"/>
    <x v="8"/>
    <s v="Flax Linen Flat Sheet - King Tempest Blue"/>
    <m/>
    <m/>
    <s v="Ready To Ship"/>
    <x v="1"/>
  </r>
  <r>
    <n v="335899"/>
    <s v="Calgary"/>
    <x v="3"/>
    <x v="0"/>
    <x v="34"/>
    <x v="8"/>
    <s v="Flax Linen Duvet Cover - Tempest Blue King/Cal King"/>
    <s v=""/>
    <s v=""/>
    <s v="Shipped"/>
    <x v="1"/>
  </r>
  <r>
    <n v="335906"/>
    <s v="Mississauga"/>
    <x v="0"/>
    <x v="0"/>
    <x v="35"/>
    <x v="2"/>
    <s v="Down Alternative Duvet - King/Cal King All Season"/>
    <n v="772800539953"/>
    <s v="Fedex"/>
    <s v="Shipped"/>
    <x v="1"/>
  </r>
  <r>
    <n v="335906"/>
    <s v="Mississauga"/>
    <x v="0"/>
    <x v="0"/>
    <x v="36"/>
    <x v="0"/>
    <s v="S&amp;S Hybrid Mattress - King"/>
    <m/>
    <m/>
    <s v="Ready To Ship"/>
    <x v="0"/>
  </r>
  <r>
    <n v="335906"/>
    <s v="Mississauga"/>
    <x v="0"/>
    <x v="0"/>
    <x v="19"/>
    <x v="7"/>
    <s v="Bed Frame with Headboard - Granite King"/>
    <m/>
    <m/>
    <s v="Ready To Ship"/>
    <x v="0"/>
  </r>
  <r>
    <n v="335913"/>
    <s v="Dieppe"/>
    <x v="13"/>
    <x v="0"/>
    <x v="20"/>
    <x v="7"/>
    <s v="Bed Frame with Headboard - Granite King"/>
    <m/>
    <m/>
    <s v="Ready To Ship"/>
    <x v="0"/>
  </r>
  <r>
    <n v="335920"/>
    <s v="Las Vegas"/>
    <x v="14"/>
    <x v="1"/>
    <x v="37"/>
    <x v="7"/>
    <s v="Storage Bed - Full Oatmeal"/>
    <m/>
    <m/>
    <s v="Ready To Ship"/>
    <x v="0"/>
  </r>
  <r>
    <n v="335920"/>
    <s v="Las Vegas"/>
    <x v="14"/>
    <x v="1"/>
    <x v="38"/>
    <x v="7"/>
    <s v="Storage Bed - Full Oatmeal"/>
    <m/>
    <m/>
    <s v="Ready To Ship"/>
    <x v="0"/>
  </r>
  <r>
    <n v="335927"/>
    <s v="London"/>
    <x v="0"/>
    <x v="0"/>
    <x v="32"/>
    <x v="0"/>
    <s v="Organic Mattress - Queen"/>
    <m/>
    <m/>
    <s v="Ready To Ship"/>
    <x v="0"/>
  </r>
  <r>
    <n v="335934"/>
    <s v="Toronto"/>
    <x v="0"/>
    <x v="0"/>
    <x v="39"/>
    <x v="7"/>
    <s v="Bed Frame with Headboard - Oatmeal Queen"/>
    <m/>
    <m/>
    <s v="Ready To Ship"/>
    <x v="0"/>
  </r>
  <r>
    <n v="335941"/>
    <s v="Lincoln"/>
    <x v="15"/>
    <x v="1"/>
    <x v="40"/>
    <x v="8"/>
    <s v="Flax Linen Pillowcase Set - Standard Vintage Pinstripe"/>
    <m/>
    <m/>
    <s v="Ready To Ship"/>
    <x v="1"/>
  </r>
  <r>
    <n v="335948"/>
    <s v="Ottawa"/>
    <x v="0"/>
    <x v="0"/>
    <x v="41"/>
    <x v="0"/>
    <s v="Organic Mattress - Full"/>
    <m/>
    <m/>
    <s v="Processing"/>
    <x v="0"/>
  </r>
  <r>
    <n v="335955"/>
    <s v="Kitchener"/>
    <x v="0"/>
    <x v="0"/>
    <x v="42"/>
    <x v="7"/>
    <s v="Bed Frame with Headboard - Pebble Full"/>
    <m/>
    <m/>
    <s v="Ready To Ship"/>
    <x v="0"/>
  </r>
  <r>
    <n v="335955"/>
    <s v="Kitchener"/>
    <x v="0"/>
    <x v="0"/>
    <x v="43"/>
    <x v="5"/>
    <s v="Handwoven Weighted Blanket - 20 lbs Ginger"/>
    <m/>
    <m/>
    <s v="Ready To Ship"/>
    <x v="0"/>
  </r>
  <r>
    <n v="335962"/>
    <s v="Silver Spring"/>
    <x v="16"/>
    <x v="1"/>
    <x v="44"/>
    <x v="0"/>
    <s v="S&amp;S Hybrid Mattress - Queen"/>
    <m/>
    <m/>
    <s v="Ready To Ship"/>
    <x v="0"/>
  </r>
  <r>
    <n v="335969"/>
    <s v="Toronto"/>
    <x v="0"/>
    <x v="0"/>
    <x v="45"/>
    <x v="0"/>
    <s v="Organic Mattress - Twin"/>
    <n v="772809160223"/>
    <s v="Fedex"/>
    <s v="Shipped"/>
    <x v="0"/>
  </r>
  <r>
    <n v="335969"/>
    <s v="Toronto"/>
    <x v="0"/>
    <x v="0"/>
    <x v="46"/>
    <x v="7"/>
    <s v="Storage Bed - King Pebble"/>
    <m/>
    <m/>
    <s v="Ready To Ship"/>
    <x v="0"/>
  </r>
  <r>
    <n v="335976"/>
    <s v="Hamilton"/>
    <x v="0"/>
    <x v="0"/>
    <x v="47"/>
    <x v="7"/>
    <s v="Storage Bed - King Pebble"/>
    <m/>
    <m/>
    <s v="Ready To Ship"/>
    <x v="0"/>
  </r>
  <r>
    <n v="335983"/>
    <s v="FIELDALE"/>
    <x v="17"/>
    <x v="1"/>
    <x v="16"/>
    <x v="3"/>
    <s v="Pillow - Standard"/>
    <m/>
    <m/>
    <s v="Ready To Ship"/>
    <x v="0"/>
  </r>
  <r>
    <n v="335990"/>
    <s v="Calgary"/>
    <x v="3"/>
    <x v="0"/>
    <x v="32"/>
    <x v="0"/>
    <s v="Organic Mattress - Queen"/>
    <n v="108569854843"/>
    <s v="Canada Post"/>
    <s v="Shipped"/>
    <x v="0"/>
  </r>
  <r>
    <n v="335990"/>
    <s v="Calgary"/>
    <x v="3"/>
    <x v="0"/>
    <x v="48"/>
    <x v="7"/>
    <s v="Platform Bed - Queen"/>
    <n v="108569854843"/>
    <s v="Canada Post"/>
    <s v="Shipped"/>
    <x v="0"/>
  </r>
  <r>
    <n v="335990"/>
    <s v="Calgary"/>
    <x v="3"/>
    <x v="0"/>
    <x v="46"/>
    <x v="7"/>
    <s v="Storage Bed - King Pebble"/>
    <n v="108569854843"/>
    <s v="Canada Post"/>
    <s v="Shipped"/>
    <x v="0"/>
  </r>
  <r>
    <n v="335990"/>
    <s v="Calgary"/>
    <x v="3"/>
    <x v="0"/>
    <x v="47"/>
    <x v="7"/>
    <s v="Storage Bed - King Pebble"/>
    <n v="108569854843"/>
    <s v="Canada Post"/>
    <s v="Shipped"/>
    <x v="0"/>
  </r>
  <r>
    <n v="335990"/>
    <s v="Calgary"/>
    <x v="3"/>
    <x v="0"/>
    <x v="49"/>
    <x v="1"/>
    <s v="Egyptian Cotton Sheet Set - King Tempest Blue"/>
    <n v="108569854843"/>
    <s v="Canada Post"/>
    <s v="Shipped"/>
    <x v="1"/>
  </r>
  <r>
    <n v="335997"/>
    <s v="Saint-Barthelemy"/>
    <x v="2"/>
    <x v="0"/>
    <x v="13"/>
    <x v="4"/>
    <s v="Protector - Queen"/>
    <m/>
    <m/>
    <s v="Ready To Ship"/>
    <x v="0"/>
  </r>
  <r>
    <n v="336004"/>
    <s v="Washington"/>
    <x v="18"/>
    <x v="1"/>
    <x v="50"/>
    <x v="1"/>
    <s v="Egyptian Cotton Sheet Set - Queen Sand"/>
    <m/>
    <m/>
    <s v="Ready To Ship"/>
    <x v="1"/>
  </r>
  <r>
    <n v="336011"/>
    <s v="Paso Robles"/>
    <x v="6"/>
    <x v="1"/>
    <x v="16"/>
    <x v="3"/>
    <s v="Pillow - Standard"/>
    <m/>
    <m/>
    <s v="Ready To Ship"/>
    <x v="0"/>
  </r>
  <r>
    <n v="336011"/>
    <s v="Paso Robles"/>
    <x v="6"/>
    <x v="1"/>
    <x v="51"/>
    <x v="2"/>
    <s v="Down Alternative Duvet - Full/Queen Winter"/>
    <m/>
    <m/>
    <s v="Ready To Ship"/>
    <x v="1"/>
  </r>
  <r>
    <n v="336011"/>
    <s v="Paso Robles"/>
    <x v="6"/>
    <x v="1"/>
    <x v="52"/>
    <x v="7"/>
    <s v="Platform Bed - Twin"/>
    <m/>
    <m/>
    <s v="Ready To Ship"/>
    <x v="0"/>
  </r>
  <r>
    <n v="336011"/>
    <s v="Paso Robles"/>
    <x v="6"/>
    <x v="1"/>
    <x v="53"/>
    <x v="5"/>
    <s v="Handwoven Weighted Blanket - 20 lbs Oat"/>
    <m/>
    <m/>
    <s v="Ready To Ship"/>
    <x v="0"/>
  </r>
  <r>
    <n v="336011"/>
    <s v="Paso Robles"/>
    <x v="6"/>
    <x v="1"/>
    <x v="21"/>
    <x v="0"/>
    <s v="Organic Mattress - King"/>
    <m/>
    <m/>
    <s v="Ready To Ship"/>
    <x v="0"/>
  </r>
  <r>
    <n v="336011"/>
    <s v="Paso Robles"/>
    <x v="6"/>
    <x v="1"/>
    <x v="54"/>
    <x v="8"/>
    <s v="Flax Linen Fitted Sheet &amp; Pillowcases - King Nimbus Gray"/>
    <m/>
    <m/>
    <s v="Ready To Ship"/>
    <x v="1"/>
  </r>
  <r>
    <n v="336018"/>
    <s v="Buffalo Narrows"/>
    <x v="19"/>
    <x v="0"/>
    <x v="11"/>
    <x v="3"/>
    <s v="Pillow - Standard (2 Pack)"/>
    <m/>
    <m/>
    <s v="Processing"/>
    <x v="0"/>
  </r>
  <r>
    <n v="336025"/>
    <s v="Peterborough"/>
    <x v="0"/>
    <x v="0"/>
    <x v="55"/>
    <x v="8"/>
    <s v="Flax Linen Fitted Sheet &amp; Pillowcases - Queen Tempest Blue"/>
    <m/>
    <m/>
    <s v="Ready To Ship"/>
    <x v="1"/>
  </r>
  <r>
    <n v="336025"/>
    <s v="Peterborough"/>
    <x v="0"/>
    <x v="0"/>
    <x v="56"/>
    <x v="8"/>
    <s v="Flax Linen Duvet Cover - Tempest Blue Full/Queen"/>
    <m/>
    <m/>
    <s v="Ready To Ship"/>
    <x v="1"/>
  </r>
  <r>
    <n v="336025"/>
    <s v="Peterborough"/>
    <x v="0"/>
    <x v="0"/>
    <x v="57"/>
    <x v="8"/>
    <s v="Flax Linen Flat Sheet - Queen Tempest Blue"/>
    <m/>
    <m/>
    <s v="Ready To Ship"/>
    <x v="1"/>
  </r>
  <r>
    <n v="336032"/>
    <s v="New York"/>
    <x v="4"/>
    <x v="1"/>
    <x v="58"/>
    <x v="8"/>
    <s v="Flax Linen Flat Sheet - Full Marble White"/>
    <m/>
    <m/>
    <s v="Ready To Ship"/>
    <x v="1"/>
  </r>
  <r>
    <n v="336039"/>
    <s v="Toronto"/>
    <x v="0"/>
    <x v="0"/>
    <x v="59"/>
    <x v="8"/>
    <s v="Flax Linen Fitted Sheet &amp; Pillowcases - Full Marble White"/>
    <m/>
    <m/>
    <s v="Ready To Ship"/>
    <x v="1"/>
  </r>
  <r>
    <n v="336046"/>
    <s v="Oak Creek"/>
    <x v="20"/>
    <x v="1"/>
    <x v="60"/>
    <x v="8"/>
    <s v="Flax Linen Pillowcase Set - King Tempest Blue"/>
    <m/>
    <m/>
    <s v="Ready To Ship"/>
    <x v="1"/>
  </r>
  <r>
    <n v="336053"/>
    <s v="Montreal"/>
    <x v="2"/>
    <x v="0"/>
    <x v="61"/>
    <x v="0"/>
    <s v="RV Mattress - RV Three-Quarter"/>
    <m/>
    <m/>
    <s v="Ready To Ship"/>
    <x v="0"/>
  </r>
  <r>
    <n v="336060"/>
    <s v="Stoney Creek"/>
    <x v="0"/>
    <x v="0"/>
    <x v="62"/>
    <x v="2"/>
    <s v="Down Alternative Duvet - King/Cal King Winter"/>
    <m/>
    <m/>
    <s v="Ready To Ship"/>
    <x v="1"/>
  </r>
  <r>
    <n v="336067"/>
    <s v="Perth"/>
    <x v="0"/>
    <x v="0"/>
    <x v="63"/>
    <x v="1"/>
    <s v="Egyptian Cotton Pillowcase Set - King White"/>
    <s v=""/>
    <s v=""/>
    <s v="Shipped"/>
    <x v="1"/>
  </r>
  <r>
    <n v="336067"/>
    <s v="Perth"/>
    <x v="0"/>
    <x v="0"/>
    <x v="64"/>
    <x v="0"/>
    <s v="Organic Mattress - Twin XL"/>
    <s v=""/>
    <s v=""/>
    <s v="Shipped"/>
    <x v="0"/>
  </r>
  <r>
    <n v="336067"/>
    <s v="Perth"/>
    <x v="0"/>
    <x v="0"/>
    <x v="33"/>
    <x v="1"/>
    <s v="Egyptian Cotton Sheet Set - Queen White"/>
    <s v=""/>
    <s v=""/>
    <s v="Shipped"/>
    <x v="1"/>
  </r>
  <r>
    <n v="336074"/>
    <s v="Calgary"/>
    <x v="3"/>
    <x v="0"/>
    <x v="65"/>
    <x v="1"/>
    <s v="Egyptian Cotton Pillowcase Set - Standard White"/>
    <m/>
    <m/>
    <s v="Ready To Ship"/>
    <x v="1"/>
  </r>
  <r>
    <n v="336074"/>
    <s v="Calgary"/>
    <x v="3"/>
    <x v="0"/>
    <x v="66"/>
    <x v="7"/>
    <s v="Storage Bed - Queen Oatmeal"/>
    <m/>
    <m/>
    <s v="Ready To Ship"/>
    <x v="0"/>
  </r>
  <r>
    <n v="336081"/>
    <s v="Vancouver"/>
    <x v="1"/>
    <x v="0"/>
    <x v="67"/>
    <x v="7"/>
    <s v="Storage Bed - Queen Oatmeal"/>
    <m/>
    <m/>
    <s v="Ready To Ship"/>
    <x v="0"/>
  </r>
  <r>
    <n v="336081"/>
    <s v="Vancouver"/>
    <x v="1"/>
    <x v="0"/>
    <x v="68"/>
    <x v="0"/>
    <s v="S&amp;S Hybrid Mattress - Twin XL"/>
    <m/>
    <m/>
    <s v="Ready To Ship"/>
    <x v="0"/>
  </r>
  <r>
    <n v="336081"/>
    <s v="Vancouver"/>
    <x v="1"/>
    <x v="0"/>
    <x v="69"/>
    <x v="3"/>
    <s v="Pillow - King"/>
    <m/>
    <m/>
    <s v="Ready To Ship"/>
    <x v="0"/>
  </r>
  <r>
    <n v="336081"/>
    <s v="Vancouver"/>
    <x v="1"/>
    <x v="0"/>
    <x v="69"/>
    <x v="3"/>
    <s v="Pillow - King"/>
    <m/>
    <m/>
    <s v="Ready To Ship"/>
    <x v="0"/>
  </r>
  <r>
    <n v="336081"/>
    <s v="Vancouver"/>
    <x v="1"/>
    <x v="0"/>
    <x v="41"/>
    <x v="0"/>
    <s v="Organic Mattress - Full"/>
    <m/>
    <m/>
    <s v="Ready To Ship"/>
    <x v="0"/>
  </r>
  <r>
    <n v="336088"/>
    <s v="Kelowna"/>
    <x v="1"/>
    <x v="0"/>
    <x v="11"/>
    <x v="3"/>
    <s v="Pillow - Standard (2 Pack)"/>
    <m/>
    <m/>
    <s v="Processing"/>
    <x v="0"/>
  </r>
  <r>
    <n v="336095"/>
    <s v="Timberlea"/>
    <x v="8"/>
    <x v="0"/>
    <x v="42"/>
    <x v="7"/>
    <s v="Bed Frame with Headboard - Pebble Full"/>
    <m/>
    <m/>
    <s v="Ready To Ship"/>
    <x v="0"/>
  </r>
  <r>
    <n v="336102"/>
    <s v="Montréal"/>
    <x v="2"/>
    <x v="0"/>
    <x v="70"/>
    <x v="7"/>
    <s v="Bed Frame with Headboard - Pebble Full"/>
    <m/>
    <m/>
    <s v="Ready To Ship"/>
    <x v="0"/>
  </r>
  <r>
    <n v="336102"/>
    <s v="Montréal"/>
    <x v="2"/>
    <x v="0"/>
    <x v="51"/>
    <x v="2"/>
    <s v="Down Alternative Duvet - Full/Queen Winter"/>
    <m/>
    <m/>
    <s v="Ready To Ship"/>
    <x v="1"/>
  </r>
  <r>
    <n v="336102"/>
    <s v="Montréal"/>
    <x v="2"/>
    <x v="0"/>
    <x v="29"/>
    <x v="1"/>
    <s v="Egyptian Cotton Duvet Cover - Full/Queen Tempest Blue"/>
    <m/>
    <m/>
    <s v="Ready To Ship"/>
    <x v="1"/>
  </r>
  <r>
    <n v="336109"/>
    <s v="Collingwood"/>
    <x v="0"/>
    <x v="0"/>
    <x v="71"/>
    <x v="1"/>
    <s v="Egyptian Cotton Pillowcase Set - Standard Tempest Blue"/>
    <m/>
    <m/>
    <s v="Ready To Ship"/>
    <x v="1"/>
  </r>
  <r>
    <n v="336116"/>
    <s v="AUSTIN"/>
    <x v="9"/>
    <x v="1"/>
    <x v="72"/>
    <x v="1"/>
    <s v="Egyptian Cotton Pillowcase Set - King Tempest Blue"/>
    <m/>
    <m/>
    <s v="Ready To Ship"/>
    <x v="1"/>
  </r>
  <r>
    <n v="336123"/>
    <s v="WASHINGTON"/>
    <x v="18"/>
    <x v="1"/>
    <x v="4"/>
    <x v="1"/>
    <s v="Egyptian Cotton Sheet Set - King White"/>
    <m/>
    <m/>
    <s v="Ready To Ship"/>
    <x v="1"/>
  </r>
  <r>
    <n v="336130"/>
    <s v="Thunder Bay"/>
    <x v="0"/>
    <x v="0"/>
    <x v="73"/>
    <x v="5"/>
    <s v="Handwoven Weighted Blanket - 20 lbs Cream"/>
    <m/>
    <m/>
    <s v="Ready To Ship"/>
    <x v="0"/>
  </r>
  <r>
    <n v="336130"/>
    <s v="Thunder Bay"/>
    <x v="0"/>
    <x v="0"/>
    <x v="6"/>
    <x v="1"/>
    <s v="Egyptian Cotton Sheet Set - Full Vista"/>
    <m/>
    <m/>
    <s v="Ready To Ship"/>
    <x v="1"/>
  </r>
  <r>
    <n v="336137"/>
    <s v="Toronto"/>
    <x v="0"/>
    <x v="0"/>
    <x v="15"/>
    <x v="6"/>
    <s v="Wool Dryer Balls"/>
    <m/>
    <m/>
    <s v="Ready To Ship"/>
    <x v="2"/>
  </r>
  <r>
    <n v="336144"/>
    <s v="Freeburg"/>
    <x v="11"/>
    <x v="1"/>
    <x v="74"/>
    <x v="5"/>
    <s v="Handwoven Weighted Blanket - 8 lbs – Kids Tempest Blue"/>
    <n v="772807530159"/>
    <s v="Fedex"/>
    <s v="Shipped"/>
    <x v="0"/>
  </r>
  <r>
    <n v="336151"/>
    <s v="Montreal"/>
    <x v="2"/>
    <x v="0"/>
    <x v="23"/>
    <x v="5"/>
    <s v="Handwoven Weighted Blanket - 15 lbs Ginger"/>
    <s v=""/>
    <s v=""/>
    <s v="Shipped"/>
    <x v="0"/>
  </r>
  <r>
    <n v="336158"/>
    <s v="Montreal"/>
    <x v="2"/>
    <x v="0"/>
    <x v="75"/>
    <x v="0"/>
    <s v="S&amp;S Mattress - Twin"/>
    <m/>
    <m/>
    <s v="Processing"/>
    <x v="0"/>
  </r>
  <r>
    <n v="336158"/>
    <s v="Montreal"/>
    <x v="2"/>
    <x v="0"/>
    <x v="52"/>
    <x v="7"/>
    <s v="Platform Bed - Twin"/>
    <m/>
    <m/>
    <s v="Processing"/>
    <x v="0"/>
  </r>
  <r>
    <n v="336158"/>
    <s v="Montreal"/>
    <x v="2"/>
    <x v="0"/>
    <x v="76"/>
    <x v="0"/>
    <s v="S&amp;S Hybrid Mattress - Cal King"/>
    <m/>
    <m/>
    <s v="Processing"/>
    <x v="0"/>
  </r>
  <r>
    <n v="336158"/>
    <s v="Montreal"/>
    <x v="2"/>
    <x v="0"/>
    <x v="77"/>
    <x v="8"/>
    <s v="Flax Linen Fitted Sheet &amp; Pillowcases - King Flint Black"/>
    <m/>
    <m/>
    <s v="Processing"/>
    <x v="1"/>
  </r>
  <r>
    <n v="336158"/>
    <s v="Montreal"/>
    <x v="2"/>
    <x v="0"/>
    <x v="78"/>
    <x v="8"/>
    <s v="Flax Linen Flat Sheet - King Flint Black"/>
    <m/>
    <m/>
    <s v="Processing"/>
    <x v="1"/>
  </r>
  <r>
    <n v="336165"/>
    <s v="Washington"/>
    <x v="18"/>
    <x v="1"/>
    <x v="79"/>
    <x v="5"/>
    <s v="Handwoven Weighted Blanket - 15 lbs Oat"/>
    <n v="772795496998"/>
    <s v="Fedex"/>
    <s v="Shipped"/>
    <x v="0"/>
  </r>
  <r>
    <n v="336172"/>
    <s v="Montréal"/>
    <x v="2"/>
    <x v="0"/>
    <x v="80"/>
    <x v="1"/>
    <s v="Egyptian Cotton Duvet Cover - Full/Queen Dusk Gray"/>
    <m/>
    <m/>
    <s v="Ready To Ship"/>
    <x v="1"/>
  </r>
  <r>
    <n v="336179"/>
    <s v="Winkler"/>
    <x v="21"/>
    <x v="0"/>
    <x v="81"/>
    <x v="7"/>
    <s v="Storage Bed - Queen Pebble"/>
    <m/>
    <m/>
    <s v="Ready To Ship"/>
    <x v="0"/>
  </r>
  <r>
    <n v="336179"/>
    <s v="Winkler"/>
    <x v="21"/>
    <x v="0"/>
    <x v="82"/>
    <x v="7"/>
    <s v="Storage Bed - Queen Pebble"/>
    <m/>
    <m/>
    <s v="Ready To Ship"/>
    <x v="0"/>
  </r>
  <r>
    <n v="336186"/>
    <s v="Cambridge"/>
    <x v="0"/>
    <x v="0"/>
    <x v="44"/>
    <x v="0"/>
    <s v="S&amp;S Hybrid Mattress - Queen"/>
    <m/>
    <m/>
    <s v="Ready To Ship"/>
    <x v="0"/>
  </r>
  <r>
    <n v="336193"/>
    <s v="Ottawa"/>
    <x v="0"/>
    <x v="0"/>
    <x v="1"/>
    <x v="0"/>
    <s v="S&amp;S Mattress - Full"/>
    <m/>
    <m/>
    <s v="Ready To Ship"/>
    <x v="0"/>
  </r>
  <r>
    <n v="336200"/>
    <s v="Clermont"/>
    <x v="2"/>
    <x v="0"/>
    <x v="83"/>
    <x v="4"/>
    <s v="Protector - Full"/>
    <m/>
    <m/>
    <s v="Ready To Ship"/>
    <x v="0"/>
  </r>
  <r>
    <n v="336200"/>
    <s v="Clermont"/>
    <x v="2"/>
    <x v="0"/>
    <x v="44"/>
    <x v="0"/>
    <s v="S&amp;S Hybrid Mattress - Queen"/>
    <m/>
    <m/>
    <s v="Ready To Ship"/>
    <x v="0"/>
  </r>
  <r>
    <n v="336200"/>
    <s v="Clermont"/>
    <x v="2"/>
    <x v="0"/>
    <x v="48"/>
    <x v="7"/>
    <s v="Platform Bed - Queen"/>
    <m/>
    <m/>
    <s v="Ready To Ship"/>
    <x v="0"/>
  </r>
  <r>
    <n v="336200"/>
    <s v="Clermont"/>
    <x v="2"/>
    <x v="0"/>
    <x v="11"/>
    <x v="3"/>
    <s v="Pillow - Standard (2 Pack)"/>
    <m/>
    <m/>
    <s v="Ready To Ship"/>
    <x v="0"/>
  </r>
  <r>
    <n v="336207"/>
    <s v="Port Moody"/>
    <x v="1"/>
    <x v="0"/>
    <x v="32"/>
    <x v="0"/>
    <s v="Organic Mattress - Queen"/>
    <m/>
    <m/>
    <s v="Ready To Ship"/>
    <x v="0"/>
  </r>
  <r>
    <n v="336207"/>
    <s v="Port Moody"/>
    <x v="1"/>
    <x v="0"/>
    <x v="84"/>
    <x v="7"/>
    <s v="Bed Frame with Headboard - Oatmeal Queen"/>
    <m/>
    <m/>
    <s v="Ready To Ship"/>
    <x v="0"/>
  </r>
  <r>
    <n v="336214"/>
    <s v="Edison"/>
    <x v="22"/>
    <x v="1"/>
    <x v="39"/>
    <x v="7"/>
    <s v="Bed Frame with Headboard - Oatmeal Queen"/>
    <m/>
    <m/>
    <s v="Ready To Ship"/>
    <x v="0"/>
  </r>
  <r>
    <n v="336214"/>
    <s v="Edison"/>
    <x v="22"/>
    <x v="1"/>
    <x v="50"/>
    <x v="1"/>
    <s v="Egyptian Cotton Sheet Set - Queen Sand"/>
    <m/>
    <m/>
    <s v="Ready To Ship"/>
    <x v="1"/>
  </r>
  <r>
    <n v="336221"/>
    <s v="Thorold"/>
    <x v="0"/>
    <x v="0"/>
    <x v="44"/>
    <x v="0"/>
    <s v="S&amp;S Hybrid Mattress - Queen"/>
    <m/>
    <m/>
    <s v="Ready To Ship"/>
    <x v="0"/>
  </r>
  <r>
    <n v="336228"/>
    <s v="Sidney"/>
    <x v="1"/>
    <x v="0"/>
    <x v="5"/>
    <x v="2"/>
    <s v="Down Alternative Duvet - Full/Queen All Season"/>
    <m/>
    <m/>
    <s v="Processing"/>
    <x v="1"/>
  </r>
  <r>
    <n v="336235"/>
    <s v="Olympia"/>
    <x v="23"/>
    <x v="1"/>
    <x v="69"/>
    <x v="3"/>
    <s v="Pillow - King"/>
    <n v="772793404230"/>
    <s v="Fedex"/>
    <s v="Shipped"/>
    <x v="0"/>
  </r>
  <r>
    <n v="336235"/>
    <s v="Olympia"/>
    <x v="23"/>
    <x v="1"/>
    <x v="44"/>
    <x v="0"/>
    <s v="S&amp;S Hybrid Mattress - Queen"/>
    <n v="772793404230"/>
    <s v="Fedex"/>
    <s v="Shipped"/>
    <x v="0"/>
  </r>
  <r>
    <n v="336242"/>
    <s v="San Jose"/>
    <x v="6"/>
    <x v="1"/>
    <x v="44"/>
    <x v="0"/>
    <s v="S&amp;S Hybrid Mattress - Queen"/>
    <m/>
    <m/>
    <s v="Ready To Ship"/>
    <x v="0"/>
  </r>
  <r>
    <n v="336249"/>
    <s v="San Jose"/>
    <x v="6"/>
    <x v="1"/>
    <x v="85"/>
    <x v="8"/>
    <s v="Flax Linen Fitted Sheet &amp; Pillowcases - Queen Oat"/>
    <m/>
    <m/>
    <s v="Ready To Ship"/>
    <x v="1"/>
  </r>
  <r>
    <n v="336256"/>
    <s v="Huntsville"/>
    <x v="24"/>
    <x v="1"/>
    <x v="86"/>
    <x v="8"/>
    <s v="Flax Linen Duvet Cover - Oat Full/Queen"/>
    <m/>
    <m/>
    <s v="Ready To Ship"/>
    <x v="1"/>
  </r>
  <r>
    <n v="336256"/>
    <s v="Huntsville"/>
    <x v="24"/>
    <x v="1"/>
    <x v="15"/>
    <x v="6"/>
    <s v="Wool Dryer Balls"/>
    <m/>
    <m/>
    <s v="Ready To Ship"/>
    <x v="2"/>
  </r>
  <r>
    <n v="336263"/>
    <s v="Toronto"/>
    <x v="0"/>
    <x v="0"/>
    <x v="32"/>
    <x v="0"/>
    <s v="Organic Mattress - Queen"/>
    <m/>
    <m/>
    <s v="Ready To Ship"/>
    <x v="0"/>
  </r>
  <r>
    <n v="336263"/>
    <s v="Toronto"/>
    <x v="0"/>
    <x v="0"/>
    <x v="24"/>
    <x v="1"/>
    <s v="Egyptian Cotton Sheet Set - King Dusk Gray"/>
    <m/>
    <m/>
    <s v="Ready To Ship"/>
    <x v="1"/>
  </r>
  <r>
    <n v="336270"/>
    <s v="Vancouver"/>
    <x v="1"/>
    <x v="0"/>
    <x v="25"/>
    <x v="1"/>
    <s v="Egyptian Cotton Sheet Set - Queen Dusk Gray"/>
    <m/>
    <m/>
    <s v="Ready To Ship"/>
    <x v="1"/>
  </r>
  <r>
    <n v="336270"/>
    <s v="Vancouver"/>
    <x v="1"/>
    <x v="0"/>
    <x v="50"/>
    <x v="1"/>
    <s v="Egyptian Cotton Sheet Set - Queen Sand"/>
    <m/>
    <m/>
    <s v="Ready To Ship"/>
    <x v="1"/>
  </r>
  <r>
    <n v="336277"/>
    <s v="Toronto"/>
    <x v="0"/>
    <x v="0"/>
    <x v="8"/>
    <x v="1"/>
    <s v="Egyptian Cotton Sheet Set - King Sand"/>
    <m/>
    <m/>
    <s v="Ready To Ship"/>
    <x v="1"/>
  </r>
  <r>
    <n v="336277"/>
    <s v="Toronto"/>
    <x v="0"/>
    <x v="0"/>
    <x v="87"/>
    <x v="8"/>
    <s v="Flax Linen Fitted Sheet &amp; Pillowcases - King Marble White"/>
    <m/>
    <m/>
    <s v="Ready To Ship"/>
    <x v="1"/>
  </r>
  <r>
    <n v="336277"/>
    <s v="Toronto"/>
    <x v="0"/>
    <x v="0"/>
    <x v="88"/>
    <x v="5"/>
    <s v="Handwoven Weighted Blanket - 20 lbs Chestnut"/>
    <m/>
    <m/>
    <s v="Ready To Ship"/>
    <x v="0"/>
  </r>
  <r>
    <n v="336277"/>
    <s v="Toronto"/>
    <x v="0"/>
    <x v="0"/>
    <x v="44"/>
    <x v="0"/>
    <s v="S&amp;S Hybrid Mattress - Queen"/>
    <m/>
    <m/>
    <s v="Ready To Ship"/>
    <x v="0"/>
  </r>
  <r>
    <n v="336277"/>
    <s v="Toronto"/>
    <x v="0"/>
    <x v="0"/>
    <x v="21"/>
    <x v="0"/>
    <s v="Organic Mattress - King"/>
    <m/>
    <m/>
    <s v="Ready To Ship"/>
    <x v="0"/>
  </r>
  <r>
    <n v="336284"/>
    <s v="Blainville"/>
    <x v="2"/>
    <x v="0"/>
    <x v="4"/>
    <x v="1"/>
    <s v="Egyptian Cotton Sheet Set - King White"/>
    <m/>
    <m/>
    <s v="Ready To Ship"/>
    <x v="1"/>
  </r>
  <r>
    <n v="336284"/>
    <s v="Blainville"/>
    <x v="2"/>
    <x v="0"/>
    <x v="22"/>
    <x v="4"/>
    <s v="Protector - King"/>
    <m/>
    <m/>
    <s v="Ready To Ship"/>
    <x v="0"/>
  </r>
  <r>
    <n v="336291"/>
    <s v="CHARLOTTE"/>
    <x v="25"/>
    <x v="1"/>
    <x v="21"/>
    <x v="0"/>
    <s v="Organic Mattress - King"/>
    <m/>
    <m/>
    <s v="Ready To Ship"/>
    <x v="0"/>
  </r>
  <r>
    <n v="336298"/>
    <s v="Redwood Meadows"/>
    <x v="3"/>
    <x v="0"/>
    <x v="21"/>
    <x v="0"/>
    <s v="Organic Mattress - King"/>
    <m/>
    <m/>
    <s v="Processing"/>
    <x v="0"/>
  </r>
  <r>
    <n v="336298"/>
    <s v="Redwood Meadows"/>
    <x v="3"/>
    <x v="0"/>
    <x v="89"/>
    <x v="8"/>
    <s v="Flax Linen Duvet Cover - Copper King/Cal King"/>
    <m/>
    <m/>
    <s v="Processing"/>
    <x v="1"/>
  </r>
  <r>
    <n v="336305"/>
    <s v="Markham"/>
    <x v="0"/>
    <x v="0"/>
    <x v="90"/>
    <x v="8"/>
    <s v="Flax Linen Pillowcase Set - Standard Copper"/>
    <m/>
    <m/>
    <s v="Ready To Ship"/>
    <x v="1"/>
  </r>
  <r>
    <n v="336305"/>
    <s v="Markham"/>
    <x v="0"/>
    <x v="0"/>
    <x v="15"/>
    <x v="6"/>
    <s v="Wool Dryer Balls"/>
    <m/>
    <m/>
    <s v="Ready To Ship"/>
    <x v="2"/>
  </r>
  <r>
    <n v="336305"/>
    <s v="Markham"/>
    <x v="0"/>
    <x v="0"/>
    <x v="62"/>
    <x v="2"/>
    <s v="Down Alternative Duvet - King/Cal King Winter"/>
    <m/>
    <m/>
    <s v="Ready To Ship"/>
    <x v="1"/>
  </r>
  <r>
    <n v="336305"/>
    <s v="Markham"/>
    <x v="0"/>
    <x v="0"/>
    <x v="36"/>
    <x v="0"/>
    <s v="S&amp;S Hybrid Mattress - King"/>
    <m/>
    <m/>
    <s v="Ready To Ship"/>
    <x v="0"/>
  </r>
  <r>
    <n v="336312"/>
    <s v="Toronto"/>
    <x v="0"/>
    <x v="0"/>
    <x v="69"/>
    <x v="3"/>
    <s v="Pillow - King"/>
    <m/>
    <m/>
    <s v="Ready To Ship"/>
    <x v="0"/>
  </r>
  <r>
    <n v="336319"/>
    <s v="Tacoma"/>
    <x v="23"/>
    <x v="1"/>
    <x v="91"/>
    <x v="1"/>
    <s v="Egyptian Cotton Duvet Cover - King/Cal King White"/>
    <m/>
    <m/>
    <s v="Ready To Ship"/>
    <x v="1"/>
  </r>
  <r>
    <n v="336319"/>
    <s v="Tacoma"/>
    <x v="23"/>
    <x v="1"/>
    <x v="8"/>
    <x v="1"/>
    <s v="Egyptian Cotton Sheet Set - King Sand"/>
    <m/>
    <m/>
    <s v="Ready To Ship"/>
    <x v="1"/>
  </r>
  <r>
    <n v="336326"/>
    <s v="Saint-Ambroise-de-Kildare"/>
    <x v="2"/>
    <x v="0"/>
    <x v="10"/>
    <x v="1"/>
    <s v="Egyptian Cotton Pillowcase Set - King Sand"/>
    <m/>
    <m/>
    <s v="Ready To Ship"/>
    <x v="1"/>
  </r>
  <r>
    <n v="336333"/>
    <s v="New Richmond"/>
    <x v="2"/>
    <x v="0"/>
    <x v="65"/>
    <x v="1"/>
    <s v="Egyptian Cotton Pillowcase Set - Standard White"/>
    <m/>
    <m/>
    <s v="Ready To Ship"/>
    <x v="1"/>
  </r>
  <r>
    <n v="336340"/>
    <s v="Victoria"/>
    <x v="1"/>
    <x v="0"/>
    <x v="22"/>
    <x v="4"/>
    <s v="Protector - King"/>
    <m/>
    <m/>
    <s v="Ready To Ship"/>
    <x v="0"/>
  </r>
  <r>
    <n v="336347"/>
    <s v="Magog"/>
    <x v="2"/>
    <x v="0"/>
    <x v="88"/>
    <x v="5"/>
    <s v="Handwoven Weighted Blanket - 20 lbs Chestnut"/>
    <s v=""/>
    <s v=""/>
    <s v="Shipped"/>
    <x v="0"/>
  </r>
  <r>
    <n v="336354"/>
    <s v="St-Lazare"/>
    <x v="2"/>
    <x v="0"/>
    <x v="69"/>
    <x v="3"/>
    <s v="Pillow - King"/>
    <n v="108457650465"/>
    <s v="Canada Post"/>
    <s v="Shipped"/>
    <x v="0"/>
  </r>
  <r>
    <n v="336354"/>
    <s v="St-Lazare"/>
    <x v="2"/>
    <x v="0"/>
    <x v="92"/>
    <x v="0"/>
    <s v="S&amp;S Hybrid Mattress - Full"/>
    <n v="108457650465"/>
    <s v="Canada Post"/>
    <s v="Shipped"/>
    <x v="0"/>
  </r>
  <r>
    <n v="336354"/>
    <s v="St-Lazare"/>
    <x v="2"/>
    <x v="0"/>
    <x v="83"/>
    <x v="4"/>
    <s v="Protector - Full"/>
    <n v="108457650465"/>
    <s v="Canada Post"/>
    <s v="Shipped"/>
    <x v="0"/>
  </r>
  <r>
    <n v="336354"/>
    <s v="Saskatoon"/>
    <x v="19"/>
    <x v="0"/>
    <x v="19"/>
    <x v="7"/>
    <s v="Bed Frame with Headboard - Granite King"/>
    <m/>
    <m/>
    <s v="Ready To Ship"/>
    <x v="0"/>
  </r>
  <r>
    <n v="336361"/>
    <s v="Lachine"/>
    <x v="2"/>
    <x v="0"/>
    <x v="20"/>
    <x v="7"/>
    <s v="Bed Frame with Headboard - Granite King"/>
    <m/>
    <m/>
    <s v="Ready To Ship"/>
    <x v="0"/>
  </r>
  <r>
    <n v="336361"/>
    <s v="Lachine"/>
    <x v="2"/>
    <x v="0"/>
    <x v="36"/>
    <x v="0"/>
    <s v="S&amp;S Hybrid Mattress - King"/>
    <m/>
    <m/>
    <s v="Ready To Ship"/>
    <x v="0"/>
  </r>
  <r>
    <n v="336361"/>
    <s v="Lachine"/>
    <x v="2"/>
    <x v="0"/>
    <x v="93"/>
    <x v="5"/>
    <s v="Handwoven Weighted Blanket - 20 lbs Vista Blue"/>
    <m/>
    <m/>
    <s v="Ready To Ship"/>
    <x v="0"/>
  </r>
  <r>
    <n v="336368"/>
    <s v="Toronto"/>
    <x v="0"/>
    <x v="0"/>
    <x v="36"/>
    <x v="0"/>
    <s v="S&amp;S Hybrid Mattress - King"/>
    <m/>
    <m/>
    <s v="Processing"/>
    <x v="0"/>
  </r>
  <r>
    <n v="336375"/>
    <s v="Burnaby"/>
    <x v="1"/>
    <x v="0"/>
    <x v="94"/>
    <x v="7"/>
    <s v="Storage Bed - Queen Granite"/>
    <m/>
    <m/>
    <s v="Ready To Ship"/>
    <x v="0"/>
  </r>
  <r>
    <n v="336375"/>
    <s v="Burnaby"/>
    <x v="1"/>
    <x v="0"/>
    <x v="95"/>
    <x v="7"/>
    <s v="Storage Bed - Queen Granite"/>
    <m/>
    <m/>
    <s v="Ready To Ship"/>
    <x v="0"/>
  </r>
  <r>
    <n v="336375"/>
    <s v="Burnaby"/>
    <x v="1"/>
    <x v="0"/>
    <x v="96"/>
    <x v="0"/>
    <s v="S&amp;S Mattress - Queen"/>
    <m/>
    <m/>
    <s v="Ready To Ship"/>
    <x v="0"/>
  </r>
  <r>
    <n v="336382"/>
    <s v="Vancouver"/>
    <x v="1"/>
    <x v="0"/>
    <x v="16"/>
    <x v="3"/>
    <s v="Pillow - Standard"/>
    <m/>
    <m/>
    <s v="Ready To Ship"/>
    <x v="0"/>
  </r>
  <r>
    <n v="336382"/>
    <s v="Vancouver"/>
    <x v="1"/>
    <x v="0"/>
    <x v="97"/>
    <x v="7"/>
    <s v="Platform Bed - Full"/>
    <m/>
    <m/>
    <s v="Ready To Ship"/>
    <x v="0"/>
  </r>
  <r>
    <n v="336382"/>
    <s v="Vancouver"/>
    <x v="1"/>
    <x v="0"/>
    <x v="18"/>
    <x v="1"/>
    <s v="Egyptian Cotton Sheet Set - Queen Tempest Blue"/>
    <m/>
    <m/>
    <s v="Ready To Ship"/>
    <x v="1"/>
  </r>
  <r>
    <n v="336382"/>
    <s v="Vancouver"/>
    <x v="1"/>
    <x v="0"/>
    <x v="13"/>
    <x v="4"/>
    <s v="Protector - Queen"/>
    <m/>
    <m/>
    <s v="Ready To Ship"/>
    <x v="0"/>
  </r>
  <r>
    <n v="336389"/>
    <s v="Carcross"/>
    <x v="26"/>
    <x v="0"/>
    <x v="11"/>
    <x v="3"/>
    <s v="Pillow - Standard (2 Pack)"/>
    <m/>
    <m/>
    <s v="Ready To Ship"/>
    <x v="0"/>
  </r>
  <r>
    <n v="336389"/>
    <s v="Carcross"/>
    <x v="26"/>
    <x v="0"/>
    <x v="37"/>
    <x v="7"/>
    <s v="Storage Bed - Full Oatmeal"/>
    <m/>
    <m/>
    <s v="Ready To Ship"/>
    <x v="0"/>
  </r>
  <r>
    <n v="336396"/>
    <s v="Toms River"/>
    <x v="22"/>
    <x v="1"/>
    <x v="38"/>
    <x v="7"/>
    <s v="Storage Bed - Full Oatmeal"/>
    <m/>
    <m/>
    <s v="Ready To Ship"/>
    <x v="0"/>
  </r>
  <r>
    <n v="336403"/>
    <s v="Washington"/>
    <x v="18"/>
    <x v="1"/>
    <x v="88"/>
    <x v="5"/>
    <s v="Handwoven Weighted Blanket - 20 lbs Chestnut"/>
    <s v=""/>
    <s v=""/>
    <s v="Shipped"/>
    <x v="0"/>
  </r>
  <r>
    <n v="336403"/>
    <s v="Washington"/>
    <x v="18"/>
    <x v="1"/>
    <x v="33"/>
    <x v="1"/>
    <s v="Egyptian Cotton Sheet Set - Queen White"/>
    <m/>
    <m/>
    <s v="Ready To Ship"/>
    <x v="1"/>
  </r>
  <r>
    <n v="336410"/>
    <s v="Thunder Bay"/>
    <x v="0"/>
    <x v="0"/>
    <x v="48"/>
    <x v="7"/>
    <s v="Platform Bed - Queen"/>
    <m/>
    <m/>
    <s v="Ready To Ship"/>
    <x v="0"/>
  </r>
  <r>
    <n v="336410"/>
    <s v="Thunder Bay"/>
    <x v="0"/>
    <x v="0"/>
    <x v="44"/>
    <x v="0"/>
    <s v="S&amp;S Hybrid Mattress - Queen"/>
    <m/>
    <m/>
    <s v="Ready To Ship"/>
    <x v="0"/>
  </r>
  <r>
    <n v="336410"/>
    <s v="Thunder Bay"/>
    <x v="0"/>
    <x v="0"/>
    <x v="5"/>
    <x v="2"/>
    <s v="Down Alternative Duvet - Full/Queen All Season"/>
    <m/>
    <m/>
    <s v="Ready To Ship"/>
    <x v="1"/>
  </r>
  <r>
    <n v="336417"/>
    <s v="Toronto"/>
    <x v="0"/>
    <x v="0"/>
    <x v="15"/>
    <x v="6"/>
    <s v="Wool Dryer Balls"/>
    <m/>
    <m/>
    <s v="Ready To Ship"/>
    <x v="2"/>
  </r>
  <r>
    <n v="336417"/>
    <s v="Toronto"/>
    <x v="0"/>
    <x v="0"/>
    <x v="98"/>
    <x v="8"/>
    <s v="Flax Linen Fitted Sheet &amp; Pillowcases - Queen Luna"/>
    <m/>
    <m/>
    <s v="Ready To Ship"/>
    <x v="1"/>
  </r>
  <r>
    <n v="336417"/>
    <s v="Toronto"/>
    <x v="0"/>
    <x v="0"/>
    <x v="99"/>
    <x v="8"/>
    <s v="Flax Linen Flat Sheet - Queen Luna"/>
    <m/>
    <m/>
    <s v="Ready To Ship"/>
    <x v="1"/>
  </r>
  <r>
    <n v="336417"/>
    <s v="Toronto"/>
    <x v="0"/>
    <x v="0"/>
    <x v="100"/>
    <x v="2"/>
    <s v="Down Duvet - Full/Queen Lightweight"/>
    <m/>
    <m/>
    <s v="Ready To Ship"/>
    <x v="1"/>
  </r>
  <r>
    <n v="336417"/>
    <s v="Toronto"/>
    <x v="0"/>
    <x v="0"/>
    <x v="69"/>
    <x v="3"/>
    <s v="Pillow - King"/>
    <m/>
    <m/>
    <s v="Ready To Ship"/>
    <x v="0"/>
  </r>
  <r>
    <n v="336417"/>
    <s v="Toronto"/>
    <x v="0"/>
    <x v="0"/>
    <x v="101"/>
    <x v="8"/>
    <s v="Flax Linen Pillowcase Set - Standard Luna"/>
    <m/>
    <m/>
    <s v="Ready To Ship"/>
    <x v="1"/>
  </r>
  <r>
    <n v="336424"/>
    <s v="Burk's Falls"/>
    <x v="0"/>
    <x v="0"/>
    <x v="13"/>
    <x v="4"/>
    <s v="Protector - Queen"/>
    <m/>
    <m/>
    <s v="Ready To Ship"/>
    <x v="0"/>
  </r>
  <r>
    <n v="336424"/>
    <s v="Burk's Falls"/>
    <x v="0"/>
    <x v="0"/>
    <x v="69"/>
    <x v="3"/>
    <s v="Pillow - King"/>
    <m/>
    <m/>
    <s v="Ready To Ship"/>
    <x v="0"/>
  </r>
  <r>
    <n v="336431"/>
    <s v="Massey"/>
    <x v="0"/>
    <x v="0"/>
    <x v="73"/>
    <x v="5"/>
    <s v="Handwoven Weighted Blanket - 20 lbs Cream"/>
    <m/>
    <m/>
    <s v="Ready To Ship"/>
    <x v="0"/>
  </r>
  <r>
    <n v="336431"/>
    <s v="Massey"/>
    <x v="0"/>
    <x v="0"/>
    <x v="102"/>
    <x v="7"/>
    <s v="Bed Frame with Headboard - Oatmeal King"/>
    <m/>
    <m/>
    <s v="Ready To Ship"/>
    <x v="0"/>
  </r>
  <r>
    <n v="336431"/>
    <s v="Massey"/>
    <x v="0"/>
    <x v="0"/>
    <x v="103"/>
    <x v="7"/>
    <s v="Bed Frame with Headboard - Oatmeal King"/>
    <m/>
    <m/>
    <s v="Ready To Ship"/>
    <x v="0"/>
  </r>
  <r>
    <n v="336438"/>
    <s v="Meadow Lake"/>
    <x v="19"/>
    <x v="0"/>
    <x v="104"/>
    <x v="8"/>
    <s v="Flax Linen Duvet Cover - King White"/>
    <m/>
    <m/>
    <s v="Processing"/>
    <x v="1"/>
  </r>
  <r>
    <n v="336445"/>
    <s v="Birmingham"/>
    <x v="24"/>
    <x v="1"/>
    <x v="79"/>
    <x v="5"/>
    <s v="Handwoven Weighted Blanket - 15 lbs Oat"/>
    <m/>
    <m/>
    <s v="Ready To Ship"/>
    <x v="0"/>
  </r>
  <r>
    <n v="336452"/>
    <s v="Markham"/>
    <x v="0"/>
    <x v="0"/>
    <x v="105"/>
    <x v="5"/>
    <s v="Handwoven Weighted Blanket - 15 lbs Terracotta"/>
    <m/>
    <m/>
    <s v="Ready To Ship"/>
    <x v="0"/>
  </r>
  <r>
    <n v="336459"/>
    <s v="Niagara Falls"/>
    <x v="0"/>
    <x v="0"/>
    <x v="106"/>
    <x v="5"/>
    <s v="Handwoven Weighted Blanket - 8 lbs - Travel Size Nimbus Gray"/>
    <m/>
    <m/>
    <s v="Ready To Ship"/>
    <x v="0"/>
  </r>
  <r>
    <n v="336466"/>
    <s v="Belle River"/>
    <x v="0"/>
    <x v="0"/>
    <x v="15"/>
    <x v="6"/>
    <s v="Wool Dryer Balls"/>
    <n v="108467678107"/>
    <s v="Canada Post"/>
    <s v="Shipped"/>
    <x v="2"/>
  </r>
  <r>
    <n v="336473"/>
    <s v="Airdrie"/>
    <x v="3"/>
    <x v="0"/>
    <x v="64"/>
    <x v="0"/>
    <s v="Organic Mattress - Twin XL"/>
    <m/>
    <m/>
    <s v="Ready To Ship"/>
    <x v="0"/>
  </r>
  <r>
    <n v="336480"/>
    <s v="Lambertville"/>
    <x v="27"/>
    <x v="1"/>
    <x v="1"/>
    <x v="0"/>
    <s v="S&amp;S Mattress - Full"/>
    <m/>
    <m/>
    <s v="Ready To Ship"/>
    <x v="0"/>
  </r>
  <r>
    <n v="336480"/>
    <s v="Lambertville"/>
    <x v="27"/>
    <x v="1"/>
    <x v="23"/>
    <x v="5"/>
    <s v="Handwoven Weighted Blanket - 15 lbs Ginger"/>
    <m/>
    <m/>
    <s v="Ready To Ship"/>
    <x v="0"/>
  </r>
  <r>
    <n v="336487"/>
    <s v="Maple Ridge"/>
    <x v="1"/>
    <x v="0"/>
    <x v="35"/>
    <x v="2"/>
    <s v="Down Alternative Duvet - King/Cal King All Season"/>
    <n v="783257894212"/>
    <s v="Fedex"/>
    <s v="Shipped"/>
    <x v="1"/>
  </r>
  <r>
    <n v="336494"/>
    <s v="Toronto"/>
    <x v="0"/>
    <x v="0"/>
    <x v="16"/>
    <x v="3"/>
    <s v="Pillow - Standard"/>
    <n v="772781988324"/>
    <s v="Fedex"/>
    <s v="Shipped"/>
    <x v="0"/>
  </r>
  <r>
    <n v="336494"/>
    <s v="Toronto"/>
    <x v="0"/>
    <x v="0"/>
    <x v="107"/>
    <x v="1"/>
    <s v="Egyptian Cotton Duvet Cover - Full/Queen Vista"/>
    <n v="772781988324"/>
    <s v="Fedex"/>
    <s v="Shipped"/>
    <x v="1"/>
  </r>
  <r>
    <n v="336501"/>
    <s v="Amherstview"/>
    <x v="0"/>
    <x v="0"/>
    <x v="103"/>
    <x v="7"/>
    <s v="Bed Frame with Headboard - Oatmeal King"/>
    <m/>
    <m/>
    <s v="Ready To Ship"/>
    <x v="0"/>
  </r>
  <r>
    <n v="336501"/>
    <s v="Amherstview"/>
    <x v="0"/>
    <x v="0"/>
    <x v="0"/>
    <x v="0"/>
    <s v="S&amp;S Mattress - Twin XL"/>
    <m/>
    <m/>
    <s v="Ready To Ship"/>
    <x v="0"/>
  </r>
  <r>
    <n v="336508"/>
    <s v="Ottawa"/>
    <x v="0"/>
    <x v="0"/>
    <x v="16"/>
    <x v="3"/>
    <s v="Pillow - Standard"/>
    <m/>
    <m/>
    <s v="Processing"/>
    <x v="0"/>
  </r>
  <r>
    <n v="336508"/>
    <s v="Ottawa"/>
    <x v="0"/>
    <x v="0"/>
    <x v="108"/>
    <x v="4"/>
    <s v="Protector - Twin XL"/>
    <m/>
    <m/>
    <s v="Processing"/>
    <x v="0"/>
  </r>
  <r>
    <n v="336508"/>
    <s v="Ottawa"/>
    <x v="0"/>
    <x v="0"/>
    <x v="22"/>
    <x v="4"/>
    <s v="Protector - King"/>
    <m/>
    <m/>
    <s v="Processing"/>
    <x v="0"/>
  </r>
  <r>
    <n v="336515"/>
    <s v="Laval"/>
    <x v="2"/>
    <x v="0"/>
    <x v="109"/>
    <x v="0"/>
    <s v="S&amp;S Hybrid Mattress - King"/>
    <m/>
    <m/>
    <s v="Ready To Ship"/>
    <x v="0"/>
  </r>
  <r>
    <n v="336522"/>
    <s v="Boisbriand"/>
    <x v="2"/>
    <x v="0"/>
    <x v="69"/>
    <x v="3"/>
    <s v="Pillow - King"/>
    <s v=""/>
    <s v=""/>
    <s v="Shipped"/>
    <x v="0"/>
  </r>
  <r>
    <n v="336522"/>
    <s v="Boisbriand"/>
    <x v="2"/>
    <x v="0"/>
    <x v="41"/>
    <x v="0"/>
    <s v="Organic Mattress - Full"/>
    <s v=""/>
    <s v=""/>
    <s v="Shipped"/>
    <x v="0"/>
  </r>
  <r>
    <n v="336529"/>
    <s v="Kirkland"/>
    <x v="23"/>
    <x v="1"/>
    <x v="62"/>
    <x v="2"/>
    <s v="Down Alternative Duvet - King/Cal King Winter"/>
    <m/>
    <m/>
    <s v="Ready To Ship"/>
    <x v="1"/>
  </r>
  <r>
    <n v="336529"/>
    <s v="Kirkland"/>
    <x v="23"/>
    <x v="1"/>
    <x v="9"/>
    <x v="1"/>
    <s v="Egyptian Cotton Duvet Cover - King/Cal King Sand"/>
    <m/>
    <m/>
    <s v="Ready To Ship"/>
    <x v="1"/>
  </r>
  <r>
    <n v="336536"/>
    <s v="Peterborough"/>
    <x v="0"/>
    <x v="0"/>
    <x v="10"/>
    <x v="1"/>
    <s v="Egyptian Cotton Pillowcase Set - King Sand"/>
    <m/>
    <m/>
    <s v="Ready To Ship"/>
    <x v="1"/>
  </r>
  <r>
    <n v="336543"/>
    <s v="Columbia"/>
    <x v="16"/>
    <x v="1"/>
    <x v="65"/>
    <x v="1"/>
    <s v="Egyptian Cotton Pillowcase Set - Standard White"/>
    <m/>
    <m/>
    <s v="Ready To Ship"/>
    <x v="1"/>
  </r>
  <r>
    <n v="336550"/>
    <s v="Washington DC"/>
    <x v="18"/>
    <x v="1"/>
    <x v="110"/>
    <x v="7"/>
    <s v="Storage Bed - King Oatmeal"/>
    <m/>
    <m/>
    <s v="Ready To Ship"/>
    <x v="0"/>
  </r>
  <r>
    <n v="336557"/>
    <s v="Saint-Jean-sur-Richelieu"/>
    <x v="2"/>
    <x v="0"/>
    <x v="111"/>
    <x v="7"/>
    <s v="Storage Bed - King Oatmeal"/>
    <m/>
    <m/>
    <s v="Ready To Ship"/>
    <x v="0"/>
  </r>
  <r>
    <n v="336564"/>
    <s v="Waterloo"/>
    <x v="0"/>
    <x v="0"/>
    <x v="36"/>
    <x v="0"/>
    <s v="S&amp;S Hybrid Mattress - King"/>
    <m/>
    <m/>
    <s v="Ready To Ship"/>
    <x v="0"/>
  </r>
  <r>
    <n v="336571"/>
    <s v="Sexsmith"/>
    <x v="3"/>
    <x v="0"/>
    <x v="96"/>
    <x v="0"/>
    <s v="S&amp;S Mattress - Queen"/>
    <m/>
    <m/>
    <s v="Ready To Ship"/>
    <x v="0"/>
  </r>
  <r>
    <n v="336571"/>
    <s v="Sexsmith"/>
    <x v="3"/>
    <x v="0"/>
    <x v="30"/>
    <x v="1"/>
    <s v="Egyptian Cotton Sheet Set - Queen Vista"/>
    <m/>
    <m/>
    <s v="Ready To Ship"/>
    <x v="1"/>
  </r>
  <r>
    <n v="336571"/>
    <s v="Sexsmith"/>
    <x v="3"/>
    <x v="0"/>
    <x v="35"/>
    <x v="2"/>
    <s v="Down Alternative Duvet - King/Cal King All Season"/>
    <m/>
    <m/>
    <s v="Ready To Ship"/>
    <x v="1"/>
  </r>
  <r>
    <n v="336578"/>
    <s v="Penticton"/>
    <x v="1"/>
    <x v="0"/>
    <x v="96"/>
    <x v="0"/>
    <s v="S&amp;S Mattress - Queen"/>
    <m/>
    <m/>
    <s v="Processing"/>
    <x v="0"/>
  </r>
  <r>
    <n v="336585"/>
    <s v="Fair lawn"/>
    <x v="22"/>
    <x v="1"/>
    <x v="112"/>
    <x v="7"/>
    <s v="Bed Frame with Headboard - Pebble Queen"/>
    <n v="108746520355"/>
    <s v="Canada Post"/>
    <s v="Shipped"/>
    <x v="0"/>
  </r>
  <r>
    <n v="336592"/>
    <s v="Bonita"/>
    <x v="6"/>
    <x v="1"/>
    <x v="113"/>
    <x v="7"/>
    <s v="Bed Frame with Headboard - Pebble Queen"/>
    <m/>
    <m/>
    <s v="Ready To Ship"/>
    <x v="0"/>
  </r>
  <r>
    <n v="336592"/>
    <s v="Bonita"/>
    <x v="6"/>
    <x v="1"/>
    <x v="80"/>
    <x v="1"/>
    <s v="Egyptian Cotton Duvet Cover - Full/Queen Dusk Gray"/>
    <m/>
    <m/>
    <s v="Ready To Ship"/>
    <x v="1"/>
  </r>
  <r>
    <n v="336599"/>
    <s v="Mount Holly"/>
    <x v="25"/>
    <x v="1"/>
    <x v="16"/>
    <x v="3"/>
    <s v="Pillow - Standard"/>
    <m/>
    <m/>
    <s v="Ready To Ship"/>
    <x v="0"/>
  </r>
  <r>
    <n v="336606"/>
    <s v="Ottawa"/>
    <x v="0"/>
    <x v="0"/>
    <x v="13"/>
    <x v="4"/>
    <s v="Protector - Queen"/>
    <s v="IZ08775696101"/>
    <s v="UPS"/>
    <s v="Shipped"/>
    <x v="0"/>
  </r>
  <r>
    <n v="336613"/>
    <s v="Trois-Rivières"/>
    <x v="2"/>
    <x v="0"/>
    <x v="114"/>
    <x v="5"/>
    <s v="Handwoven Weighted Blanket - 8 lbs - Travel Size Tempest Blue"/>
    <m/>
    <m/>
    <s v="Ready To Ship"/>
    <x v="0"/>
  </r>
  <r>
    <n v="336620"/>
    <s v="Concord"/>
    <x v="6"/>
    <x v="1"/>
    <x v="17"/>
    <x v="5"/>
    <s v="Handwoven Weighted Blanket - 15 lbs Tempest Blue"/>
    <s v="IZ08657696158"/>
    <s v="UPS"/>
    <s v="Shipped"/>
    <x v="0"/>
  </r>
  <r>
    <m/>
    <m/>
    <x v="28"/>
    <x v="2"/>
    <x v="115"/>
    <x v="9"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19392-661D-4EE4-B67E-49C41E7B38FB}" name="数据透视表1" cacheId="1" applyNumberFormats="0" applyBorderFormats="0" applyFontFormats="0" applyPatternFormats="0" applyAlignmentFormats="0" applyWidthHeightFormats="1" dataCaption="值" grandTotalCaption="total" updatedVersion="8" minRefreshableVersion="3" useAutoFormatting="1" itemPrintTitles="1" createdVersion="8" indent="0" outline="1" outlineData="1" multipleFieldFilters="0" rowHeaderCaption="Warehouse">
  <location ref="A3:B8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n="（blank）" x="3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s" fld="0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7E8D8F-1771-4985-AD1E-080AFB57714D}" name="数据透视表2" cacheId="1" applyNumberFormats="0" applyBorderFormats="0" applyFontFormats="0" applyPatternFormats="0" applyAlignmentFormats="0" applyWidthHeightFormats="1" dataCaption="值" grandTotalCaption="total" updatedVersion="8" minRefreshableVersion="3" useAutoFormatting="1" itemPrintTitles="1" createdVersion="8" indent="0" outline="1" outlineData="1" multipleFieldFilters="0" chartFormat="2" rowHeaderCaption="Country">
  <location ref="A3:B18" firstHeaderRow="1" firstDataRow="1" firstDataCol="1"/>
  <pivotFields count="11">
    <pivotField dataField="1" showAll="0"/>
    <pivotField showAll="0"/>
    <pivotField axis="axisRow" showAll="0">
      <items count="30">
        <item x="3"/>
        <item x="24"/>
        <item x="10"/>
        <item x="1"/>
        <item x="6"/>
        <item x="12"/>
        <item x="18"/>
        <item x="5"/>
        <item x="11"/>
        <item x="21"/>
        <item x="16"/>
        <item x="27"/>
        <item x="13"/>
        <item x="25"/>
        <item x="15"/>
        <item x="22"/>
        <item x="8"/>
        <item x="7"/>
        <item x="14"/>
        <item x="4"/>
        <item x="0"/>
        <item x="2"/>
        <item x="19"/>
        <item x="9"/>
        <item x="17"/>
        <item x="23"/>
        <item x="20"/>
        <item x="26"/>
        <item x="28"/>
        <item t="default"/>
      </items>
    </pivotField>
    <pivotField axis="axisRow" showAll="0">
      <items count="4">
        <item x="0"/>
        <item sd="0"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2"/>
  </rowFields>
  <rowItems count="15">
    <i>
      <x/>
    </i>
    <i r="1">
      <x/>
    </i>
    <i r="1">
      <x v="3"/>
    </i>
    <i r="1">
      <x v="9"/>
    </i>
    <i r="1">
      <x v="12"/>
    </i>
    <i r="1">
      <x v="16"/>
    </i>
    <i r="1">
      <x v="17"/>
    </i>
    <i r="1">
      <x v="20"/>
    </i>
    <i r="1">
      <x v="21"/>
    </i>
    <i r="1">
      <x v="22"/>
    </i>
    <i r="1">
      <x v="27"/>
    </i>
    <i>
      <x v="1"/>
    </i>
    <i>
      <x v="2"/>
    </i>
    <i r="1">
      <x v="28"/>
    </i>
    <i t="grand">
      <x/>
    </i>
  </rowItems>
  <colItems count="1">
    <i/>
  </colItems>
  <dataFields count="1">
    <dataField name="count:Order ID" fld="0" subtotal="count" baseField="3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75A84F-4B8B-48CA-81F2-4D1AACACD0CF}" name="数据透视表4" cacheId="1" applyNumberFormats="0" applyBorderFormats="0" applyFontFormats="0" applyPatternFormats="0" applyAlignmentFormats="0" applyWidthHeightFormats="1" dataCaption="值" grandTotalCaption="TOTAL" updatedVersion="8" minRefreshableVersion="3" useAutoFormatting="1" itemPrintTitles="1" createdVersion="8" indent="0" outline="1" outlineData="1" multipleFieldFilters="0" rowHeaderCaption="SKU">
  <location ref="E3:F120" firstHeaderRow="1" firstDataRow="1" firstDataCol="1"/>
  <pivotFields count="11">
    <pivotField dataField="1" showAll="0"/>
    <pivotField showAll="0"/>
    <pivotField showAll="0"/>
    <pivotField showAll="0"/>
    <pivotField axis="axisRow" showAll="0" sortType="descending">
      <items count="117">
        <item x="75"/>
        <item x="0"/>
        <item x="1"/>
        <item x="96"/>
        <item x="2"/>
        <item x="61"/>
        <item x="92"/>
        <item x="109"/>
        <item x="68"/>
        <item x="31"/>
        <item x="44"/>
        <item x="36"/>
        <item x="76"/>
        <item x="45"/>
        <item x="64"/>
        <item x="41"/>
        <item x="32"/>
        <item x="21"/>
        <item x="42"/>
        <item x="70"/>
        <item x="84"/>
        <item x="39"/>
        <item x="112"/>
        <item x="113"/>
        <item x="19"/>
        <item x="20"/>
        <item x="102"/>
        <item x="103"/>
        <item x="6"/>
        <item x="25"/>
        <item x="50"/>
        <item x="18"/>
        <item x="30"/>
        <item x="33"/>
        <item x="24"/>
        <item x="8"/>
        <item x="49"/>
        <item x="4"/>
        <item x="59"/>
        <item x="98"/>
        <item x="85"/>
        <item x="55"/>
        <item x="77"/>
        <item x="87"/>
        <item x="54"/>
        <item x="28"/>
        <item x="15"/>
        <item x="80"/>
        <item x="29"/>
        <item x="107"/>
        <item x="3"/>
        <item x="9"/>
        <item x="91"/>
        <item x="86"/>
        <item x="56"/>
        <item x="89"/>
        <item x="34"/>
        <item x="104"/>
        <item x="12"/>
        <item x="100"/>
        <item x="7"/>
        <item x="5"/>
        <item x="35"/>
        <item x="51"/>
        <item x="58"/>
        <item x="99"/>
        <item x="57"/>
        <item x="78"/>
        <item x="27"/>
        <item x="62"/>
        <item x="69"/>
        <item x="16"/>
        <item x="11"/>
        <item x="52"/>
        <item x="97"/>
        <item x="48"/>
        <item x="71"/>
        <item x="65"/>
        <item x="10"/>
        <item x="72"/>
        <item x="63"/>
        <item x="90"/>
        <item x="101"/>
        <item x="40"/>
        <item x="60"/>
        <item x="37"/>
        <item x="38"/>
        <item x="94"/>
        <item x="95"/>
        <item x="66"/>
        <item x="67"/>
        <item x="81"/>
        <item x="82"/>
        <item x="110"/>
        <item x="111"/>
        <item x="46"/>
        <item x="47"/>
        <item x="108"/>
        <item x="83"/>
        <item x="13"/>
        <item x="22"/>
        <item x="74"/>
        <item x="114"/>
        <item x="106"/>
        <item x="17"/>
        <item x="23"/>
        <item x="26"/>
        <item x="79"/>
        <item x="105"/>
        <item x="14"/>
        <item x="73"/>
        <item x="88"/>
        <item x="43"/>
        <item x="53"/>
        <item x="93"/>
        <item x="1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">
        <item x="7"/>
        <item x="2"/>
        <item x="1"/>
        <item x="8"/>
        <item x="0"/>
        <item x="3"/>
        <item x="4"/>
        <item x="5"/>
        <item x="6"/>
        <item x="9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117">
    <i>
      <x v="1"/>
    </i>
    <i>
      <x v="2"/>
    </i>
    <i>
      <x v="70"/>
    </i>
    <i>
      <x v="10"/>
    </i>
    <i>
      <x v="71"/>
    </i>
    <i>
      <x v="46"/>
    </i>
    <i>
      <x v="61"/>
    </i>
    <i>
      <x v="72"/>
    </i>
    <i>
      <x v="4"/>
    </i>
    <i>
      <x v="16"/>
    </i>
    <i>
      <x v="99"/>
    </i>
    <i>
      <x v="17"/>
    </i>
    <i>
      <x v="11"/>
    </i>
    <i>
      <x v="100"/>
    </i>
    <i>
      <x v="69"/>
    </i>
    <i>
      <x v="77"/>
    </i>
    <i>
      <x v="33"/>
    </i>
    <i>
      <x v="35"/>
    </i>
    <i>
      <x v="30"/>
    </i>
    <i>
      <x v="37"/>
    </i>
    <i>
      <x v="24"/>
    </i>
    <i>
      <x v="3"/>
    </i>
    <i>
      <x v="25"/>
    </i>
    <i>
      <x v="75"/>
    </i>
    <i>
      <x v="111"/>
    </i>
    <i>
      <x v="78"/>
    </i>
    <i>
      <x v="15"/>
    </i>
    <i>
      <x v="31"/>
    </i>
    <i>
      <x v="62"/>
    </i>
    <i>
      <x v="105"/>
    </i>
    <i>
      <x v="86"/>
    </i>
    <i>
      <x v="45"/>
    </i>
    <i>
      <x v="104"/>
    </i>
    <i>
      <x v="21"/>
    </i>
    <i>
      <x v="47"/>
    </i>
    <i>
      <x v="14"/>
    </i>
    <i>
      <x v="96"/>
    </i>
    <i>
      <x v="32"/>
    </i>
    <i>
      <x v="109"/>
    </i>
    <i>
      <x v="63"/>
    </i>
    <i>
      <x v="107"/>
    </i>
    <i>
      <x v="68"/>
    </i>
    <i>
      <x v="85"/>
    </i>
    <i>
      <x v="18"/>
    </i>
    <i>
      <x v="95"/>
    </i>
    <i>
      <x v="34"/>
    </i>
    <i>
      <x v="98"/>
    </i>
    <i>
      <x v="27"/>
    </i>
    <i>
      <x v="29"/>
    </i>
    <i>
      <x v="28"/>
    </i>
    <i>
      <x v="73"/>
    </i>
    <i>
      <x v="48"/>
    </i>
    <i>
      <x v="51"/>
    </i>
    <i>
      <x v="110"/>
    </i>
    <i>
      <x v="44"/>
    </i>
    <i>
      <x v="101"/>
    </i>
    <i>
      <x v="93"/>
    </i>
    <i>
      <x v="19"/>
    </i>
    <i>
      <x v="6"/>
    </i>
    <i>
      <x v="113"/>
    </i>
    <i>
      <x v="89"/>
    </i>
    <i>
      <x/>
    </i>
    <i>
      <x v="97"/>
    </i>
    <i>
      <x v="58"/>
    </i>
    <i>
      <x v="52"/>
    </i>
    <i>
      <x v="59"/>
    </i>
    <i>
      <x v="83"/>
    </i>
    <i>
      <x v="60"/>
    </i>
    <i>
      <x v="87"/>
    </i>
    <i>
      <x v="20"/>
    </i>
    <i>
      <x v="91"/>
    </i>
    <i>
      <x v="12"/>
    </i>
    <i>
      <x v="26"/>
    </i>
    <i>
      <x v="22"/>
    </i>
    <i>
      <x v="49"/>
    </i>
    <i>
      <x v="64"/>
    </i>
    <i>
      <x v="103"/>
    </i>
    <i>
      <x v="65"/>
    </i>
    <i>
      <x v="53"/>
    </i>
    <i>
      <x v="66"/>
    </i>
    <i>
      <x v="82"/>
    </i>
    <i>
      <x v="67"/>
    </i>
    <i>
      <x v="84"/>
    </i>
    <i>
      <x v="23"/>
    </i>
    <i>
      <x v="7"/>
    </i>
    <i>
      <x v="36"/>
    </i>
    <i>
      <x v="88"/>
    </i>
    <i>
      <x v="13"/>
    </i>
    <i>
      <x v="90"/>
    </i>
    <i>
      <x v="38"/>
    </i>
    <i>
      <x v="92"/>
    </i>
    <i>
      <x v="39"/>
    </i>
    <i>
      <x v="94"/>
    </i>
    <i>
      <x v="40"/>
    </i>
    <i>
      <x v="8"/>
    </i>
    <i>
      <x v="74"/>
    </i>
    <i>
      <x v="9"/>
    </i>
    <i>
      <x v="41"/>
    </i>
    <i>
      <x v="50"/>
    </i>
    <i>
      <x v="76"/>
    </i>
    <i>
      <x v="102"/>
    </i>
    <i>
      <x v="42"/>
    </i>
    <i>
      <x v="5"/>
    </i>
    <i>
      <x v="43"/>
    </i>
    <i>
      <x v="106"/>
    </i>
    <i>
      <x v="79"/>
    </i>
    <i>
      <x v="108"/>
    </i>
    <i>
      <x v="80"/>
    </i>
    <i>
      <x v="81"/>
    </i>
    <i>
      <x v="54"/>
    </i>
    <i>
      <x v="112"/>
    </i>
    <i>
      <x v="55"/>
    </i>
    <i>
      <x v="114"/>
    </i>
    <i>
      <x v="56"/>
    </i>
    <i>
      <x v="57"/>
    </i>
    <i>
      <x v="115"/>
    </i>
    <i t="grand">
      <x/>
    </i>
  </rowItems>
  <colItems count="1">
    <i/>
  </colItems>
  <dataFields count="1">
    <dataField name="COUNT:Order ID" fld="0" subtotal="count" baseField="5" baseItem="0"/>
  </dataFields>
  <formats count="2">
    <format dxfId="1">
      <pivotArea collapsedLevelsAreSubtotals="1" fieldPosition="0">
        <references count="1">
          <reference field="4" count="3">
            <x v="1"/>
            <x v="2"/>
            <x v="70"/>
          </reference>
        </references>
      </pivotArea>
    </format>
    <format dxfId="0">
      <pivotArea dataOnly="0" labelOnly="1" fieldPosition="0">
        <references count="1">
          <reference field="4" count="3">
            <x v="1"/>
            <x v="2"/>
            <x v="7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E9B86-4433-4610-ACA1-1A4DC0C3A114}" name="数据透视表3" cacheId="1" applyNumberFormats="0" applyBorderFormats="0" applyFontFormats="0" applyPatternFormats="0" applyAlignmentFormats="0" applyWidthHeightFormats="1" dataCaption="值" grandTotalCaption="total" updatedVersion="8" minRefreshableVersion="3" useAutoFormatting="1" itemPrintTitles="1" createdVersion="8" indent="0" outline="1" outlineData="1" multipleFieldFilters="0" rowHeaderCaption="types">
  <location ref="A3:B14" firstHeaderRow="1" firstDataRow="1" firstDataCol="1"/>
  <pivotFields count="11">
    <pivotField dataField="1" showAll="0"/>
    <pivotField showAll="0"/>
    <pivotField showAll="0"/>
    <pivotField showAll="0"/>
    <pivotField showAll="0"/>
    <pivotField axis="axisRow" showAll="0" sortType="descending">
      <items count="11">
        <item x="7"/>
        <item x="2"/>
        <item x="1"/>
        <item x="8"/>
        <item x="0"/>
        <item x="3"/>
        <item x="4"/>
        <item x="5"/>
        <item x="6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5"/>
  </rowFields>
  <rowItems count="11">
    <i>
      <x v="4"/>
    </i>
    <i>
      <x v="2"/>
    </i>
    <i>
      <x/>
    </i>
    <i>
      <x v="3"/>
    </i>
    <i>
      <x v="7"/>
    </i>
    <i>
      <x v="5"/>
    </i>
    <i>
      <x v="1"/>
    </i>
    <i>
      <x v="6"/>
    </i>
    <i>
      <x v="8"/>
    </i>
    <i>
      <x v="9"/>
    </i>
    <i t="grand">
      <x/>
    </i>
  </rowItems>
  <colItems count="1">
    <i/>
  </colItems>
  <dataFields count="1">
    <dataField name="count:Order ID" fld="0" subtotal="count" baseField="5" baseItem="0"/>
  </dataFields>
  <formats count="2">
    <format dxfId="3">
      <pivotArea collapsedLevelsAreSubtotals="1" fieldPosition="0">
        <references count="1">
          <reference field="5" count="3">
            <x v="0"/>
            <x v="2"/>
            <x v="4"/>
          </reference>
        </references>
      </pivotArea>
    </format>
    <format dxfId="2">
      <pivotArea dataOnly="0" labelOnly="1" fieldPosition="0">
        <references count="1">
          <reference field="5" count="3">
            <x v="0"/>
            <x v="2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DE757-CA20-4876-8C6E-619DC08A38C5}">
  <sheetPr codeName="Sheet5"/>
  <dimension ref="A3:B8"/>
  <sheetViews>
    <sheetView tabSelected="1" workbookViewId="0">
      <selection activeCell="B9" sqref="B9"/>
    </sheetView>
  </sheetViews>
  <sheetFormatPr defaultRowHeight="13.8" x14ac:dyDescent="0.25"/>
  <cols>
    <col min="1" max="1" width="14" bestFit="1" customWidth="1"/>
    <col min="2" max="2" width="15.44140625" bestFit="1" customWidth="1"/>
  </cols>
  <sheetData>
    <row r="3" spans="1:2" x14ac:dyDescent="0.25">
      <c r="A3" s="16" t="s">
        <v>60</v>
      </c>
      <c r="B3" t="s">
        <v>404</v>
      </c>
    </row>
    <row r="4" spans="1:2" x14ac:dyDescent="0.25">
      <c r="A4" s="17" t="s">
        <v>57</v>
      </c>
      <c r="B4" s="18">
        <v>160</v>
      </c>
    </row>
    <row r="5" spans="1:2" x14ac:dyDescent="0.25">
      <c r="A5" s="17" t="s">
        <v>393</v>
      </c>
      <c r="B5" s="18">
        <v>7</v>
      </c>
    </row>
    <row r="6" spans="1:2" x14ac:dyDescent="0.25">
      <c r="A6" s="17" t="s">
        <v>58</v>
      </c>
      <c r="B6" s="18">
        <v>83</v>
      </c>
    </row>
    <row r="7" spans="1:2" x14ac:dyDescent="0.25">
      <c r="A7" s="17" t="s">
        <v>407</v>
      </c>
      <c r="B7" s="18"/>
    </row>
    <row r="8" spans="1:2" x14ac:dyDescent="0.25">
      <c r="A8" s="17" t="s">
        <v>406</v>
      </c>
      <c r="B8" s="18">
        <v>250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F9E4-2E5B-40ED-84ED-CE82157712B1}">
  <sheetPr codeName="Sheet6"/>
  <dimension ref="A3:H18"/>
  <sheetViews>
    <sheetView workbookViewId="0">
      <selection activeCell="M2" sqref="M2"/>
    </sheetView>
  </sheetViews>
  <sheetFormatPr defaultRowHeight="13.8" x14ac:dyDescent="0.25"/>
  <cols>
    <col min="1" max="1" width="10.109375" bestFit="1" customWidth="1"/>
    <col min="2" max="2" width="15.44140625" bestFit="1" customWidth="1"/>
    <col min="8" max="8" width="10.88671875" bestFit="1" customWidth="1"/>
  </cols>
  <sheetData>
    <row r="3" spans="1:8" x14ac:dyDescent="0.25">
      <c r="A3" s="16" t="s">
        <v>3</v>
      </c>
      <c r="B3" t="s">
        <v>408</v>
      </c>
      <c r="F3" s="8" t="s">
        <v>401</v>
      </c>
      <c r="G3" s="8" t="s">
        <v>402</v>
      </c>
      <c r="H3" s="8" t="s">
        <v>403</v>
      </c>
    </row>
    <row r="4" spans="1:8" x14ac:dyDescent="0.25">
      <c r="A4" s="17" t="s">
        <v>39</v>
      </c>
      <c r="B4" s="18">
        <v>195</v>
      </c>
      <c r="F4" s="8" t="s">
        <v>39</v>
      </c>
      <c r="G4" s="8">
        <v>195</v>
      </c>
      <c r="H4" s="20">
        <f>G4/SUM(G4:G5)</f>
        <v>0.78</v>
      </c>
    </row>
    <row r="5" spans="1:8" x14ac:dyDescent="0.25">
      <c r="A5" s="19" t="s">
        <v>35</v>
      </c>
      <c r="B5" s="18">
        <v>20</v>
      </c>
      <c r="F5" s="8" t="s">
        <v>41</v>
      </c>
      <c r="G5" s="8">
        <v>55</v>
      </c>
      <c r="H5" s="20">
        <f>G5/SUM(G4:G5)</f>
        <v>0.22</v>
      </c>
    </row>
    <row r="6" spans="1:8" x14ac:dyDescent="0.25">
      <c r="A6" s="19" t="s">
        <v>33</v>
      </c>
      <c r="B6" s="18">
        <v>33</v>
      </c>
    </row>
    <row r="7" spans="1:8" x14ac:dyDescent="0.25">
      <c r="A7" s="19" t="s">
        <v>116</v>
      </c>
      <c r="B7" s="18">
        <v>2</v>
      </c>
    </row>
    <row r="8" spans="1:8" x14ac:dyDescent="0.25">
      <c r="A8" s="19" t="s">
        <v>85</v>
      </c>
      <c r="B8" s="18">
        <v>1</v>
      </c>
    </row>
    <row r="9" spans="1:8" x14ac:dyDescent="0.25">
      <c r="A9" s="19" t="s">
        <v>36</v>
      </c>
      <c r="B9" s="18">
        <v>2</v>
      </c>
    </row>
    <row r="10" spans="1:8" x14ac:dyDescent="0.25">
      <c r="A10" s="19" t="s">
        <v>40</v>
      </c>
      <c r="B10" s="18">
        <v>1</v>
      </c>
    </row>
    <row r="11" spans="1:8" x14ac:dyDescent="0.25">
      <c r="A11" s="19" t="s">
        <v>32</v>
      </c>
      <c r="B11" s="18">
        <v>95</v>
      </c>
    </row>
    <row r="12" spans="1:8" x14ac:dyDescent="0.25">
      <c r="A12" s="19" t="s">
        <v>34</v>
      </c>
      <c r="B12" s="18">
        <v>36</v>
      </c>
    </row>
    <row r="13" spans="1:8" x14ac:dyDescent="0.25">
      <c r="A13" s="19" t="s">
        <v>101</v>
      </c>
      <c r="B13" s="18">
        <v>3</v>
      </c>
    </row>
    <row r="14" spans="1:8" x14ac:dyDescent="0.25">
      <c r="A14" s="19" t="s">
        <v>141</v>
      </c>
      <c r="B14" s="18">
        <v>2</v>
      </c>
    </row>
    <row r="15" spans="1:8" x14ac:dyDescent="0.25">
      <c r="A15" s="17" t="s">
        <v>41</v>
      </c>
      <c r="B15" s="18">
        <v>55</v>
      </c>
    </row>
    <row r="16" spans="1:8" x14ac:dyDescent="0.25">
      <c r="A16" s="17" t="s">
        <v>405</v>
      </c>
      <c r="B16" s="18"/>
    </row>
    <row r="17" spans="1:2" x14ac:dyDescent="0.25">
      <c r="A17" s="19" t="s">
        <v>405</v>
      </c>
      <c r="B17" s="18"/>
    </row>
    <row r="18" spans="1:2" x14ac:dyDescent="0.25">
      <c r="A18" s="17" t="s">
        <v>406</v>
      </c>
      <c r="B18" s="18">
        <v>250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3AE4B-95B6-4D26-8C2A-D812DD20EBDD}">
  <sheetPr codeName="Sheet7"/>
  <dimension ref="A3:F120"/>
  <sheetViews>
    <sheetView workbookViewId="0">
      <selection activeCell="E121" sqref="E121"/>
    </sheetView>
  </sheetViews>
  <sheetFormatPr defaultRowHeight="13.8" x14ac:dyDescent="0.25"/>
  <cols>
    <col min="1" max="1" width="16.44140625" bestFit="1" customWidth="1"/>
    <col min="2" max="2" width="15.44140625" bestFit="1" customWidth="1"/>
    <col min="5" max="5" width="13.6640625" bestFit="1" customWidth="1"/>
    <col min="6" max="6" width="15.44140625" bestFit="1" customWidth="1"/>
  </cols>
  <sheetData>
    <row r="3" spans="1:6" x14ac:dyDescent="0.25">
      <c r="A3" s="16" t="s">
        <v>409</v>
      </c>
      <c r="B3" t="s">
        <v>408</v>
      </c>
      <c r="E3" s="16" t="s">
        <v>4</v>
      </c>
      <c r="F3" t="s">
        <v>410</v>
      </c>
    </row>
    <row r="4" spans="1:6" x14ac:dyDescent="0.25">
      <c r="A4" s="21" t="s">
        <v>173</v>
      </c>
      <c r="B4" s="22">
        <v>67</v>
      </c>
      <c r="E4" s="21" t="s">
        <v>42</v>
      </c>
      <c r="F4" s="22">
        <v>13</v>
      </c>
    </row>
    <row r="5" spans="1:6" x14ac:dyDescent="0.25">
      <c r="A5" s="21" t="s">
        <v>385</v>
      </c>
      <c r="B5" s="22">
        <v>42</v>
      </c>
      <c r="E5" s="21" t="s">
        <v>43</v>
      </c>
      <c r="F5" s="22">
        <v>10</v>
      </c>
    </row>
    <row r="6" spans="1:6" x14ac:dyDescent="0.25">
      <c r="A6" s="21" t="s">
        <v>384</v>
      </c>
      <c r="B6" s="22">
        <v>39</v>
      </c>
      <c r="E6" s="21" t="s">
        <v>176</v>
      </c>
      <c r="F6" s="22">
        <v>8</v>
      </c>
    </row>
    <row r="7" spans="1:6" x14ac:dyDescent="0.25">
      <c r="A7" s="17" t="s">
        <v>386</v>
      </c>
      <c r="B7" s="18">
        <v>24</v>
      </c>
      <c r="E7" s="17" t="s">
        <v>204</v>
      </c>
      <c r="F7" s="18">
        <v>8</v>
      </c>
    </row>
    <row r="8" spans="1:6" x14ac:dyDescent="0.25">
      <c r="A8" s="17" t="s">
        <v>392</v>
      </c>
      <c r="B8" s="18">
        <v>22</v>
      </c>
      <c r="E8" s="17" t="s">
        <v>175</v>
      </c>
      <c r="F8" s="18">
        <v>7</v>
      </c>
    </row>
    <row r="9" spans="1:6" x14ac:dyDescent="0.25">
      <c r="A9" s="17" t="s">
        <v>390</v>
      </c>
      <c r="B9" s="18">
        <v>20</v>
      </c>
      <c r="E9" s="17" t="s">
        <v>177</v>
      </c>
      <c r="F9" s="18">
        <v>7</v>
      </c>
    </row>
    <row r="10" spans="1:6" x14ac:dyDescent="0.25">
      <c r="A10" s="17" t="s">
        <v>389</v>
      </c>
      <c r="B10" s="18">
        <v>17</v>
      </c>
      <c r="E10" s="17" t="s">
        <v>191</v>
      </c>
      <c r="F10" s="18">
        <v>6</v>
      </c>
    </row>
    <row r="11" spans="1:6" x14ac:dyDescent="0.25">
      <c r="A11" s="17" t="s">
        <v>391</v>
      </c>
      <c r="B11" s="18">
        <v>12</v>
      </c>
      <c r="E11" s="17" t="s">
        <v>201</v>
      </c>
      <c r="F11" s="18">
        <v>5</v>
      </c>
    </row>
    <row r="12" spans="1:6" x14ac:dyDescent="0.25">
      <c r="A12" s="17" t="s">
        <v>249</v>
      </c>
      <c r="B12" s="18">
        <v>7</v>
      </c>
      <c r="E12" s="17" t="s">
        <v>44</v>
      </c>
      <c r="F12" s="18">
        <v>5</v>
      </c>
    </row>
    <row r="13" spans="1:6" x14ac:dyDescent="0.25">
      <c r="A13" s="17" t="s">
        <v>405</v>
      </c>
      <c r="B13" s="18"/>
      <c r="E13" s="17" t="s">
        <v>200</v>
      </c>
      <c r="F13" s="18">
        <v>5</v>
      </c>
    </row>
    <row r="14" spans="1:6" x14ac:dyDescent="0.25">
      <c r="A14" s="17" t="s">
        <v>406</v>
      </c>
      <c r="B14" s="18">
        <v>250</v>
      </c>
      <c r="E14" s="17" t="s">
        <v>188</v>
      </c>
      <c r="F14" s="18">
        <v>5</v>
      </c>
    </row>
    <row r="15" spans="1:6" x14ac:dyDescent="0.25">
      <c r="E15" s="17" t="s">
        <v>184</v>
      </c>
      <c r="F15" s="18">
        <v>5</v>
      </c>
    </row>
    <row r="16" spans="1:6" x14ac:dyDescent="0.25">
      <c r="E16" s="17" t="s">
        <v>178</v>
      </c>
      <c r="F16" s="18">
        <v>5</v>
      </c>
    </row>
    <row r="17" spans="5:6" x14ac:dyDescent="0.25">
      <c r="E17" s="17" t="s">
        <v>187</v>
      </c>
      <c r="F17" s="18">
        <v>4</v>
      </c>
    </row>
    <row r="18" spans="5:6" x14ac:dyDescent="0.25">
      <c r="E18" s="17" t="s">
        <v>202</v>
      </c>
      <c r="F18" s="18">
        <v>3</v>
      </c>
    </row>
    <row r="19" spans="5:6" x14ac:dyDescent="0.25">
      <c r="E19" s="17" t="s">
        <v>229</v>
      </c>
      <c r="F19" s="18">
        <v>3</v>
      </c>
    </row>
    <row r="20" spans="5:6" x14ac:dyDescent="0.25">
      <c r="E20" s="17" t="s">
        <v>190</v>
      </c>
      <c r="F20" s="18">
        <v>3</v>
      </c>
    </row>
    <row r="21" spans="5:6" x14ac:dyDescent="0.25">
      <c r="E21" s="17" t="s">
        <v>235</v>
      </c>
      <c r="F21" s="18">
        <v>3</v>
      </c>
    </row>
    <row r="22" spans="5:6" x14ac:dyDescent="0.25">
      <c r="E22" s="17" t="s">
        <v>181</v>
      </c>
      <c r="F22" s="18">
        <v>3</v>
      </c>
    </row>
    <row r="23" spans="5:6" x14ac:dyDescent="0.25">
      <c r="E23" s="17" t="s">
        <v>199</v>
      </c>
      <c r="F23" s="18">
        <v>3</v>
      </c>
    </row>
    <row r="24" spans="5:6" x14ac:dyDescent="0.25">
      <c r="E24" s="17" t="s">
        <v>254</v>
      </c>
      <c r="F24" s="18">
        <v>3</v>
      </c>
    </row>
    <row r="25" spans="5:6" x14ac:dyDescent="0.25">
      <c r="E25" s="17" t="s">
        <v>56</v>
      </c>
      <c r="F25" s="18">
        <v>3</v>
      </c>
    </row>
    <row r="26" spans="5:6" x14ac:dyDescent="0.25">
      <c r="E26" s="17" t="s">
        <v>230</v>
      </c>
      <c r="F26" s="18">
        <v>3</v>
      </c>
    </row>
    <row r="27" spans="5:6" x14ac:dyDescent="0.25">
      <c r="E27" s="17" t="s">
        <v>290</v>
      </c>
      <c r="F27" s="18">
        <v>3</v>
      </c>
    </row>
    <row r="28" spans="5:6" x14ac:dyDescent="0.25">
      <c r="E28" s="17" t="s">
        <v>197</v>
      </c>
      <c r="F28" s="18">
        <v>3</v>
      </c>
    </row>
    <row r="29" spans="5:6" x14ac:dyDescent="0.25">
      <c r="E29" s="17" t="s">
        <v>243</v>
      </c>
      <c r="F29" s="18">
        <v>3</v>
      </c>
    </row>
    <row r="30" spans="5:6" x14ac:dyDescent="0.25">
      <c r="E30" s="17" t="s">
        <v>278</v>
      </c>
      <c r="F30" s="18">
        <v>3</v>
      </c>
    </row>
    <row r="31" spans="5:6" x14ac:dyDescent="0.25">
      <c r="E31" s="17" t="s">
        <v>252</v>
      </c>
      <c r="F31" s="18">
        <v>3</v>
      </c>
    </row>
    <row r="32" spans="5:6" x14ac:dyDescent="0.25">
      <c r="E32" s="17" t="s">
        <v>217</v>
      </c>
      <c r="F32" s="18">
        <v>3</v>
      </c>
    </row>
    <row r="33" spans="5:6" x14ac:dyDescent="0.25">
      <c r="E33" s="17" t="s">
        <v>213</v>
      </c>
      <c r="F33" s="18">
        <v>3</v>
      </c>
    </row>
    <row r="34" spans="5:6" x14ac:dyDescent="0.25">
      <c r="E34" s="17" t="s">
        <v>275</v>
      </c>
      <c r="F34" s="18">
        <v>2</v>
      </c>
    </row>
    <row r="35" spans="5:6" x14ac:dyDescent="0.25">
      <c r="E35" s="17" t="s">
        <v>195</v>
      </c>
      <c r="F35" s="18">
        <v>2</v>
      </c>
    </row>
    <row r="36" spans="5:6" x14ac:dyDescent="0.25">
      <c r="E36" s="17" t="s">
        <v>232</v>
      </c>
      <c r="F36" s="18">
        <v>2</v>
      </c>
    </row>
    <row r="37" spans="5:6" x14ac:dyDescent="0.25">
      <c r="E37" s="17" t="s">
        <v>186</v>
      </c>
      <c r="F37" s="18">
        <v>2</v>
      </c>
    </row>
    <row r="38" spans="5:6" x14ac:dyDescent="0.25">
      <c r="E38" s="17" t="s">
        <v>216</v>
      </c>
      <c r="F38" s="18">
        <v>2</v>
      </c>
    </row>
    <row r="39" spans="5:6" x14ac:dyDescent="0.25">
      <c r="E39" s="17" t="s">
        <v>313</v>
      </c>
      <c r="F39" s="18">
        <v>2</v>
      </c>
    </row>
    <row r="40" spans="5:6" x14ac:dyDescent="0.25">
      <c r="E40" s="17" t="s">
        <v>289</v>
      </c>
      <c r="F40" s="18">
        <v>2</v>
      </c>
    </row>
    <row r="41" spans="5:6" x14ac:dyDescent="0.25">
      <c r="E41" s="17" t="s">
        <v>218</v>
      </c>
      <c r="F41" s="18">
        <v>2</v>
      </c>
    </row>
    <row r="42" spans="5:6" x14ac:dyDescent="0.25">
      <c r="E42" s="17" t="s">
        <v>198</v>
      </c>
      <c r="F42" s="18">
        <v>2</v>
      </c>
    </row>
    <row r="43" spans="5:6" x14ac:dyDescent="0.25">
      <c r="E43" s="17" t="s">
        <v>194</v>
      </c>
      <c r="F43" s="18">
        <v>2</v>
      </c>
    </row>
    <row r="44" spans="5:6" x14ac:dyDescent="0.25">
      <c r="E44" s="17" t="s">
        <v>182</v>
      </c>
      <c r="F44" s="18">
        <v>2</v>
      </c>
    </row>
    <row r="45" spans="5:6" x14ac:dyDescent="0.25">
      <c r="E45" s="17" t="s">
        <v>196</v>
      </c>
      <c r="F45" s="18">
        <v>2</v>
      </c>
    </row>
    <row r="46" spans="5:6" x14ac:dyDescent="0.25">
      <c r="E46" s="17" t="s">
        <v>273</v>
      </c>
      <c r="F46" s="18">
        <v>2</v>
      </c>
    </row>
    <row r="47" spans="5:6" x14ac:dyDescent="0.25">
      <c r="E47" s="17" t="s">
        <v>280</v>
      </c>
      <c r="F47" s="18">
        <v>2</v>
      </c>
    </row>
    <row r="48" spans="5:6" x14ac:dyDescent="0.25">
      <c r="E48" s="17" t="s">
        <v>287</v>
      </c>
      <c r="F48" s="18">
        <v>2</v>
      </c>
    </row>
    <row r="49" spans="5:6" x14ac:dyDescent="0.25">
      <c r="E49" s="17" t="s">
        <v>183</v>
      </c>
      <c r="F49" s="18">
        <v>2</v>
      </c>
    </row>
    <row r="50" spans="5:6" x14ac:dyDescent="0.25">
      <c r="E50" s="17" t="s">
        <v>340</v>
      </c>
      <c r="F50" s="18">
        <v>2</v>
      </c>
    </row>
    <row r="51" spans="5:6" x14ac:dyDescent="0.25">
      <c r="E51" s="17" t="s">
        <v>370</v>
      </c>
      <c r="F51" s="18">
        <v>2</v>
      </c>
    </row>
    <row r="52" spans="5:6" x14ac:dyDescent="0.25">
      <c r="E52" s="17" t="s">
        <v>215</v>
      </c>
      <c r="F52" s="18">
        <v>2</v>
      </c>
    </row>
    <row r="53" spans="5:6" x14ac:dyDescent="0.25">
      <c r="E53" s="17" t="s">
        <v>234</v>
      </c>
      <c r="F53" s="18">
        <v>2</v>
      </c>
    </row>
    <row r="54" spans="5:6" x14ac:dyDescent="0.25">
      <c r="E54" s="17" t="s">
        <v>207</v>
      </c>
      <c r="F54" s="18">
        <v>2</v>
      </c>
    </row>
    <row r="55" spans="5:6" x14ac:dyDescent="0.25">
      <c r="E55" s="17" t="s">
        <v>220</v>
      </c>
      <c r="F55" s="18">
        <v>2</v>
      </c>
    </row>
    <row r="56" spans="5:6" x14ac:dyDescent="0.25">
      <c r="E56" s="17" t="s">
        <v>227</v>
      </c>
      <c r="F56" s="18">
        <v>2</v>
      </c>
    </row>
    <row r="57" spans="5:6" x14ac:dyDescent="0.25">
      <c r="E57" s="17" t="s">
        <v>221</v>
      </c>
      <c r="F57" s="18">
        <v>2</v>
      </c>
    </row>
    <row r="58" spans="5:6" x14ac:dyDescent="0.25">
      <c r="E58" s="17" t="s">
        <v>298</v>
      </c>
      <c r="F58" s="18">
        <v>1</v>
      </c>
    </row>
    <row r="59" spans="5:6" x14ac:dyDescent="0.25">
      <c r="E59" s="17" t="s">
        <v>326</v>
      </c>
      <c r="F59" s="18">
        <v>1</v>
      </c>
    </row>
    <row r="60" spans="5:6" x14ac:dyDescent="0.25">
      <c r="E60" s="17" t="s">
        <v>210</v>
      </c>
      <c r="F60" s="18">
        <v>1</v>
      </c>
    </row>
    <row r="61" spans="5:6" x14ac:dyDescent="0.25">
      <c r="E61" s="17" t="s">
        <v>320</v>
      </c>
      <c r="F61" s="18">
        <v>1</v>
      </c>
    </row>
    <row r="62" spans="5:6" x14ac:dyDescent="0.25">
      <c r="E62" s="17" t="s">
        <v>352</v>
      </c>
      <c r="F62" s="18">
        <v>1</v>
      </c>
    </row>
    <row r="63" spans="5:6" x14ac:dyDescent="0.25">
      <c r="E63" s="17" t="s">
        <v>296</v>
      </c>
      <c r="F63" s="18">
        <v>1</v>
      </c>
    </row>
    <row r="64" spans="5:6" x14ac:dyDescent="0.25">
      <c r="E64" s="17" t="s">
        <v>208</v>
      </c>
      <c r="F64" s="18">
        <v>1</v>
      </c>
    </row>
    <row r="65" spans="5:6" x14ac:dyDescent="0.25">
      <c r="E65" s="17" t="s">
        <v>174</v>
      </c>
      <c r="F65" s="18">
        <v>1</v>
      </c>
    </row>
    <row r="66" spans="5:6" x14ac:dyDescent="0.25">
      <c r="E66" s="17" t="s">
        <v>376</v>
      </c>
      <c r="F66" s="18">
        <v>1</v>
      </c>
    </row>
    <row r="67" spans="5:6" x14ac:dyDescent="0.25">
      <c r="E67" s="17" t="s">
        <v>180</v>
      </c>
      <c r="F67" s="18">
        <v>1</v>
      </c>
    </row>
    <row r="68" spans="5:6" x14ac:dyDescent="0.25">
      <c r="E68" s="17" t="s">
        <v>350</v>
      </c>
      <c r="F68" s="18">
        <v>1</v>
      </c>
    </row>
    <row r="69" spans="5:6" x14ac:dyDescent="0.25">
      <c r="E69" s="17" t="s">
        <v>219</v>
      </c>
      <c r="F69" s="18">
        <v>1</v>
      </c>
    </row>
    <row r="70" spans="5:6" x14ac:dyDescent="0.25">
      <c r="E70" s="17" t="s">
        <v>206</v>
      </c>
      <c r="F70" s="18">
        <v>1</v>
      </c>
    </row>
    <row r="71" spans="5:6" x14ac:dyDescent="0.25">
      <c r="E71" s="17" t="s">
        <v>189</v>
      </c>
      <c r="F71" s="18">
        <v>1</v>
      </c>
    </row>
    <row r="72" spans="5:6" x14ac:dyDescent="0.25">
      <c r="E72" s="17" t="s">
        <v>355</v>
      </c>
      <c r="F72" s="18">
        <v>1</v>
      </c>
    </row>
    <row r="73" spans="5:6" x14ac:dyDescent="0.25">
      <c r="E73" s="17" t="s">
        <v>185</v>
      </c>
      <c r="F73" s="18">
        <v>1</v>
      </c>
    </row>
    <row r="74" spans="5:6" x14ac:dyDescent="0.25">
      <c r="E74" s="17" t="s">
        <v>336</v>
      </c>
      <c r="F74" s="18">
        <v>1</v>
      </c>
    </row>
    <row r="75" spans="5:6" x14ac:dyDescent="0.25">
      <c r="E75" s="17" t="s">
        <v>329</v>
      </c>
      <c r="F75" s="18">
        <v>1</v>
      </c>
    </row>
    <row r="76" spans="5:6" x14ac:dyDescent="0.25">
      <c r="E76" s="17" t="s">
        <v>368</v>
      </c>
      <c r="F76" s="18">
        <v>1</v>
      </c>
    </row>
    <row r="77" spans="5:6" x14ac:dyDescent="0.25">
      <c r="E77" s="17" t="s">
        <v>379</v>
      </c>
      <c r="F77" s="18">
        <v>1</v>
      </c>
    </row>
    <row r="78" spans="5:6" x14ac:dyDescent="0.25">
      <c r="E78" s="17" t="s">
        <v>373</v>
      </c>
      <c r="F78" s="18">
        <v>1</v>
      </c>
    </row>
    <row r="79" spans="5:6" x14ac:dyDescent="0.25">
      <c r="E79" s="17" t="s">
        <v>303</v>
      </c>
      <c r="F79" s="18">
        <v>1</v>
      </c>
    </row>
    <row r="80" spans="5:6" x14ac:dyDescent="0.25">
      <c r="E80" s="17" t="s">
        <v>223</v>
      </c>
      <c r="F80" s="18">
        <v>1</v>
      </c>
    </row>
    <row r="81" spans="5:6" x14ac:dyDescent="0.25">
      <c r="E81" s="17" t="s">
        <v>363</v>
      </c>
      <c r="F81" s="18">
        <v>1</v>
      </c>
    </row>
    <row r="82" spans="5:6" x14ac:dyDescent="0.25">
      <c r="E82" s="17" t="s">
        <v>228</v>
      </c>
      <c r="F82" s="18">
        <v>1</v>
      </c>
    </row>
    <row r="83" spans="5:6" x14ac:dyDescent="0.25">
      <c r="E83" s="17" t="s">
        <v>226</v>
      </c>
      <c r="F83" s="18">
        <v>1</v>
      </c>
    </row>
    <row r="84" spans="5:6" x14ac:dyDescent="0.25">
      <c r="E84" s="17" t="s">
        <v>366</v>
      </c>
      <c r="F84" s="18">
        <v>1</v>
      </c>
    </row>
    <row r="85" spans="5:6" x14ac:dyDescent="0.25">
      <c r="E85" s="17" t="s">
        <v>332</v>
      </c>
      <c r="F85" s="18">
        <v>1</v>
      </c>
    </row>
    <row r="86" spans="5:6" x14ac:dyDescent="0.25">
      <c r="E86" s="17" t="s">
        <v>306</v>
      </c>
      <c r="F86" s="18">
        <v>1</v>
      </c>
    </row>
    <row r="87" spans="5:6" x14ac:dyDescent="0.25">
      <c r="E87" s="17" t="s">
        <v>381</v>
      </c>
      <c r="F87" s="18">
        <v>1</v>
      </c>
    </row>
    <row r="88" spans="5:6" x14ac:dyDescent="0.25">
      <c r="E88" s="17" t="s">
        <v>212</v>
      </c>
      <c r="F88" s="18">
        <v>1</v>
      </c>
    </row>
    <row r="89" spans="5:6" x14ac:dyDescent="0.25">
      <c r="E89" s="17" t="s">
        <v>193</v>
      </c>
      <c r="F89" s="18">
        <v>1</v>
      </c>
    </row>
    <row r="90" spans="5:6" x14ac:dyDescent="0.25">
      <c r="E90" s="17" t="s">
        <v>357</v>
      </c>
      <c r="F90" s="18">
        <v>1</v>
      </c>
    </row>
    <row r="91" spans="5:6" x14ac:dyDescent="0.25">
      <c r="E91" s="17" t="s">
        <v>285</v>
      </c>
      <c r="F91" s="18">
        <v>1</v>
      </c>
    </row>
    <row r="92" spans="5:6" x14ac:dyDescent="0.25">
      <c r="E92" s="17" t="s">
        <v>209</v>
      </c>
      <c r="F92" s="18">
        <v>1</v>
      </c>
    </row>
    <row r="93" spans="5:6" x14ac:dyDescent="0.25">
      <c r="E93" s="17" t="s">
        <v>224</v>
      </c>
      <c r="F93" s="18">
        <v>1</v>
      </c>
    </row>
    <row r="94" spans="5:6" x14ac:dyDescent="0.25">
      <c r="E94" s="17" t="s">
        <v>338</v>
      </c>
      <c r="F94" s="18">
        <v>1</v>
      </c>
    </row>
    <row r="95" spans="5:6" x14ac:dyDescent="0.25">
      <c r="E95" s="17" t="s">
        <v>361</v>
      </c>
      <c r="F95" s="18">
        <v>1</v>
      </c>
    </row>
    <row r="96" spans="5:6" x14ac:dyDescent="0.25">
      <c r="E96" s="17" t="s">
        <v>211</v>
      </c>
      <c r="F96" s="18">
        <v>1</v>
      </c>
    </row>
    <row r="97" spans="5:6" x14ac:dyDescent="0.25">
      <c r="E97" s="17" t="s">
        <v>214</v>
      </c>
      <c r="F97" s="18">
        <v>1</v>
      </c>
    </row>
    <row r="98" spans="5:6" x14ac:dyDescent="0.25">
      <c r="E98" s="17" t="s">
        <v>317</v>
      </c>
      <c r="F98" s="18">
        <v>1</v>
      </c>
    </row>
    <row r="99" spans="5:6" x14ac:dyDescent="0.25">
      <c r="E99" s="17" t="s">
        <v>359</v>
      </c>
      <c r="F99" s="18">
        <v>1</v>
      </c>
    </row>
    <row r="100" spans="5:6" x14ac:dyDescent="0.25">
      <c r="E100" s="17" t="s">
        <v>203</v>
      </c>
      <c r="F100" s="18">
        <v>1</v>
      </c>
    </row>
    <row r="101" spans="5:6" x14ac:dyDescent="0.25">
      <c r="E101" s="17" t="s">
        <v>225</v>
      </c>
      <c r="F101" s="18">
        <v>1</v>
      </c>
    </row>
    <row r="102" spans="5:6" x14ac:dyDescent="0.25">
      <c r="E102" s="17" t="s">
        <v>233</v>
      </c>
      <c r="F102" s="18">
        <v>1</v>
      </c>
    </row>
    <row r="103" spans="5:6" x14ac:dyDescent="0.25">
      <c r="E103" s="17" t="s">
        <v>321</v>
      </c>
      <c r="F103" s="18">
        <v>1</v>
      </c>
    </row>
    <row r="104" spans="5:6" x14ac:dyDescent="0.25">
      <c r="E104" s="17" t="s">
        <v>382</v>
      </c>
      <c r="F104" s="18">
        <v>1</v>
      </c>
    </row>
    <row r="105" spans="5:6" x14ac:dyDescent="0.25">
      <c r="E105" s="17" t="s">
        <v>192</v>
      </c>
      <c r="F105" s="18">
        <v>1</v>
      </c>
    </row>
    <row r="106" spans="5:6" x14ac:dyDescent="0.25">
      <c r="E106" s="17" t="s">
        <v>308</v>
      </c>
      <c r="F106" s="18">
        <v>1</v>
      </c>
    </row>
    <row r="107" spans="5:6" x14ac:dyDescent="0.25">
      <c r="E107" s="17" t="s">
        <v>344</v>
      </c>
      <c r="F107" s="18">
        <v>1</v>
      </c>
    </row>
    <row r="108" spans="5:6" x14ac:dyDescent="0.25">
      <c r="E108" s="17" t="s">
        <v>222</v>
      </c>
      <c r="F108" s="18">
        <v>1</v>
      </c>
    </row>
    <row r="109" spans="5:6" x14ac:dyDescent="0.25">
      <c r="E109" s="17" t="s">
        <v>323</v>
      </c>
      <c r="F109" s="18">
        <v>1</v>
      </c>
    </row>
    <row r="110" spans="5:6" x14ac:dyDescent="0.25">
      <c r="E110" s="17" t="s">
        <v>179</v>
      </c>
      <c r="F110" s="18">
        <v>1</v>
      </c>
    </row>
    <row r="111" spans="5:6" x14ac:dyDescent="0.25">
      <c r="E111" s="17" t="s">
        <v>311</v>
      </c>
      <c r="F111" s="18">
        <v>1</v>
      </c>
    </row>
    <row r="112" spans="5:6" x14ac:dyDescent="0.25">
      <c r="E112" s="17" t="s">
        <v>205</v>
      </c>
      <c r="F112" s="18">
        <v>1</v>
      </c>
    </row>
    <row r="113" spans="5:6" x14ac:dyDescent="0.25">
      <c r="E113" s="17" t="s">
        <v>231</v>
      </c>
      <c r="F113" s="18">
        <v>1</v>
      </c>
    </row>
    <row r="114" spans="5:6" x14ac:dyDescent="0.25">
      <c r="E114" s="17" t="s">
        <v>282</v>
      </c>
      <c r="F114" s="18">
        <v>1</v>
      </c>
    </row>
    <row r="115" spans="5:6" x14ac:dyDescent="0.25">
      <c r="E115" s="17" t="s">
        <v>347</v>
      </c>
      <c r="F115" s="18">
        <v>1</v>
      </c>
    </row>
    <row r="116" spans="5:6" x14ac:dyDescent="0.25">
      <c r="E116" s="17" t="s">
        <v>353</v>
      </c>
      <c r="F116" s="18">
        <v>1</v>
      </c>
    </row>
    <row r="117" spans="5:6" x14ac:dyDescent="0.25">
      <c r="E117" s="17" t="s">
        <v>269</v>
      </c>
      <c r="F117" s="18">
        <v>1</v>
      </c>
    </row>
    <row r="118" spans="5:6" x14ac:dyDescent="0.25">
      <c r="E118" s="17" t="s">
        <v>387</v>
      </c>
      <c r="F118" s="18">
        <v>1</v>
      </c>
    </row>
    <row r="119" spans="5:6" x14ac:dyDescent="0.25">
      <c r="E119" s="17" t="s">
        <v>405</v>
      </c>
      <c r="F119" s="18"/>
    </row>
    <row r="120" spans="5:6" x14ac:dyDescent="0.25">
      <c r="E120" s="17" t="s">
        <v>411</v>
      </c>
      <c r="F120" s="18">
        <v>250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CEC8-F127-4ED2-A130-230BBB28E2A2}">
  <sheetPr codeName="Sheet1"/>
  <dimension ref="A1:K251"/>
  <sheetViews>
    <sheetView workbookViewId="0">
      <selection activeCell="F16" sqref="F16"/>
    </sheetView>
  </sheetViews>
  <sheetFormatPr defaultRowHeight="13.8" x14ac:dyDescent="0.25"/>
  <cols>
    <col min="2" max="2" width="12" bestFit="1" customWidth="1"/>
    <col min="6" max="6" width="16.44140625" bestFit="1" customWidth="1"/>
    <col min="7" max="7" width="57.109375" bestFit="1" customWidth="1"/>
    <col min="8" max="8" width="21.77734375" style="15" customWidth="1"/>
    <col min="9" max="9" width="10" customWidth="1"/>
    <col min="10" max="10" width="12.332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172</v>
      </c>
      <c r="G1" t="s">
        <v>5</v>
      </c>
      <c r="H1" s="15" t="s">
        <v>6</v>
      </c>
      <c r="I1" t="s">
        <v>50</v>
      </c>
      <c r="J1" t="s">
        <v>7</v>
      </c>
      <c r="K1" t="s">
        <v>400</v>
      </c>
    </row>
    <row r="2" spans="1:11" x14ac:dyDescent="0.25">
      <c r="A2">
        <v>258456</v>
      </c>
      <c r="B2" t="s">
        <v>8</v>
      </c>
      <c r="C2" t="s">
        <v>32</v>
      </c>
      <c r="D2" t="s">
        <v>39</v>
      </c>
      <c r="E2" t="s">
        <v>42</v>
      </c>
      <c r="F2" t="s">
        <v>173</v>
      </c>
      <c r="G2" t="s">
        <v>45</v>
      </c>
      <c r="I2" s="15"/>
      <c r="J2" t="s">
        <v>48</v>
      </c>
      <c r="K2" t="str">
        <f>VLOOKUP(F2,'Warehouse Distribution'!$A$3:$D$11,2,0)</f>
        <v>Arrow</v>
      </c>
    </row>
    <row r="3" spans="1:11" x14ac:dyDescent="0.25">
      <c r="A3">
        <v>354889</v>
      </c>
      <c r="B3" t="s">
        <v>9</v>
      </c>
      <c r="C3" t="s">
        <v>32</v>
      </c>
      <c r="D3" t="s">
        <v>39</v>
      </c>
      <c r="E3" t="s">
        <v>43</v>
      </c>
      <c r="F3" t="s">
        <v>173</v>
      </c>
      <c r="G3" t="s">
        <v>46</v>
      </c>
      <c r="I3" s="15"/>
      <c r="J3" t="s">
        <v>48</v>
      </c>
      <c r="K3" t="str">
        <f>VLOOKUP(F3,'Warehouse Distribution'!$A$3:$D$11,2,0)</f>
        <v>Arrow</v>
      </c>
    </row>
    <row r="4" spans="1:11" x14ac:dyDescent="0.25">
      <c r="A4">
        <v>457665</v>
      </c>
      <c r="B4" t="s">
        <v>10</v>
      </c>
      <c r="C4" t="s">
        <v>32</v>
      </c>
      <c r="D4" t="s">
        <v>39</v>
      </c>
      <c r="E4" t="s">
        <v>42</v>
      </c>
      <c r="F4" t="s">
        <v>173</v>
      </c>
      <c r="G4" t="s">
        <v>45</v>
      </c>
      <c r="H4" s="15">
        <f>IF(ISERROR(VLOOKUP(A4,'Tracking Numbers'!A:C,3,0)),"",VLOOKUP(A4,'Tracking Numbers'!A:C,3,0))</f>
        <v>772793309754</v>
      </c>
      <c r="I4" s="15" t="str">
        <f>IF(ISERROR(VLOOKUP(A4,'Tracking Numbers'!A:C,2,0)),"",VLOOKUP(A4,'Tracking Numbers'!A:C,2,0))</f>
        <v>Fedex</v>
      </c>
      <c r="J4" t="s">
        <v>399</v>
      </c>
      <c r="K4" t="str">
        <f>VLOOKUP(F4,'Warehouse Distribution'!$A$3:$D$11,2,0)</f>
        <v>Arrow</v>
      </c>
    </row>
    <row r="5" spans="1:11" x14ac:dyDescent="0.25">
      <c r="A5">
        <v>457866</v>
      </c>
      <c r="B5" t="s">
        <v>11</v>
      </c>
      <c r="C5" t="s">
        <v>33</v>
      </c>
      <c r="D5" t="s">
        <v>39</v>
      </c>
      <c r="E5" t="s">
        <v>43</v>
      </c>
      <c r="F5" t="s">
        <v>173</v>
      </c>
      <c r="G5" t="s">
        <v>46</v>
      </c>
      <c r="I5" s="15"/>
      <c r="J5" t="s">
        <v>49</v>
      </c>
      <c r="K5" t="str">
        <f>VLOOKUP(F5,'Warehouse Distribution'!$A$3:$D$11,2,0)</f>
        <v>Arrow</v>
      </c>
    </row>
    <row r="6" spans="1:11" x14ac:dyDescent="0.25">
      <c r="A6">
        <v>454127</v>
      </c>
      <c r="B6" t="s">
        <v>12</v>
      </c>
      <c r="C6" t="s">
        <v>34</v>
      </c>
      <c r="D6" t="s">
        <v>39</v>
      </c>
      <c r="E6" t="s">
        <v>44</v>
      </c>
      <c r="F6" t="s">
        <v>173</v>
      </c>
      <c r="G6" t="s">
        <v>47</v>
      </c>
      <c r="I6" s="15"/>
      <c r="J6" t="s">
        <v>49</v>
      </c>
      <c r="K6" t="str">
        <f>VLOOKUP(F6,'Warehouse Distribution'!$A$3:$D$11,2,0)</f>
        <v>Arrow</v>
      </c>
    </row>
    <row r="7" spans="1:11" x14ac:dyDescent="0.25">
      <c r="A7">
        <v>245675</v>
      </c>
      <c r="B7" t="s">
        <v>12</v>
      </c>
      <c r="C7" t="s">
        <v>34</v>
      </c>
      <c r="D7" t="s">
        <v>39</v>
      </c>
      <c r="E7" t="s">
        <v>42</v>
      </c>
      <c r="F7" t="s">
        <v>173</v>
      </c>
      <c r="G7" t="s">
        <v>45</v>
      </c>
      <c r="I7" s="15"/>
      <c r="J7" t="s">
        <v>48</v>
      </c>
      <c r="K7" t="str">
        <f>VLOOKUP(F7,'Warehouse Distribution'!$A$3:$D$11,2,0)</f>
        <v>Arrow</v>
      </c>
    </row>
    <row r="8" spans="1:11" x14ac:dyDescent="0.25">
      <c r="A8">
        <v>457826</v>
      </c>
      <c r="B8" t="s">
        <v>13</v>
      </c>
      <c r="C8" t="s">
        <v>35</v>
      </c>
      <c r="D8" t="s">
        <v>39</v>
      </c>
      <c r="E8" t="s">
        <v>42</v>
      </c>
      <c r="F8" t="s">
        <v>173</v>
      </c>
      <c r="G8" t="s">
        <v>45</v>
      </c>
      <c r="I8" s="15"/>
      <c r="J8" t="s">
        <v>48</v>
      </c>
      <c r="K8" t="str">
        <f>VLOOKUP(F8,'Warehouse Distribution'!$A$3:$D$11,2,0)</f>
        <v>Arrow</v>
      </c>
    </row>
    <row r="9" spans="1:11" x14ac:dyDescent="0.25">
      <c r="A9">
        <v>562445</v>
      </c>
      <c r="B9" t="s">
        <v>14</v>
      </c>
      <c r="C9" t="s">
        <v>32</v>
      </c>
      <c r="D9" t="s">
        <v>39</v>
      </c>
      <c r="E9" t="s">
        <v>43</v>
      </c>
      <c r="F9" t="s">
        <v>173</v>
      </c>
      <c r="G9" t="s">
        <v>46</v>
      </c>
      <c r="I9" s="15"/>
      <c r="J9" t="s">
        <v>48</v>
      </c>
      <c r="K9" t="str">
        <f>VLOOKUP(F9,'Warehouse Distribution'!$A$3:$D$11,2,0)</f>
        <v>Arrow</v>
      </c>
    </row>
    <row r="10" spans="1:11" x14ac:dyDescent="0.25">
      <c r="A10">
        <v>245896</v>
      </c>
      <c r="B10" t="s">
        <v>15</v>
      </c>
      <c r="C10" t="s">
        <v>32</v>
      </c>
      <c r="D10" t="s">
        <v>39</v>
      </c>
      <c r="E10" t="s">
        <v>42</v>
      </c>
      <c r="F10" t="s">
        <v>173</v>
      </c>
      <c r="G10" t="s">
        <v>45</v>
      </c>
      <c r="H10" s="15">
        <f>IF(ISERROR(VLOOKUP(A10,'Tracking Numbers'!A:C,3,0)),"",VLOOKUP(A10,'Tracking Numbers'!A:C,3,0))</f>
        <v>772798625809</v>
      </c>
      <c r="I10" s="15" t="str">
        <f>IF(ISERROR(VLOOKUP(A10,'Tracking Numbers'!A:C,2,0)),"",VLOOKUP(A10,'Tracking Numbers'!A:C,2,0))</f>
        <v>Fedex</v>
      </c>
      <c r="J10" t="s">
        <v>399</v>
      </c>
      <c r="K10" t="str">
        <f>VLOOKUP(F10,'Warehouse Distribution'!$A$3:$D$11,2,0)</f>
        <v>Arrow</v>
      </c>
    </row>
    <row r="11" spans="1:11" x14ac:dyDescent="0.25">
      <c r="A11">
        <v>275642</v>
      </c>
      <c r="B11" t="s">
        <v>16</v>
      </c>
      <c r="C11" t="s">
        <v>32</v>
      </c>
      <c r="D11" t="s">
        <v>39</v>
      </c>
      <c r="E11" t="s">
        <v>42</v>
      </c>
      <c r="F11" t="s">
        <v>173</v>
      </c>
      <c r="G11" t="s">
        <v>45</v>
      </c>
      <c r="I11" s="15"/>
      <c r="J11" t="s">
        <v>49</v>
      </c>
      <c r="K11" t="str">
        <f>VLOOKUP(F11,'Warehouse Distribution'!$A$3:$D$11,2,0)</f>
        <v>Arrow</v>
      </c>
    </row>
    <row r="12" spans="1:11" x14ac:dyDescent="0.25">
      <c r="A12">
        <v>456876</v>
      </c>
      <c r="B12" t="s">
        <v>17</v>
      </c>
      <c r="C12" t="s">
        <v>32</v>
      </c>
      <c r="D12" t="s">
        <v>39</v>
      </c>
      <c r="E12" t="s">
        <v>44</v>
      </c>
      <c r="F12" t="s">
        <v>173</v>
      </c>
      <c r="G12" t="s">
        <v>47</v>
      </c>
      <c r="I12" s="15"/>
      <c r="J12" t="s">
        <v>48</v>
      </c>
      <c r="K12" t="str">
        <f>VLOOKUP(F12,'Warehouse Distribution'!$A$3:$D$11,2,0)</f>
        <v>Arrow</v>
      </c>
    </row>
    <row r="13" spans="1:11" x14ac:dyDescent="0.25">
      <c r="A13">
        <v>478846</v>
      </c>
      <c r="B13" t="s">
        <v>18</v>
      </c>
      <c r="C13" t="s">
        <v>35</v>
      </c>
      <c r="D13" t="s">
        <v>39</v>
      </c>
      <c r="E13" t="s">
        <v>43</v>
      </c>
      <c r="F13" t="s">
        <v>173</v>
      </c>
      <c r="G13" t="s">
        <v>46</v>
      </c>
      <c r="I13" s="15"/>
      <c r="J13" t="s">
        <v>49</v>
      </c>
      <c r="K13" t="str">
        <f>VLOOKUP(F13,'Warehouse Distribution'!$A$3:$D$11,2,0)</f>
        <v>Arrow</v>
      </c>
    </row>
    <row r="14" spans="1:11" x14ac:dyDescent="0.25">
      <c r="A14">
        <v>458646</v>
      </c>
      <c r="B14" t="s">
        <v>19</v>
      </c>
      <c r="C14" t="s">
        <v>33</v>
      </c>
      <c r="D14" t="s">
        <v>39</v>
      </c>
      <c r="E14" t="s">
        <v>42</v>
      </c>
      <c r="F14" t="s">
        <v>173</v>
      </c>
      <c r="G14" t="s">
        <v>45</v>
      </c>
      <c r="I14" s="15"/>
      <c r="J14" t="s">
        <v>48</v>
      </c>
      <c r="K14" t="str">
        <f>VLOOKUP(F14,'Warehouse Distribution'!$A$3:$D$11,2,0)</f>
        <v>Arrow</v>
      </c>
    </row>
    <row r="15" spans="1:11" x14ac:dyDescent="0.25">
      <c r="A15">
        <v>478546</v>
      </c>
      <c r="B15" t="s">
        <v>20</v>
      </c>
      <c r="C15" t="s">
        <v>35</v>
      </c>
      <c r="D15" t="s">
        <v>39</v>
      </c>
      <c r="E15" t="s">
        <v>44</v>
      </c>
      <c r="F15" t="s">
        <v>173</v>
      </c>
      <c r="G15" t="s">
        <v>47</v>
      </c>
      <c r="I15" s="15"/>
      <c r="J15" t="s">
        <v>48</v>
      </c>
      <c r="K15" t="str">
        <f>VLOOKUP(F15,'Warehouse Distribution'!$A$3:$D$11,2,0)</f>
        <v>Arrow</v>
      </c>
    </row>
    <row r="16" spans="1:11" x14ac:dyDescent="0.25">
      <c r="A16">
        <v>234568</v>
      </c>
      <c r="B16" t="s">
        <v>21</v>
      </c>
      <c r="C16" t="s">
        <v>32</v>
      </c>
      <c r="D16" t="s">
        <v>39</v>
      </c>
      <c r="E16" t="s">
        <v>43</v>
      </c>
      <c r="F16" t="s">
        <v>173</v>
      </c>
      <c r="G16" t="s">
        <v>46</v>
      </c>
      <c r="I16" s="15"/>
      <c r="J16" t="s">
        <v>48</v>
      </c>
      <c r="K16" t="str">
        <f>VLOOKUP(F16,'Warehouse Distribution'!$A$3:$D$11,2,0)</f>
        <v>Arrow</v>
      </c>
    </row>
    <row r="17" spans="1:11" x14ac:dyDescent="0.25">
      <c r="A17">
        <v>455789</v>
      </c>
      <c r="B17" t="s">
        <v>22</v>
      </c>
      <c r="C17" t="s">
        <v>32</v>
      </c>
      <c r="D17" t="s">
        <v>39</v>
      </c>
      <c r="E17" t="s">
        <v>44</v>
      </c>
      <c r="F17" t="s">
        <v>173</v>
      </c>
      <c r="G17" t="s">
        <v>47</v>
      </c>
      <c r="I17" s="15"/>
      <c r="J17" t="s">
        <v>48</v>
      </c>
      <c r="K17" t="str">
        <f>VLOOKUP(F17,'Warehouse Distribution'!$A$3:$D$11,2,0)</f>
        <v>Arrow</v>
      </c>
    </row>
    <row r="18" spans="1:11" x14ac:dyDescent="0.25">
      <c r="A18">
        <v>225456</v>
      </c>
      <c r="B18" t="s">
        <v>23</v>
      </c>
      <c r="C18" t="s">
        <v>37</v>
      </c>
      <c r="D18" t="s">
        <v>41</v>
      </c>
      <c r="E18" t="s">
        <v>42</v>
      </c>
      <c r="F18" t="s">
        <v>173</v>
      </c>
      <c r="G18" t="s">
        <v>45</v>
      </c>
      <c r="I18" s="15"/>
      <c r="J18" t="s">
        <v>48</v>
      </c>
      <c r="K18" t="str">
        <f>VLOOKUP(F18,'Warehouse Distribution'!$A$3:$D$11,2,0)</f>
        <v>Arrow</v>
      </c>
    </row>
    <row r="19" spans="1:11" x14ac:dyDescent="0.25">
      <c r="A19">
        <v>228561</v>
      </c>
      <c r="B19" t="s">
        <v>24</v>
      </c>
      <c r="C19" t="s">
        <v>32</v>
      </c>
      <c r="D19" t="s">
        <v>39</v>
      </c>
      <c r="E19" t="s">
        <v>43</v>
      </c>
      <c r="F19" t="s">
        <v>173</v>
      </c>
      <c r="G19" t="s">
        <v>46</v>
      </c>
      <c r="I19" s="15"/>
      <c r="J19" t="s">
        <v>49</v>
      </c>
      <c r="K19" t="str">
        <f>VLOOKUP(F19,'Warehouse Distribution'!$A$3:$D$11,2,0)</f>
        <v>Arrow</v>
      </c>
    </row>
    <row r="20" spans="1:11" x14ac:dyDescent="0.25">
      <c r="A20">
        <v>256478</v>
      </c>
      <c r="B20" t="s">
        <v>25</v>
      </c>
      <c r="C20" t="s">
        <v>38</v>
      </c>
      <c r="D20" t="s">
        <v>41</v>
      </c>
      <c r="E20" t="s">
        <v>42</v>
      </c>
      <c r="F20" t="s">
        <v>173</v>
      </c>
      <c r="G20" t="s">
        <v>45</v>
      </c>
      <c r="I20" s="15"/>
      <c r="J20" t="s">
        <v>48</v>
      </c>
      <c r="K20" t="str">
        <f>VLOOKUP(F20,'Warehouse Distribution'!$A$3:$D$11,2,0)</f>
        <v>Arrow</v>
      </c>
    </row>
    <row r="21" spans="1:11" x14ac:dyDescent="0.25">
      <c r="A21">
        <v>245678</v>
      </c>
      <c r="B21" t="s">
        <v>26</v>
      </c>
      <c r="C21" t="s">
        <v>37</v>
      </c>
      <c r="D21" t="s">
        <v>41</v>
      </c>
      <c r="E21" t="s">
        <v>42</v>
      </c>
      <c r="F21" t="s">
        <v>173</v>
      </c>
      <c r="G21" t="s">
        <v>45</v>
      </c>
      <c r="H21" s="15" t="str">
        <f>IF(ISERROR(VLOOKUP(A21,'Tracking Numbers'!A:C,3,0)),"",VLOOKUP(A21,'Tracking Numbers'!A:C,3,0))</f>
        <v/>
      </c>
      <c r="I21" s="15" t="str">
        <f>IF(ISERROR(VLOOKUP(A21,'Tracking Numbers'!A:C,2,0)),"",VLOOKUP(A21,'Tracking Numbers'!A:C,2,0))</f>
        <v/>
      </c>
      <c r="J21" t="s">
        <v>399</v>
      </c>
      <c r="K21" t="str">
        <f>VLOOKUP(F21,'Warehouse Distribution'!$A$3:$D$11,2,0)</f>
        <v>Arrow</v>
      </c>
    </row>
    <row r="22" spans="1:11" x14ac:dyDescent="0.25">
      <c r="A22">
        <v>455626</v>
      </c>
      <c r="B22" t="s">
        <v>27</v>
      </c>
      <c r="C22" t="s">
        <v>39</v>
      </c>
      <c r="D22" t="s">
        <v>41</v>
      </c>
      <c r="E22" t="s">
        <v>42</v>
      </c>
      <c r="F22" t="s">
        <v>173</v>
      </c>
      <c r="G22" t="s">
        <v>45</v>
      </c>
      <c r="I22" s="15"/>
      <c r="J22" t="s">
        <v>48</v>
      </c>
      <c r="K22" t="str">
        <f>VLOOKUP(F22,'Warehouse Distribution'!$A$3:$D$11,2,0)</f>
        <v>Arrow</v>
      </c>
    </row>
    <row r="23" spans="1:11" x14ac:dyDescent="0.25">
      <c r="A23">
        <v>356456</v>
      </c>
      <c r="B23" t="s">
        <v>28</v>
      </c>
      <c r="C23" t="s">
        <v>32</v>
      </c>
      <c r="D23" t="s">
        <v>39</v>
      </c>
      <c r="E23" t="s">
        <v>43</v>
      </c>
      <c r="F23" t="s">
        <v>173</v>
      </c>
      <c r="G23" t="s">
        <v>46</v>
      </c>
      <c r="I23" s="15"/>
      <c r="J23" t="s">
        <v>48</v>
      </c>
      <c r="K23" t="str">
        <f>VLOOKUP(F23,'Warehouse Distribution'!$A$3:$D$11,2,0)</f>
        <v>Arrow</v>
      </c>
    </row>
    <row r="24" spans="1:11" x14ac:dyDescent="0.25">
      <c r="A24">
        <v>229853</v>
      </c>
      <c r="B24" t="s">
        <v>29</v>
      </c>
      <c r="C24" t="s">
        <v>35</v>
      </c>
      <c r="D24" t="s">
        <v>39</v>
      </c>
      <c r="E24" t="s">
        <v>44</v>
      </c>
      <c r="F24" t="s">
        <v>173</v>
      </c>
      <c r="G24" t="s">
        <v>47</v>
      </c>
      <c r="I24" s="15"/>
      <c r="J24" t="s">
        <v>48</v>
      </c>
      <c r="K24" t="str">
        <f>VLOOKUP(F24,'Warehouse Distribution'!$A$3:$D$11,2,0)</f>
        <v>Arrow</v>
      </c>
    </row>
    <row r="25" spans="1:11" x14ac:dyDescent="0.25">
      <c r="A25">
        <v>465467</v>
      </c>
      <c r="B25" t="s">
        <v>30</v>
      </c>
      <c r="C25" t="s">
        <v>40</v>
      </c>
      <c r="D25" t="s">
        <v>39</v>
      </c>
      <c r="E25" t="s">
        <v>43</v>
      </c>
      <c r="F25" t="s">
        <v>173</v>
      </c>
      <c r="G25" t="s">
        <v>46</v>
      </c>
      <c r="H25" s="15" t="str">
        <f>IF(ISERROR(VLOOKUP(A25,'Tracking Numbers'!A:C,3,0)),"",VLOOKUP(A25,'Tracking Numbers'!A:C,3,0))</f>
        <v>IZ08799796175</v>
      </c>
      <c r="I25" s="15" t="str">
        <f>IF(ISERROR(VLOOKUP(A25,'Tracking Numbers'!A:C,2,0)),"",VLOOKUP(A25,'Tracking Numbers'!A:C,2,0))</f>
        <v>UPS</v>
      </c>
      <c r="J25" t="s">
        <v>399</v>
      </c>
      <c r="K25" t="str">
        <f>VLOOKUP(F25,'Warehouse Distribution'!$A$3:$D$11,2,0)</f>
        <v>Arrow</v>
      </c>
    </row>
    <row r="26" spans="1:11" x14ac:dyDescent="0.25">
      <c r="A26">
        <v>335689</v>
      </c>
      <c r="B26" t="s">
        <v>31</v>
      </c>
      <c r="C26" t="s">
        <v>36</v>
      </c>
      <c r="D26" t="s">
        <v>39</v>
      </c>
      <c r="E26" t="s">
        <v>42</v>
      </c>
      <c r="F26" t="s">
        <v>173</v>
      </c>
      <c r="G26" t="s">
        <v>45</v>
      </c>
      <c r="I26" s="15"/>
      <c r="J26" t="s">
        <v>48</v>
      </c>
      <c r="K26" t="str">
        <f>VLOOKUP(F26,'Warehouse Distribution'!$A$3:$D$11,2,0)</f>
        <v>Arrow</v>
      </c>
    </row>
    <row r="27" spans="1:11" x14ac:dyDescent="0.25">
      <c r="A27">
        <v>335696</v>
      </c>
      <c r="B27" t="s">
        <v>61</v>
      </c>
      <c r="C27" t="s">
        <v>32</v>
      </c>
      <c r="D27" t="s">
        <v>39</v>
      </c>
      <c r="E27" t="s">
        <v>233</v>
      </c>
      <c r="F27" t="s">
        <v>385</v>
      </c>
      <c r="G27" t="s">
        <v>236</v>
      </c>
      <c r="I27" s="15"/>
      <c r="J27" t="s">
        <v>48</v>
      </c>
      <c r="K27" t="str">
        <f>VLOOKUP(F27,'Warehouse Distribution'!$A$3:$D$11,2,0)</f>
        <v>TechSav</v>
      </c>
    </row>
    <row r="28" spans="1:11" x14ac:dyDescent="0.25">
      <c r="A28">
        <v>335703</v>
      </c>
      <c r="B28" t="s">
        <v>168</v>
      </c>
      <c r="C28" t="s">
        <v>62</v>
      </c>
      <c r="D28" t="s">
        <v>41</v>
      </c>
      <c r="E28" t="s">
        <v>199</v>
      </c>
      <c r="F28" t="s">
        <v>385</v>
      </c>
      <c r="G28" t="s">
        <v>237</v>
      </c>
      <c r="I28" s="15"/>
      <c r="J28" t="s">
        <v>48</v>
      </c>
      <c r="K28" t="str">
        <f>VLOOKUP(F28,'Warehouse Distribution'!$A$3:$D$11,2,0)</f>
        <v>TechSav</v>
      </c>
    </row>
    <row r="29" spans="1:11" x14ac:dyDescent="0.25">
      <c r="A29">
        <v>335710</v>
      </c>
      <c r="B29" t="s">
        <v>63</v>
      </c>
      <c r="C29" t="s">
        <v>33</v>
      </c>
      <c r="D29" t="s">
        <v>39</v>
      </c>
      <c r="E29" t="s">
        <v>191</v>
      </c>
      <c r="F29" t="s">
        <v>389</v>
      </c>
      <c r="G29" t="s">
        <v>238</v>
      </c>
      <c r="I29" s="15"/>
      <c r="J29" t="s">
        <v>48</v>
      </c>
      <c r="K29" t="str">
        <f>VLOOKUP(F29,'Warehouse Distribution'!$A$3:$D$11,2,0)</f>
        <v>TechSav</v>
      </c>
    </row>
    <row r="30" spans="1:11" x14ac:dyDescent="0.25">
      <c r="A30">
        <v>335717</v>
      </c>
      <c r="B30" t="s">
        <v>64</v>
      </c>
      <c r="C30" t="s">
        <v>32</v>
      </c>
      <c r="D30" t="s">
        <v>39</v>
      </c>
      <c r="E30" t="s">
        <v>234</v>
      </c>
      <c r="F30" t="s">
        <v>385</v>
      </c>
      <c r="G30" t="s">
        <v>239</v>
      </c>
      <c r="I30" s="15"/>
      <c r="J30" t="s">
        <v>48</v>
      </c>
      <c r="K30" t="str">
        <f>VLOOKUP(F30,'Warehouse Distribution'!$A$3:$D$11,2,0)</f>
        <v>TechSav</v>
      </c>
    </row>
    <row r="31" spans="1:11" ht="15.75" customHeight="1" x14ac:dyDescent="0.25">
      <c r="A31">
        <v>335724</v>
      </c>
      <c r="B31" t="s">
        <v>11</v>
      </c>
      <c r="C31" t="s">
        <v>33</v>
      </c>
      <c r="D31" t="s">
        <v>39</v>
      </c>
      <c r="E31" t="s">
        <v>191</v>
      </c>
      <c r="F31" t="s">
        <v>389</v>
      </c>
      <c r="G31" t="s">
        <v>238</v>
      </c>
      <c r="H31" s="15">
        <f>IF(ISERROR(VLOOKUP(A31,'Tracking Numbers'!A:C,3,0)),"",VLOOKUP(A31,'Tracking Numbers'!A:C,3,0))</f>
        <v>772807287881</v>
      </c>
      <c r="I31" s="15" t="str">
        <f>IF(ISERROR(VLOOKUP(A31,'Tracking Numbers'!A:C,2,0)),"",VLOOKUP(A31,'Tracking Numbers'!A:C,2,0))</f>
        <v>Fedex</v>
      </c>
      <c r="J31" t="s">
        <v>399</v>
      </c>
      <c r="K31" t="str">
        <f>VLOOKUP(F31,'Warehouse Distribution'!$A$3:$D$11,2,0)</f>
        <v>TechSav</v>
      </c>
    </row>
    <row r="32" spans="1:11" x14ac:dyDescent="0.25">
      <c r="A32">
        <v>335731</v>
      </c>
      <c r="B32" t="s">
        <v>16</v>
      </c>
      <c r="C32" t="s">
        <v>32</v>
      </c>
      <c r="D32" t="s">
        <v>39</v>
      </c>
      <c r="E32" t="s">
        <v>189</v>
      </c>
      <c r="F32" t="s">
        <v>389</v>
      </c>
      <c r="G32" t="s">
        <v>240</v>
      </c>
      <c r="I32" s="15"/>
      <c r="J32" t="s">
        <v>48</v>
      </c>
      <c r="K32" t="str">
        <f>VLOOKUP(F32,'Warehouse Distribution'!$A$3:$D$11,2,0)</f>
        <v>TechSav</v>
      </c>
    </row>
    <row r="33" spans="1:11" x14ac:dyDescent="0.25">
      <c r="A33">
        <v>335731</v>
      </c>
      <c r="B33" t="s">
        <v>16</v>
      </c>
      <c r="C33" t="s">
        <v>32</v>
      </c>
      <c r="D33" t="s">
        <v>39</v>
      </c>
      <c r="E33" t="s">
        <v>235</v>
      </c>
      <c r="F33" t="s">
        <v>385</v>
      </c>
      <c r="G33" t="s">
        <v>241</v>
      </c>
      <c r="I33" s="15"/>
      <c r="J33" t="s">
        <v>48</v>
      </c>
      <c r="K33" t="str">
        <f>VLOOKUP(F33,'Warehouse Distribution'!$A$3:$D$11,2,0)</f>
        <v>TechSav</v>
      </c>
    </row>
    <row r="34" spans="1:11" ht="16.5" customHeight="1" x14ac:dyDescent="0.25">
      <c r="A34">
        <v>335738</v>
      </c>
      <c r="B34" t="s">
        <v>65</v>
      </c>
      <c r="C34" t="s">
        <v>32</v>
      </c>
      <c r="D34" t="s">
        <v>39</v>
      </c>
      <c r="E34" t="s">
        <v>227</v>
      </c>
      <c r="F34" t="s">
        <v>385</v>
      </c>
      <c r="G34" t="s">
        <v>242</v>
      </c>
      <c r="I34" s="15"/>
      <c r="J34" t="s">
        <v>49</v>
      </c>
      <c r="K34" t="str">
        <f>VLOOKUP(F34,'Warehouse Distribution'!$A$3:$D$11,2,0)</f>
        <v>TechSav</v>
      </c>
    </row>
    <row r="35" spans="1:11" x14ac:dyDescent="0.25">
      <c r="A35">
        <v>335745</v>
      </c>
      <c r="B35" t="s">
        <v>66</v>
      </c>
      <c r="C35" t="s">
        <v>35</v>
      </c>
      <c r="D35" t="s">
        <v>39</v>
      </c>
      <c r="E35" t="s">
        <v>243</v>
      </c>
      <c r="F35" t="s">
        <v>385</v>
      </c>
      <c r="G35" t="s">
        <v>244</v>
      </c>
      <c r="I35" s="15"/>
      <c r="J35" t="s">
        <v>48</v>
      </c>
      <c r="K35" t="str">
        <f>VLOOKUP(F35,'Warehouse Distribution'!$A$3:$D$11,2,0)</f>
        <v>TechSav</v>
      </c>
    </row>
    <row r="36" spans="1:11" x14ac:dyDescent="0.25">
      <c r="A36">
        <v>335752</v>
      </c>
      <c r="B36" t="s">
        <v>67</v>
      </c>
      <c r="C36" t="s">
        <v>32</v>
      </c>
      <c r="D36" t="s">
        <v>39</v>
      </c>
      <c r="E36" t="s">
        <v>201</v>
      </c>
      <c r="F36" t="s">
        <v>390</v>
      </c>
      <c r="G36" t="s">
        <v>245</v>
      </c>
      <c r="I36" s="15"/>
      <c r="J36" t="s">
        <v>48</v>
      </c>
      <c r="K36" t="str">
        <f>VLOOKUP(F36,'Warehouse Distribution'!$A$3:$D$11,2,0)</f>
        <v>Arrow</v>
      </c>
    </row>
    <row r="37" spans="1:11" x14ac:dyDescent="0.25">
      <c r="A37">
        <v>335752</v>
      </c>
      <c r="B37" t="s">
        <v>67</v>
      </c>
      <c r="C37" t="s">
        <v>32</v>
      </c>
      <c r="D37" t="s">
        <v>39</v>
      </c>
      <c r="E37" t="s">
        <v>180</v>
      </c>
      <c r="F37" t="s">
        <v>389</v>
      </c>
      <c r="G37" t="s">
        <v>246</v>
      </c>
      <c r="I37" s="15"/>
      <c r="J37" t="s">
        <v>48</v>
      </c>
      <c r="K37" t="str">
        <f>VLOOKUP(F37,'Warehouse Distribution'!$A$3:$D$11,2,0)</f>
        <v>TechSav</v>
      </c>
    </row>
    <row r="38" spans="1:11" x14ac:dyDescent="0.25">
      <c r="A38">
        <v>335759</v>
      </c>
      <c r="B38" t="s">
        <v>68</v>
      </c>
      <c r="C38" t="s">
        <v>62</v>
      </c>
      <c r="D38" t="s">
        <v>41</v>
      </c>
      <c r="E38" t="s">
        <v>188</v>
      </c>
      <c r="F38" t="s">
        <v>391</v>
      </c>
      <c r="G38" t="s">
        <v>247</v>
      </c>
      <c r="I38" s="15"/>
      <c r="J38" t="s">
        <v>48</v>
      </c>
      <c r="K38" t="str">
        <f>VLOOKUP(F38,'Warehouse Distribution'!$A$3:$D$11,2,0)</f>
        <v>Arrow</v>
      </c>
    </row>
    <row r="39" spans="1:11" x14ac:dyDescent="0.25">
      <c r="A39">
        <v>335766</v>
      </c>
      <c r="B39" t="s">
        <v>69</v>
      </c>
      <c r="C39" t="s">
        <v>70</v>
      </c>
      <c r="D39" t="s">
        <v>41</v>
      </c>
      <c r="E39" t="s">
        <v>198</v>
      </c>
      <c r="F39" t="s">
        <v>392</v>
      </c>
      <c r="G39" t="s">
        <v>248</v>
      </c>
      <c r="I39" s="15"/>
      <c r="J39" t="s">
        <v>48</v>
      </c>
      <c r="K39" t="str">
        <f>VLOOKUP(F39,'Warehouse Distribution'!$A$3:$D$11,2,0)</f>
        <v>Arrow</v>
      </c>
    </row>
    <row r="40" spans="1:11" x14ac:dyDescent="0.25">
      <c r="A40">
        <v>335766</v>
      </c>
      <c r="B40" t="s">
        <v>69</v>
      </c>
      <c r="C40" t="s">
        <v>70</v>
      </c>
      <c r="D40" t="s">
        <v>41</v>
      </c>
      <c r="E40" t="s">
        <v>177</v>
      </c>
      <c r="F40" t="s">
        <v>249</v>
      </c>
      <c r="G40" t="s">
        <v>249</v>
      </c>
      <c r="I40" s="15"/>
      <c r="J40" t="s">
        <v>48</v>
      </c>
      <c r="K40" t="str">
        <f>VLOOKUP(F40,'Warehouse Distribution'!$A$3:$D$11,2,0)</f>
        <v>Local Solutions</v>
      </c>
    </row>
    <row r="41" spans="1:11" x14ac:dyDescent="0.25">
      <c r="A41">
        <v>335773</v>
      </c>
      <c r="B41" t="s">
        <v>71</v>
      </c>
      <c r="C41" t="s">
        <v>33</v>
      </c>
      <c r="D41" t="s">
        <v>39</v>
      </c>
      <c r="E41" t="s">
        <v>175</v>
      </c>
      <c r="F41" t="s">
        <v>390</v>
      </c>
      <c r="G41" t="s">
        <v>250</v>
      </c>
      <c r="I41" s="15"/>
      <c r="J41" t="s">
        <v>48</v>
      </c>
      <c r="K41" t="str">
        <f>VLOOKUP(F41,'Warehouse Distribution'!$A$3:$D$11,2,0)</f>
        <v>Arrow</v>
      </c>
    </row>
    <row r="42" spans="1:11" x14ac:dyDescent="0.25">
      <c r="A42">
        <v>335780</v>
      </c>
      <c r="B42" t="s">
        <v>169</v>
      </c>
      <c r="C42" t="s">
        <v>34</v>
      </c>
      <c r="D42" t="s">
        <v>39</v>
      </c>
      <c r="E42" t="s">
        <v>232</v>
      </c>
      <c r="F42" t="s">
        <v>392</v>
      </c>
      <c r="G42" t="s">
        <v>251</v>
      </c>
      <c r="I42" s="15"/>
      <c r="J42" t="s">
        <v>48</v>
      </c>
      <c r="K42" t="str">
        <f>VLOOKUP(F42,'Warehouse Distribution'!$A$3:$D$11,2,0)</f>
        <v>Arrow</v>
      </c>
    </row>
    <row r="43" spans="1:11" x14ac:dyDescent="0.25">
      <c r="A43">
        <v>335787</v>
      </c>
      <c r="B43" t="s">
        <v>72</v>
      </c>
      <c r="C43" t="s">
        <v>33</v>
      </c>
      <c r="D43" t="s">
        <v>39</v>
      </c>
      <c r="E43" t="s">
        <v>252</v>
      </c>
      <c r="F43" t="s">
        <v>385</v>
      </c>
      <c r="G43" t="s">
        <v>253</v>
      </c>
      <c r="I43" s="15"/>
      <c r="J43" t="s">
        <v>48</v>
      </c>
      <c r="K43" t="str">
        <f>VLOOKUP(F43,'Warehouse Distribution'!$A$3:$D$11,2,0)</f>
        <v>TechSav</v>
      </c>
    </row>
    <row r="44" spans="1:11" x14ac:dyDescent="0.25">
      <c r="A44">
        <v>335787</v>
      </c>
      <c r="B44" t="s">
        <v>72</v>
      </c>
      <c r="C44" t="s">
        <v>33</v>
      </c>
      <c r="D44" t="s">
        <v>39</v>
      </c>
      <c r="E44" t="s">
        <v>198</v>
      </c>
      <c r="F44" t="s">
        <v>392</v>
      </c>
      <c r="G44" t="s">
        <v>248</v>
      </c>
      <c r="I44" s="15"/>
      <c r="J44" t="s">
        <v>48</v>
      </c>
      <c r="K44" t="str">
        <f>VLOOKUP(F44,'Warehouse Distribution'!$A$3:$D$11,2,0)</f>
        <v>Arrow</v>
      </c>
    </row>
    <row r="45" spans="1:11" x14ac:dyDescent="0.25">
      <c r="A45">
        <v>335794</v>
      </c>
      <c r="B45" t="s">
        <v>11</v>
      </c>
      <c r="C45" t="s">
        <v>33</v>
      </c>
      <c r="D45" t="s">
        <v>39</v>
      </c>
      <c r="E45" t="s">
        <v>252</v>
      </c>
      <c r="F45" t="s">
        <v>385</v>
      </c>
      <c r="G45" t="s">
        <v>253</v>
      </c>
      <c r="H45" s="15">
        <f>IF(ISERROR(VLOOKUP(A45,'Tracking Numbers'!A:C,3,0)),"",VLOOKUP(A45,'Tracking Numbers'!A:C,3,0))</f>
        <v>772796634605</v>
      </c>
      <c r="I45" s="15" t="str">
        <f>IF(ISERROR(VLOOKUP(A45,'Tracking Numbers'!A:C,2,0)),"",VLOOKUP(A45,'Tracking Numbers'!A:C,2,0))</f>
        <v>Fedex</v>
      </c>
      <c r="J45" t="s">
        <v>399</v>
      </c>
      <c r="K45" t="str">
        <f>VLOOKUP(F45,'Warehouse Distribution'!$A$3:$D$11,2,0)</f>
        <v>TechSav</v>
      </c>
    </row>
    <row r="46" spans="1:11" x14ac:dyDescent="0.25">
      <c r="A46">
        <v>335794</v>
      </c>
      <c r="B46" t="s">
        <v>11</v>
      </c>
      <c r="C46" t="s">
        <v>33</v>
      </c>
      <c r="D46" t="s">
        <v>39</v>
      </c>
      <c r="E46" t="s">
        <v>191</v>
      </c>
      <c r="F46" t="s">
        <v>389</v>
      </c>
      <c r="G46" t="s">
        <v>238</v>
      </c>
      <c r="H46" s="15">
        <f>IF(ISERROR(VLOOKUP(A46,'Tracking Numbers'!A:C,3,0)),"",VLOOKUP(A46,'Tracking Numbers'!A:C,3,0))</f>
        <v>772796634605</v>
      </c>
      <c r="I46" s="15" t="str">
        <f>IF(ISERROR(VLOOKUP(A46,'Tracking Numbers'!A:C,2,0)),"",VLOOKUP(A46,'Tracking Numbers'!A:C,2,0))</f>
        <v>Fedex</v>
      </c>
      <c r="J46" t="s">
        <v>399</v>
      </c>
      <c r="K46" t="str">
        <f>VLOOKUP(F46,'Warehouse Distribution'!$A$3:$D$11,2,0)</f>
        <v>TechSav</v>
      </c>
    </row>
    <row r="47" spans="1:11" x14ac:dyDescent="0.25">
      <c r="A47">
        <v>335801</v>
      </c>
      <c r="B47" t="s">
        <v>73</v>
      </c>
      <c r="C47" t="s">
        <v>33</v>
      </c>
      <c r="D47" t="s">
        <v>39</v>
      </c>
      <c r="E47" t="s">
        <v>254</v>
      </c>
      <c r="F47" t="s">
        <v>384</v>
      </c>
      <c r="G47" t="s">
        <v>255</v>
      </c>
      <c r="I47" s="15"/>
      <c r="J47" t="s">
        <v>48</v>
      </c>
      <c r="K47" t="str">
        <f>VLOOKUP(F47,'Warehouse Distribution'!$A$3:$D$11,2,0)</f>
        <v>Arrow</v>
      </c>
    </row>
    <row r="48" spans="1:11" x14ac:dyDescent="0.25">
      <c r="A48">
        <v>335808</v>
      </c>
      <c r="B48" t="s">
        <v>74</v>
      </c>
      <c r="C48" t="s">
        <v>75</v>
      </c>
      <c r="D48" t="s">
        <v>41</v>
      </c>
      <c r="E48" t="s">
        <v>230</v>
      </c>
      <c r="F48" t="s">
        <v>384</v>
      </c>
      <c r="G48" t="s">
        <v>255</v>
      </c>
      <c r="I48" s="15"/>
      <c r="J48" t="s">
        <v>49</v>
      </c>
      <c r="K48" t="str">
        <f>VLOOKUP(F48,'Warehouse Distribution'!$A$3:$D$11,2,0)</f>
        <v>Arrow</v>
      </c>
    </row>
    <row r="49" spans="1:11" x14ac:dyDescent="0.25">
      <c r="A49">
        <v>335815</v>
      </c>
      <c r="B49" t="s">
        <v>76</v>
      </c>
      <c r="C49" t="s">
        <v>75</v>
      </c>
      <c r="D49" t="s">
        <v>41</v>
      </c>
      <c r="E49" t="s">
        <v>184</v>
      </c>
      <c r="F49" t="s">
        <v>173</v>
      </c>
      <c r="G49" t="s">
        <v>256</v>
      </c>
      <c r="I49" s="15"/>
      <c r="J49" t="s">
        <v>48</v>
      </c>
      <c r="K49" t="str">
        <f>VLOOKUP(F49,'Warehouse Distribution'!$A$3:$D$11,2,0)</f>
        <v>Arrow</v>
      </c>
    </row>
    <row r="50" spans="1:11" x14ac:dyDescent="0.25">
      <c r="A50">
        <v>335822</v>
      </c>
      <c r="B50" t="s">
        <v>77</v>
      </c>
      <c r="C50" t="s">
        <v>32</v>
      </c>
      <c r="D50" t="s">
        <v>39</v>
      </c>
      <c r="E50" t="s">
        <v>187</v>
      </c>
      <c r="F50" t="s">
        <v>391</v>
      </c>
      <c r="G50" t="s">
        <v>257</v>
      </c>
      <c r="I50" s="15"/>
      <c r="J50" t="s">
        <v>48</v>
      </c>
      <c r="K50" t="str">
        <f>VLOOKUP(F50,'Warehouse Distribution'!$A$3:$D$11,2,0)</f>
        <v>Arrow</v>
      </c>
    </row>
    <row r="51" spans="1:11" x14ac:dyDescent="0.25">
      <c r="A51">
        <v>335829</v>
      </c>
      <c r="B51" t="s">
        <v>78</v>
      </c>
      <c r="C51" t="s">
        <v>32</v>
      </c>
      <c r="D51" t="s">
        <v>39</v>
      </c>
      <c r="E51" t="s">
        <v>213</v>
      </c>
      <c r="F51" t="s">
        <v>392</v>
      </c>
      <c r="G51" t="s">
        <v>258</v>
      </c>
      <c r="I51" s="15"/>
      <c r="J51" t="s">
        <v>48</v>
      </c>
      <c r="K51" t="str">
        <f>VLOOKUP(F51,'Warehouse Distribution'!$A$3:$D$11,2,0)</f>
        <v>Arrow</v>
      </c>
    </row>
    <row r="52" spans="1:11" x14ac:dyDescent="0.25">
      <c r="A52">
        <v>335829</v>
      </c>
      <c r="B52" t="s">
        <v>78</v>
      </c>
      <c r="C52" t="s">
        <v>32</v>
      </c>
      <c r="D52" t="s">
        <v>39</v>
      </c>
      <c r="E52" t="s">
        <v>183</v>
      </c>
      <c r="F52" t="s">
        <v>385</v>
      </c>
      <c r="G52" t="s">
        <v>259</v>
      </c>
      <c r="I52" s="15"/>
      <c r="J52" t="s">
        <v>48</v>
      </c>
      <c r="K52" t="str">
        <f>VLOOKUP(F52,'Warehouse Distribution'!$A$3:$D$11,2,0)</f>
        <v>TechSav</v>
      </c>
    </row>
    <row r="53" spans="1:11" x14ac:dyDescent="0.25">
      <c r="A53">
        <v>335836</v>
      </c>
      <c r="B53" t="s">
        <v>170</v>
      </c>
      <c r="C53" t="s">
        <v>79</v>
      </c>
      <c r="D53" t="s">
        <v>41</v>
      </c>
      <c r="E53" t="s">
        <v>215</v>
      </c>
      <c r="F53" t="s">
        <v>385</v>
      </c>
      <c r="G53" t="s">
        <v>260</v>
      </c>
      <c r="I53" s="15"/>
      <c r="J53" t="s">
        <v>48</v>
      </c>
      <c r="K53" t="str">
        <f>VLOOKUP(F53,'Warehouse Distribution'!$A$3:$D$11,2,0)</f>
        <v>TechSav</v>
      </c>
    </row>
    <row r="54" spans="1:11" x14ac:dyDescent="0.25">
      <c r="A54">
        <v>335843</v>
      </c>
      <c r="B54" t="s">
        <v>80</v>
      </c>
      <c r="C54" t="s">
        <v>34</v>
      </c>
      <c r="D54" t="s">
        <v>39</v>
      </c>
      <c r="E54" t="s">
        <v>222</v>
      </c>
      <c r="F54" t="s">
        <v>392</v>
      </c>
      <c r="G54" t="s">
        <v>261</v>
      </c>
      <c r="I54" s="15"/>
      <c r="J54" t="s">
        <v>48</v>
      </c>
      <c r="K54" t="str">
        <f>VLOOKUP(F54,'Warehouse Distribution'!$A$3:$D$11,2,0)</f>
        <v>Arrow</v>
      </c>
    </row>
    <row r="55" spans="1:11" x14ac:dyDescent="0.25">
      <c r="A55">
        <v>335850</v>
      </c>
      <c r="B55" t="s">
        <v>81</v>
      </c>
      <c r="C55" t="s">
        <v>32</v>
      </c>
      <c r="D55" t="s">
        <v>39</v>
      </c>
      <c r="E55" t="s">
        <v>196</v>
      </c>
      <c r="F55" t="s">
        <v>386</v>
      </c>
      <c r="G55" t="s">
        <v>262</v>
      </c>
      <c r="I55" s="15"/>
      <c r="J55" t="s">
        <v>48</v>
      </c>
      <c r="K55" t="str">
        <f>VLOOKUP(F55,'Warehouse Distribution'!$A$3:$D$11,2,0)</f>
        <v>TechSav</v>
      </c>
    </row>
    <row r="56" spans="1:11" x14ac:dyDescent="0.25">
      <c r="A56">
        <v>335850</v>
      </c>
      <c r="B56" t="s">
        <v>81</v>
      </c>
      <c r="C56" t="s">
        <v>32</v>
      </c>
      <c r="D56" t="s">
        <v>39</v>
      </c>
      <c r="E56" t="s">
        <v>195</v>
      </c>
      <c r="F56" t="s">
        <v>386</v>
      </c>
      <c r="G56" t="s">
        <v>263</v>
      </c>
      <c r="I56" s="15"/>
      <c r="J56" t="s">
        <v>48</v>
      </c>
      <c r="K56" t="str">
        <f>VLOOKUP(F56,'Warehouse Distribution'!$A$3:$D$11,2,0)</f>
        <v>TechSav</v>
      </c>
    </row>
    <row r="57" spans="1:11" x14ac:dyDescent="0.25">
      <c r="A57">
        <v>335857</v>
      </c>
      <c r="B57" t="s">
        <v>22</v>
      </c>
      <c r="C57" t="s">
        <v>32</v>
      </c>
      <c r="D57" t="s">
        <v>39</v>
      </c>
      <c r="E57" t="s">
        <v>220</v>
      </c>
      <c r="F57" t="s">
        <v>385</v>
      </c>
      <c r="G57" t="s">
        <v>264</v>
      </c>
      <c r="I57" s="15"/>
      <c r="J57" t="s">
        <v>48</v>
      </c>
      <c r="K57" t="str">
        <f>VLOOKUP(F57,'Warehouse Distribution'!$A$3:$D$11,2,0)</f>
        <v>TechSav</v>
      </c>
    </row>
    <row r="58" spans="1:11" x14ac:dyDescent="0.25">
      <c r="A58">
        <v>335864</v>
      </c>
      <c r="B58" t="s">
        <v>82</v>
      </c>
      <c r="C58" t="s">
        <v>33</v>
      </c>
      <c r="D58" t="s">
        <v>39</v>
      </c>
      <c r="E58" t="s">
        <v>218</v>
      </c>
      <c r="F58" t="s">
        <v>385</v>
      </c>
      <c r="G58" t="s">
        <v>265</v>
      </c>
      <c r="I58" s="15"/>
      <c r="J58" t="s">
        <v>48</v>
      </c>
      <c r="K58" t="str">
        <f>VLOOKUP(F58,'Warehouse Distribution'!$A$3:$D$11,2,0)</f>
        <v>TechSav</v>
      </c>
    </row>
    <row r="59" spans="1:11" x14ac:dyDescent="0.25">
      <c r="A59">
        <v>335871</v>
      </c>
      <c r="B59" t="s">
        <v>16</v>
      </c>
      <c r="C59" t="s">
        <v>32</v>
      </c>
      <c r="D59" t="s">
        <v>39</v>
      </c>
      <c r="E59" t="s">
        <v>203</v>
      </c>
      <c r="F59" t="s">
        <v>173</v>
      </c>
      <c r="G59" t="s">
        <v>266</v>
      </c>
      <c r="I59" s="15"/>
      <c r="J59" t="s">
        <v>48</v>
      </c>
      <c r="K59" t="str">
        <f>VLOOKUP(F59,'Warehouse Distribution'!$A$3:$D$11,2,0)</f>
        <v>Arrow</v>
      </c>
    </row>
    <row r="60" spans="1:11" x14ac:dyDescent="0.25">
      <c r="A60">
        <v>335871</v>
      </c>
      <c r="B60" t="s">
        <v>16</v>
      </c>
      <c r="C60" t="s">
        <v>32</v>
      </c>
      <c r="D60" t="s">
        <v>39</v>
      </c>
      <c r="E60" t="s">
        <v>191</v>
      </c>
      <c r="F60" t="s">
        <v>389</v>
      </c>
      <c r="G60" t="s">
        <v>238</v>
      </c>
      <c r="I60" s="15"/>
      <c r="J60" t="s">
        <v>48</v>
      </c>
      <c r="K60" t="str">
        <f>VLOOKUP(F60,'Warehouse Distribution'!$A$3:$D$11,2,0)</f>
        <v>TechSav</v>
      </c>
    </row>
    <row r="61" spans="1:11" x14ac:dyDescent="0.25">
      <c r="A61">
        <v>335871</v>
      </c>
      <c r="B61" t="s">
        <v>16</v>
      </c>
      <c r="C61" t="s">
        <v>32</v>
      </c>
      <c r="D61" t="s">
        <v>39</v>
      </c>
      <c r="E61" t="s">
        <v>200</v>
      </c>
      <c r="F61" t="s">
        <v>173</v>
      </c>
      <c r="G61" t="s">
        <v>267</v>
      </c>
      <c r="I61" s="15"/>
      <c r="J61" t="s">
        <v>48</v>
      </c>
      <c r="K61" t="str">
        <f>VLOOKUP(F61,'Warehouse Distribution'!$A$3:$D$11,2,0)</f>
        <v>Arrow</v>
      </c>
    </row>
    <row r="62" spans="1:11" x14ac:dyDescent="0.25">
      <c r="A62">
        <v>335878</v>
      </c>
      <c r="B62" t="s">
        <v>83</v>
      </c>
      <c r="C62" t="s">
        <v>32</v>
      </c>
      <c r="D62" t="s">
        <v>39</v>
      </c>
      <c r="E62" t="s">
        <v>190</v>
      </c>
      <c r="F62" t="s">
        <v>385</v>
      </c>
      <c r="G62" t="s">
        <v>268</v>
      </c>
      <c r="I62" s="15"/>
      <c r="J62" t="s">
        <v>49</v>
      </c>
      <c r="K62" t="str">
        <f>VLOOKUP(F62,'Warehouse Distribution'!$A$3:$D$11,2,0)</f>
        <v>TechSav</v>
      </c>
    </row>
    <row r="63" spans="1:11" x14ac:dyDescent="0.25">
      <c r="A63">
        <v>335878</v>
      </c>
      <c r="B63" t="s">
        <v>83</v>
      </c>
      <c r="C63" t="s">
        <v>32</v>
      </c>
      <c r="D63" t="s">
        <v>39</v>
      </c>
      <c r="E63" t="s">
        <v>195</v>
      </c>
      <c r="F63" t="s">
        <v>386</v>
      </c>
      <c r="G63" t="s">
        <v>263</v>
      </c>
      <c r="I63" s="15"/>
      <c r="J63" t="s">
        <v>49</v>
      </c>
      <c r="K63" t="str">
        <f>VLOOKUP(F63,'Warehouse Distribution'!$A$3:$D$11,2,0)</f>
        <v>TechSav</v>
      </c>
    </row>
    <row r="64" spans="1:11" x14ac:dyDescent="0.25">
      <c r="A64">
        <v>335885</v>
      </c>
      <c r="B64" t="s">
        <v>13</v>
      </c>
      <c r="C64" t="s">
        <v>35</v>
      </c>
      <c r="D64" t="s">
        <v>39</v>
      </c>
      <c r="E64" t="s">
        <v>177</v>
      </c>
      <c r="F64" t="s">
        <v>249</v>
      </c>
      <c r="G64" t="s">
        <v>249</v>
      </c>
      <c r="I64" s="15"/>
      <c r="J64" t="s">
        <v>48</v>
      </c>
      <c r="K64" t="str">
        <f>VLOOKUP(F64,'Warehouse Distribution'!$A$3:$D$11,2,0)</f>
        <v>Local Solutions</v>
      </c>
    </row>
    <row r="65" spans="1:11" x14ac:dyDescent="0.25">
      <c r="A65">
        <v>335892</v>
      </c>
      <c r="B65" t="s">
        <v>11</v>
      </c>
      <c r="C65" t="s">
        <v>33</v>
      </c>
      <c r="D65" t="s">
        <v>39</v>
      </c>
      <c r="E65" t="s">
        <v>196</v>
      </c>
      <c r="F65" t="s">
        <v>386</v>
      </c>
      <c r="G65" t="s">
        <v>262</v>
      </c>
      <c r="I65" s="15"/>
      <c r="J65" t="s">
        <v>48</v>
      </c>
      <c r="K65" t="str">
        <f>VLOOKUP(F65,'Warehouse Distribution'!$A$3:$D$11,2,0)</f>
        <v>TechSav</v>
      </c>
    </row>
    <row r="66" spans="1:11" x14ac:dyDescent="0.25">
      <c r="A66">
        <v>335899</v>
      </c>
      <c r="B66" t="s">
        <v>13</v>
      </c>
      <c r="C66" t="s">
        <v>35</v>
      </c>
      <c r="D66" t="s">
        <v>39</v>
      </c>
      <c r="E66" t="s">
        <v>269</v>
      </c>
      <c r="F66" t="s">
        <v>386</v>
      </c>
      <c r="G66" t="s">
        <v>270</v>
      </c>
      <c r="H66" s="15" t="str">
        <f>IF(ISERROR(VLOOKUP(A66,'Tracking Numbers'!A:C,3,0)),"",VLOOKUP(A66,'Tracking Numbers'!A:C,3,0))</f>
        <v/>
      </c>
      <c r="I66" s="15" t="str">
        <f>IF(ISERROR(VLOOKUP(A66,'Tracking Numbers'!A:C,2,0)),"",VLOOKUP(A66,'Tracking Numbers'!A:C,2,0))</f>
        <v/>
      </c>
      <c r="J66" t="s">
        <v>399</v>
      </c>
      <c r="K66" t="str">
        <f>VLOOKUP(F66,'Warehouse Distribution'!$A$3:$D$11,2,0)</f>
        <v>TechSav</v>
      </c>
    </row>
    <row r="67" spans="1:11" x14ac:dyDescent="0.25">
      <c r="A67">
        <v>335906</v>
      </c>
      <c r="B67" t="s">
        <v>16</v>
      </c>
      <c r="C67" t="s">
        <v>32</v>
      </c>
      <c r="D67" t="s">
        <v>39</v>
      </c>
      <c r="E67" t="s">
        <v>217</v>
      </c>
      <c r="F67" t="s">
        <v>389</v>
      </c>
      <c r="G67" t="s">
        <v>271</v>
      </c>
      <c r="H67" s="15">
        <f>IF(ISERROR(VLOOKUP(A67,'Tracking Numbers'!A:C,3,0)),"",VLOOKUP(A67,'Tracking Numbers'!A:C,3,0))</f>
        <v>772800539953</v>
      </c>
      <c r="I67" s="15" t="str">
        <f>IF(ISERROR(VLOOKUP(A67,'Tracking Numbers'!A:C,2,0)),"",VLOOKUP(A67,'Tracking Numbers'!A:C,2,0))</f>
        <v>Fedex</v>
      </c>
      <c r="J67" t="s">
        <v>399</v>
      </c>
      <c r="K67" t="str">
        <f>VLOOKUP(F67,'Warehouse Distribution'!$A$3:$D$11,2,0)</f>
        <v>TechSav</v>
      </c>
    </row>
    <row r="68" spans="1:11" x14ac:dyDescent="0.25">
      <c r="A68">
        <v>335906</v>
      </c>
      <c r="B68" t="s">
        <v>16</v>
      </c>
      <c r="C68" t="s">
        <v>32</v>
      </c>
      <c r="D68" t="s">
        <v>39</v>
      </c>
      <c r="E68" t="s">
        <v>178</v>
      </c>
      <c r="F68" t="s">
        <v>173</v>
      </c>
      <c r="G68" t="s">
        <v>272</v>
      </c>
      <c r="I68" s="15"/>
      <c r="J68" t="s">
        <v>48</v>
      </c>
      <c r="K68" t="str">
        <f>VLOOKUP(F68,'Warehouse Distribution'!$A$3:$D$11,2,0)</f>
        <v>Arrow</v>
      </c>
    </row>
    <row r="69" spans="1:11" x14ac:dyDescent="0.25">
      <c r="A69">
        <v>335906</v>
      </c>
      <c r="B69" t="s">
        <v>16</v>
      </c>
      <c r="C69" t="s">
        <v>32</v>
      </c>
      <c r="D69" t="s">
        <v>39</v>
      </c>
      <c r="E69" t="s">
        <v>254</v>
      </c>
      <c r="F69" t="s">
        <v>384</v>
      </c>
      <c r="G69" t="s">
        <v>255</v>
      </c>
      <c r="I69" s="15"/>
      <c r="J69" t="s">
        <v>48</v>
      </c>
      <c r="K69" t="str">
        <f>VLOOKUP(F69,'Warehouse Distribution'!$A$3:$D$11,2,0)</f>
        <v>Arrow</v>
      </c>
    </row>
    <row r="70" spans="1:11" x14ac:dyDescent="0.25">
      <c r="A70">
        <v>335913</v>
      </c>
      <c r="B70" t="s">
        <v>84</v>
      </c>
      <c r="C70" t="s">
        <v>85</v>
      </c>
      <c r="D70" t="s">
        <v>39</v>
      </c>
      <c r="E70" t="s">
        <v>230</v>
      </c>
      <c r="F70" t="s">
        <v>384</v>
      </c>
      <c r="G70" t="s">
        <v>255</v>
      </c>
      <c r="I70" s="15"/>
      <c r="J70" t="s">
        <v>48</v>
      </c>
      <c r="K70" t="str">
        <f>VLOOKUP(F70,'Warehouse Distribution'!$A$3:$D$11,2,0)</f>
        <v>Arrow</v>
      </c>
    </row>
    <row r="71" spans="1:11" x14ac:dyDescent="0.25">
      <c r="A71">
        <v>335920</v>
      </c>
      <c r="B71" t="s">
        <v>86</v>
      </c>
      <c r="C71" t="s">
        <v>87</v>
      </c>
      <c r="D71" t="s">
        <v>41</v>
      </c>
      <c r="E71" t="s">
        <v>273</v>
      </c>
      <c r="F71" t="s">
        <v>384</v>
      </c>
      <c r="G71" t="s">
        <v>274</v>
      </c>
      <c r="I71" s="15"/>
      <c r="J71" t="s">
        <v>48</v>
      </c>
      <c r="K71" t="str">
        <f>VLOOKUP(F71,'Warehouse Distribution'!$A$3:$D$11,2,0)</f>
        <v>Arrow</v>
      </c>
    </row>
    <row r="72" spans="1:11" x14ac:dyDescent="0.25">
      <c r="A72">
        <v>335920</v>
      </c>
      <c r="B72" t="s">
        <v>86</v>
      </c>
      <c r="C72" t="s">
        <v>87</v>
      </c>
      <c r="D72" t="s">
        <v>41</v>
      </c>
      <c r="E72" t="s">
        <v>275</v>
      </c>
      <c r="F72" t="s">
        <v>384</v>
      </c>
      <c r="G72" t="s">
        <v>274</v>
      </c>
      <c r="I72" s="15"/>
      <c r="J72" t="s">
        <v>48</v>
      </c>
      <c r="K72" t="str">
        <f>VLOOKUP(F72,'Warehouse Distribution'!$A$3:$D$11,2,0)</f>
        <v>Arrow</v>
      </c>
    </row>
    <row r="73" spans="1:11" x14ac:dyDescent="0.25">
      <c r="A73">
        <v>335927</v>
      </c>
      <c r="B73" t="s">
        <v>88</v>
      </c>
      <c r="C73" t="s">
        <v>32</v>
      </c>
      <c r="D73" t="s">
        <v>39</v>
      </c>
      <c r="E73" t="s">
        <v>200</v>
      </c>
      <c r="F73" t="s">
        <v>173</v>
      </c>
      <c r="G73" t="s">
        <v>267</v>
      </c>
      <c r="I73" s="15"/>
      <c r="J73" t="s">
        <v>48</v>
      </c>
      <c r="K73" t="str">
        <f>VLOOKUP(F73,'Warehouse Distribution'!$A$3:$D$11,2,0)</f>
        <v>Arrow</v>
      </c>
    </row>
    <row r="74" spans="1:11" x14ac:dyDescent="0.25">
      <c r="A74">
        <v>335934</v>
      </c>
      <c r="B74" t="s">
        <v>22</v>
      </c>
      <c r="C74" t="s">
        <v>32</v>
      </c>
      <c r="D74" t="s">
        <v>39</v>
      </c>
      <c r="E74" t="s">
        <v>186</v>
      </c>
      <c r="F74" t="s">
        <v>384</v>
      </c>
      <c r="G74" t="s">
        <v>276</v>
      </c>
      <c r="I74" s="15"/>
      <c r="J74" t="s">
        <v>48</v>
      </c>
      <c r="K74" t="str">
        <f>VLOOKUP(F74,'Warehouse Distribution'!$A$3:$D$11,2,0)</f>
        <v>Arrow</v>
      </c>
    </row>
    <row r="75" spans="1:11" x14ac:dyDescent="0.25">
      <c r="A75">
        <v>335941</v>
      </c>
      <c r="B75" t="s">
        <v>89</v>
      </c>
      <c r="C75" t="s">
        <v>90</v>
      </c>
      <c r="D75" t="s">
        <v>41</v>
      </c>
      <c r="E75" t="s">
        <v>206</v>
      </c>
      <c r="F75" t="s">
        <v>386</v>
      </c>
      <c r="G75" t="s">
        <v>277</v>
      </c>
      <c r="I75" s="15"/>
      <c r="J75" t="s">
        <v>48</v>
      </c>
      <c r="K75" t="str">
        <f>VLOOKUP(F75,'Warehouse Distribution'!$A$3:$D$11,2,0)</f>
        <v>TechSav</v>
      </c>
    </row>
    <row r="76" spans="1:11" x14ac:dyDescent="0.25">
      <c r="A76">
        <v>335948</v>
      </c>
      <c r="B76" t="s">
        <v>24</v>
      </c>
      <c r="C76" t="s">
        <v>32</v>
      </c>
      <c r="D76" t="s">
        <v>39</v>
      </c>
      <c r="E76" t="s">
        <v>278</v>
      </c>
      <c r="F76" t="s">
        <v>173</v>
      </c>
      <c r="G76" t="s">
        <v>279</v>
      </c>
      <c r="I76" s="15"/>
      <c r="J76" t="s">
        <v>49</v>
      </c>
      <c r="K76" t="str">
        <f>VLOOKUP(F76,'Warehouse Distribution'!$A$3:$D$11,2,0)</f>
        <v>Arrow</v>
      </c>
    </row>
    <row r="77" spans="1:11" x14ac:dyDescent="0.25">
      <c r="A77">
        <v>335955</v>
      </c>
      <c r="B77" t="s">
        <v>91</v>
      </c>
      <c r="C77" t="s">
        <v>32</v>
      </c>
      <c r="D77" t="s">
        <v>39</v>
      </c>
      <c r="E77" t="s">
        <v>280</v>
      </c>
      <c r="F77" t="s">
        <v>384</v>
      </c>
      <c r="G77" t="s">
        <v>281</v>
      </c>
      <c r="I77" s="15"/>
      <c r="J77" t="s">
        <v>48</v>
      </c>
      <c r="K77" t="str">
        <f>VLOOKUP(F77,'Warehouse Distribution'!$A$3:$D$11,2,0)</f>
        <v>Arrow</v>
      </c>
    </row>
    <row r="78" spans="1:11" x14ac:dyDescent="0.25">
      <c r="A78">
        <v>335955</v>
      </c>
      <c r="B78" t="s">
        <v>91</v>
      </c>
      <c r="C78" t="s">
        <v>32</v>
      </c>
      <c r="D78" t="s">
        <v>39</v>
      </c>
      <c r="E78" t="s">
        <v>282</v>
      </c>
      <c r="F78" t="s">
        <v>392</v>
      </c>
      <c r="G78" t="s">
        <v>283</v>
      </c>
      <c r="I78" s="15"/>
      <c r="J78" t="s">
        <v>48</v>
      </c>
      <c r="K78" t="str">
        <f>VLOOKUP(F78,'Warehouse Distribution'!$A$3:$D$11,2,0)</f>
        <v>Arrow</v>
      </c>
    </row>
    <row r="79" spans="1:11" x14ac:dyDescent="0.25">
      <c r="A79">
        <v>335962</v>
      </c>
      <c r="B79" t="s">
        <v>92</v>
      </c>
      <c r="C79" t="s">
        <v>93</v>
      </c>
      <c r="D79" t="s">
        <v>41</v>
      </c>
      <c r="E79" t="s">
        <v>204</v>
      </c>
      <c r="F79" t="s">
        <v>173</v>
      </c>
      <c r="G79" t="s">
        <v>284</v>
      </c>
      <c r="I79" s="15"/>
      <c r="J79" t="s">
        <v>48</v>
      </c>
      <c r="K79" t="str">
        <f>VLOOKUP(F79,'Warehouse Distribution'!$A$3:$D$11,2,0)</f>
        <v>Arrow</v>
      </c>
    </row>
    <row r="80" spans="1:11" x14ac:dyDescent="0.25">
      <c r="A80">
        <v>335969</v>
      </c>
      <c r="B80" t="s">
        <v>22</v>
      </c>
      <c r="C80" t="s">
        <v>32</v>
      </c>
      <c r="D80" t="s">
        <v>39</v>
      </c>
      <c r="E80" t="s">
        <v>285</v>
      </c>
      <c r="F80" t="s">
        <v>173</v>
      </c>
      <c r="G80" t="s">
        <v>286</v>
      </c>
      <c r="H80" s="15">
        <f>IF(ISERROR(VLOOKUP(A80,'Tracking Numbers'!A:C,3,0)),"",VLOOKUP(A80,'Tracking Numbers'!A:C,3,0))</f>
        <v>772809160223</v>
      </c>
      <c r="I80" s="15" t="str">
        <f>IF(ISERROR(VLOOKUP(A80,'Tracking Numbers'!A:C,2,0)),"",VLOOKUP(A80,'Tracking Numbers'!A:C,2,0))</f>
        <v>Fedex</v>
      </c>
      <c r="J80" t="s">
        <v>399</v>
      </c>
      <c r="K80" t="str">
        <f>VLOOKUP(F80,'Warehouse Distribution'!$A$3:$D$11,2,0)</f>
        <v>Arrow</v>
      </c>
    </row>
    <row r="81" spans="1:11" x14ac:dyDescent="0.25">
      <c r="A81">
        <v>335969</v>
      </c>
      <c r="B81" t="s">
        <v>22</v>
      </c>
      <c r="C81" t="s">
        <v>32</v>
      </c>
      <c r="D81" t="s">
        <v>39</v>
      </c>
      <c r="E81" t="s">
        <v>287</v>
      </c>
      <c r="F81" t="s">
        <v>384</v>
      </c>
      <c r="G81" t="s">
        <v>288</v>
      </c>
      <c r="I81" s="15"/>
      <c r="J81" t="s">
        <v>48</v>
      </c>
      <c r="K81" t="str">
        <f>VLOOKUP(F81,'Warehouse Distribution'!$A$3:$D$11,2,0)</f>
        <v>Arrow</v>
      </c>
    </row>
    <row r="82" spans="1:11" x14ac:dyDescent="0.25">
      <c r="A82">
        <v>335976</v>
      </c>
      <c r="B82" t="s">
        <v>15</v>
      </c>
      <c r="C82" t="s">
        <v>32</v>
      </c>
      <c r="D82" t="s">
        <v>39</v>
      </c>
      <c r="E82" t="s">
        <v>289</v>
      </c>
      <c r="F82" t="s">
        <v>384</v>
      </c>
      <c r="G82" t="s">
        <v>288</v>
      </c>
      <c r="I82" s="15"/>
      <c r="J82" t="s">
        <v>48</v>
      </c>
      <c r="K82" t="str">
        <f>VLOOKUP(F82,'Warehouse Distribution'!$A$3:$D$11,2,0)</f>
        <v>Arrow</v>
      </c>
    </row>
    <row r="83" spans="1:11" x14ac:dyDescent="0.25">
      <c r="A83">
        <v>335983</v>
      </c>
      <c r="B83" t="s">
        <v>94</v>
      </c>
      <c r="C83" t="s">
        <v>95</v>
      </c>
      <c r="D83" t="s">
        <v>41</v>
      </c>
      <c r="E83" t="s">
        <v>175</v>
      </c>
      <c r="F83" t="s">
        <v>390</v>
      </c>
      <c r="G83" t="s">
        <v>250</v>
      </c>
      <c r="I83" s="15"/>
      <c r="J83" t="s">
        <v>48</v>
      </c>
      <c r="K83" t="str">
        <f>VLOOKUP(F83,'Warehouse Distribution'!$A$3:$D$11,2,0)</f>
        <v>Arrow</v>
      </c>
    </row>
    <row r="84" spans="1:11" x14ac:dyDescent="0.25">
      <c r="A84">
        <v>335990</v>
      </c>
      <c r="B84" t="s">
        <v>13</v>
      </c>
      <c r="C84" t="s">
        <v>35</v>
      </c>
      <c r="D84" t="s">
        <v>39</v>
      </c>
      <c r="E84" t="s">
        <v>200</v>
      </c>
      <c r="F84" t="s">
        <v>173</v>
      </c>
      <c r="G84" t="s">
        <v>267</v>
      </c>
      <c r="H84" s="15">
        <f>IF(ISERROR(VLOOKUP(A84,'Tracking Numbers'!A:C,3,0)),"",VLOOKUP(A84,'Tracking Numbers'!A:C,3,0))</f>
        <v>108569854843</v>
      </c>
      <c r="I84" s="15" t="str">
        <f>IF(ISERROR(VLOOKUP(A84,'Tracking Numbers'!A:C,2,0)),"",VLOOKUP(A84,'Tracking Numbers'!A:C,2,0))</f>
        <v>Canada Post</v>
      </c>
      <c r="J84" t="s">
        <v>399</v>
      </c>
      <c r="K84" t="str">
        <f>VLOOKUP(F84,'Warehouse Distribution'!$A$3:$D$11,2,0)</f>
        <v>Arrow</v>
      </c>
    </row>
    <row r="85" spans="1:11" x14ac:dyDescent="0.25">
      <c r="A85">
        <v>335990</v>
      </c>
      <c r="B85" t="s">
        <v>13</v>
      </c>
      <c r="C85" t="s">
        <v>35</v>
      </c>
      <c r="D85" t="s">
        <v>39</v>
      </c>
      <c r="E85" t="s">
        <v>290</v>
      </c>
      <c r="F85" t="s">
        <v>384</v>
      </c>
      <c r="G85" t="s">
        <v>291</v>
      </c>
      <c r="H85" s="15">
        <f>IF(ISERROR(VLOOKUP(A85,'Tracking Numbers'!A:C,3,0)),"",VLOOKUP(A85,'Tracking Numbers'!A:C,3,0))</f>
        <v>108569854843</v>
      </c>
      <c r="I85" s="15" t="str">
        <f>IF(ISERROR(VLOOKUP(A85,'Tracking Numbers'!A:C,2,0)),"",VLOOKUP(A85,'Tracking Numbers'!A:C,2,0))</f>
        <v>Canada Post</v>
      </c>
      <c r="J85" t="s">
        <v>399</v>
      </c>
      <c r="K85" t="str">
        <f>VLOOKUP(F85,'Warehouse Distribution'!$A$3:$D$11,2,0)</f>
        <v>Arrow</v>
      </c>
    </row>
    <row r="86" spans="1:11" x14ac:dyDescent="0.25">
      <c r="A86">
        <v>335990</v>
      </c>
      <c r="B86" t="s">
        <v>13</v>
      </c>
      <c r="C86" t="s">
        <v>35</v>
      </c>
      <c r="D86" t="s">
        <v>39</v>
      </c>
      <c r="E86" t="s">
        <v>287</v>
      </c>
      <c r="F86" t="s">
        <v>384</v>
      </c>
      <c r="G86" t="s">
        <v>288</v>
      </c>
      <c r="H86" s="15">
        <f>IF(ISERROR(VLOOKUP(A86,'Tracking Numbers'!A:C,3,0)),"",VLOOKUP(A86,'Tracking Numbers'!A:C,3,0))</f>
        <v>108569854843</v>
      </c>
      <c r="I86" s="15" t="str">
        <f>IF(ISERROR(VLOOKUP(A86,'Tracking Numbers'!A:C,2,0)),"",VLOOKUP(A86,'Tracking Numbers'!A:C,2,0))</f>
        <v>Canada Post</v>
      </c>
      <c r="J86" t="s">
        <v>399</v>
      </c>
      <c r="K86" t="str">
        <f>VLOOKUP(F86,'Warehouse Distribution'!$A$3:$D$11,2,0)</f>
        <v>Arrow</v>
      </c>
    </row>
    <row r="87" spans="1:11" x14ac:dyDescent="0.25">
      <c r="A87">
        <v>335990</v>
      </c>
      <c r="B87" t="s">
        <v>13</v>
      </c>
      <c r="C87" t="s">
        <v>35</v>
      </c>
      <c r="D87" t="s">
        <v>39</v>
      </c>
      <c r="E87" t="s">
        <v>289</v>
      </c>
      <c r="F87" t="s">
        <v>384</v>
      </c>
      <c r="G87" t="s">
        <v>288</v>
      </c>
      <c r="H87" s="15">
        <f>IF(ISERROR(VLOOKUP(A87,'Tracking Numbers'!A:C,3,0)),"",VLOOKUP(A87,'Tracking Numbers'!A:C,3,0))</f>
        <v>108569854843</v>
      </c>
      <c r="I87" s="15" t="str">
        <f>IF(ISERROR(VLOOKUP(A87,'Tracking Numbers'!A:C,2,0)),"",VLOOKUP(A87,'Tracking Numbers'!A:C,2,0))</f>
        <v>Canada Post</v>
      </c>
      <c r="J87" t="s">
        <v>399</v>
      </c>
      <c r="K87" t="str">
        <f>VLOOKUP(F87,'Warehouse Distribution'!$A$3:$D$11,2,0)</f>
        <v>Arrow</v>
      </c>
    </row>
    <row r="88" spans="1:11" x14ac:dyDescent="0.25">
      <c r="A88">
        <v>335990</v>
      </c>
      <c r="B88" t="s">
        <v>13</v>
      </c>
      <c r="C88" t="s">
        <v>35</v>
      </c>
      <c r="D88" t="s">
        <v>39</v>
      </c>
      <c r="E88" t="s">
        <v>193</v>
      </c>
      <c r="F88" t="s">
        <v>385</v>
      </c>
      <c r="G88" t="s">
        <v>292</v>
      </c>
      <c r="H88" s="15">
        <f>IF(ISERROR(VLOOKUP(A88,'Tracking Numbers'!A:C,3,0)),"",VLOOKUP(A88,'Tracking Numbers'!A:C,3,0))</f>
        <v>108569854843</v>
      </c>
      <c r="I88" s="15" t="str">
        <f>IF(ISERROR(VLOOKUP(A88,'Tracking Numbers'!A:C,2,0)),"",VLOOKUP(A88,'Tracking Numbers'!A:C,2,0))</f>
        <v>Canada Post</v>
      </c>
      <c r="J88" t="s">
        <v>399</v>
      </c>
      <c r="K88" t="str">
        <f>VLOOKUP(F88,'Warehouse Distribution'!$A$3:$D$11,2,0)</f>
        <v>TechSav</v>
      </c>
    </row>
    <row r="89" spans="1:11" x14ac:dyDescent="0.25">
      <c r="A89">
        <v>335997</v>
      </c>
      <c r="B89" t="s">
        <v>96</v>
      </c>
      <c r="C89" t="s">
        <v>34</v>
      </c>
      <c r="D89" t="s">
        <v>39</v>
      </c>
      <c r="E89" t="s">
        <v>188</v>
      </c>
      <c r="F89" t="s">
        <v>391</v>
      </c>
      <c r="G89" t="s">
        <v>247</v>
      </c>
      <c r="I89" s="15"/>
      <c r="J89" t="s">
        <v>48</v>
      </c>
      <c r="K89" t="str">
        <f>VLOOKUP(F89,'Warehouse Distribution'!$A$3:$D$11,2,0)</f>
        <v>Arrow</v>
      </c>
    </row>
    <row r="90" spans="1:11" x14ac:dyDescent="0.25">
      <c r="A90">
        <v>336004</v>
      </c>
      <c r="B90" t="s">
        <v>97</v>
      </c>
      <c r="C90" t="s">
        <v>98</v>
      </c>
      <c r="D90" t="s">
        <v>41</v>
      </c>
      <c r="E90" t="s">
        <v>181</v>
      </c>
      <c r="F90" t="s">
        <v>385</v>
      </c>
      <c r="G90" t="s">
        <v>293</v>
      </c>
      <c r="I90" s="15"/>
      <c r="J90" t="s">
        <v>48</v>
      </c>
      <c r="K90" t="str">
        <f>VLOOKUP(F90,'Warehouse Distribution'!$A$3:$D$11,2,0)</f>
        <v>TechSav</v>
      </c>
    </row>
    <row r="91" spans="1:11" x14ac:dyDescent="0.25">
      <c r="A91">
        <v>336011</v>
      </c>
      <c r="B91" t="s">
        <v>99</v>
      </c>
      <c r="C91" t="s">
        <v>39</v>
      </c>
      <c r="D91" t="s">
        <v>41</v>
      </c>
      <c r="E91" t="s">
        <v>175</v>
      </c>
      <c r="F91" t="s">
        <v>390</v>
      </c>
      <c r="G91" t="s">
        <v>250</v>
      </c>
      <c r="I91" s="15"/>
      <c r="J91" t="s">
        <v>48</v>
      </c>
      <c r="K91" t="str">
        <f>VLOOKUP(F91,'Warehouse Distribution'!$A$3:$D$11,2,0)</f>
        <v>Arrow</v>
      </c>
    </row>
    <row r="92" spans="1:11" x14ac:dyDescent="0.25">
      <c r="A92">
        <v>336011</v>
      </c>
      <c r="B92" t="s">
        <v>99</v>
      </c>
      <c r="C92" t="s">
        <v>39</v>
      </c>
      <c r="D92" t="s">
        <v>41</v>
      </c>
      <c r="E92" t="s">
        <v>194</v>
      </c>
      <c r="F92" t="s">
        <v>389</v>
      </c>
      <c r="G92" t="s">
        <v>294</v>
      </c>
      <c r="I92" s="15"/>
      <c r="J92" t="s">
        <v>48</v>
      </c>
      <c r="K92" t="str">
        <f>VLOOKUP(F92,'Warehouse Distribution'!$A$3:$D$11,2,0)</f>
        <v>TechSav</v>
      </c>
    </row>
    <row r="93" spans="1:11" x14ac:dyDescent="0.25">
      <c r="A93">
        <v>336011</v>
      </c>
      <c r="B93" t="s">
        <v>99</v>
      </c>
      <c r="C93" t="s">
        <v>39</v>
      </c>
      <c r="D93" t="s">
        <v>41</v>
      </c>
      <c r="E93" t="s">
        <v>207</v>
      </c>
      <c r="F93" t="s">
        <v>384</v>
      </c>
      <c r="G93" t="s">
        <v>295</v>
      </c>
      <c r="I93" s="15"/>
      <c r="J93" t="s">
        <v>48</v>
      </c>
      <c r="K93" t="str">
        <f>VLOOKUP(F93,'Warehouse Distribution'!$A$3:$D$11,2,0)</f>
        <v>Arrow</v>
      </c>
    </row>
    <row r="94" spans="1:11" x14ac:dyDescent="0.25">
      <c r="A94">
        <v>336011</v>
      </c>
      <c r="B94" t="s">
        <v>99</v>
      </c>
      <c r="C94" t="s">
        <v>39</v>
      </c>
      <c r="D94" t="s">
        <v>41</v>
      </c>
      <c r="E94" t="s">
        <v>296</v>
      </c>
      <c r="F94" t="s">
        <v>392</v>
      </c>
      <c r="G94" t="s">
        <v>297</v>
      </c>
      <c r="I94" s="15"/>
      <c r="J94" t="s">
        <v>48</v>
      </c>
      <c r="K94" t="str">
        <f>VLOOKUP(F94,'Warehouse Distribution'!$A$3:$D$11,2,0)</f>
        <v>Arrow</v>
      </c>
    </row>
    <row r="95" spans="1:11" x14ac:dyDescent="0.25">
      <c r="A95">
        <v>336011</v>
      </c>
      <c r="B95" t="s">
        <v>99</v>
      </c>
      <c r="C95" t="s">
        <v>39</v>
      </c>
      <c r="D95" t="s">
        <v>41</v>
      </c>
      <c r="E95" t="s">
        <v>184</v>
      </c>
      <c r="F95" t="s">
        <v>173</v>
      </c>
      <c r="G95" t="s">
        <v>256</v>
      </c>
      <c r="I95" s="15"/>
      <c r="J95" t="s">
        <v>48</v>
      </c>
      <c r="K95" t="str">
        <f>VLOOKUP(F95,'Warehouse Distribution'!$A$3:$D$11,2,0)</f>
        <v>Arrow</v>
      </c>
    </row>
    <row r="96" spans="1:11" x14ac:dyDescent="0.25">
      <c r="A96">
        <v>336011</v>
      </c>
      <c r="B96" t="s">
        <v>99</v>
      </c>
      <c r="C96" t="s">
        <v>39</v>
      </c>
      <c r="D96" t="s">
        <v>41</v>
      </c>
      <c r="E96" t="s">
        <v>298</v>
      </c>
      <c r="F96" t="s">
        <v>386</v>
      </c>
      <c r="G96" t="s">
        <v>299</v>
      </c>
      <c r="I96" s="15"/>
      <c r="J96" t="s">
        <v>48</v>
      </c>
      <c r="K96" t="str">
        <f>VLOOKUP(F96,'Warehouse Distribution'!$A$3:$D$11,2,0)</f>
        <v>TechSav</v>
      </c>
    </row>
    <row r="97" spans="1:11" x14ac:dyDescent="0.25">
      <c r="A97">
        <v>336018</v>
      </c>
      <c r="B97" t="s">
        <v>100</v>
      </c>
      <c r="C97" t="s">
        <v>101</v>
      </c>
      <c r="D97" t="s">
        <v>39</v>
      </c>
      <c r="E97" t="s">
        <v>201</v>
      </c>
      <c r="F97" t="s">
        <v>390</v>
      </c>
      <c r="G97" t="s">
        <v>245</v>
      </c>
      <c r="I97" s="15"/>
      <c r="J97" t="s">
        <v>49</v>
      </c>
      <c r="K97" t="str">
        <f>VLOOKUP(F97,'Warehouse Distribution'!$A$3:$D$11,2,0)</f>
        <v>Arrow</v>
      </c>
    </row>
    <row r="98" spans="1:11" x14ac:dyDescent="0.25">
      <c r="A98">
        <v>336025</v>
      </c>
      <c r="B98" t="s">
        <v>102</v>
      </c>
      <c r="C98" t="s">
        <v>32</v>
      </c>
      <c r="D98" t="s">
        <v>39</v>
      </c>
      <c r="E98" t="s">
        <v>225</v>
      </c>
      <c r="F98" t="s">
        <v>386</v>
      </c>
      <c r="G98" t="s">
        <v>300</v>
      </c>
      <c r="I98" s="15"/>
      <c r="J98" t="s">
        <v>48</v>
      </c>
      <c r="K98" t="str">
        <f>VLOOKUP(F98,'Warehouse Distribution'!$A$3:$D$11,2,0)</f>
        <v>TechSav</v>
      </c>
    </row>
    <row r="99" spans="1:11" x14ac:dyDescent="0.25">
      <c r="A99">
        <v>336025</v>
      </c>
      <c r="B99" t="s">
        <v>102</v>
      </c>
      <c r="C99" t="s">
        <v>32</v>
      </c>
      <c r="D99" t="s">
        <v>39</v>
      </c>
      <c r="E99" t="s">
        <v>231</v>
      </c>
      <c r="F99" t="s">
        <v>386</v>
      </c>
      <c r="G99" t="s">
        <v>301</v>
      </c>
      <c r="I99" s="15"/>
      <c r="J99" t="s">
        <v>48</v>
      </c>
      <c r="K99" t="str">
        <f>VLOOKUP(F99,'Warehouse Distribution'!$A$3:$D$11,2,0)</f>
        <v>TechSav</v>
      </c>
    </row>
    <row r="100" spans="1:11" x14ac:dyDescent="0.25">
      <c r="A100">
        <v>336025</v>
      </c>
      <c r="B100" t="s">
        <v>102</v>
      </c>
      <c r="C100" t="s">
        <v>32</v>
      </c>
      <c r="D100" t="s">
        <v>39</v>
      </c>
      <c r="E100" t="s">
        <v>226</v>
      </c>
      <c r="F100" t="s">
        <v>386</v>
      </c>
      <c r="G100" t="s">
        <v>302</v>
      </c>
      <c r="I100" s="15"/>
      <c r="J100" t="s">
        <v>48</v>
      </c>
      <c r="K100" t="str">
        <f>VLOOKUP(F100,'Warehouse Distribution'!$A$3:$D$11,2,0)</f>
        <v>TechSav</v>
      </c>
    </row>
    <row r="101" spans="1:11" x14ac:dyDescent="0.25">
      <c r="A101">
        <v>336032</v>
      </c>
      <c r="B101" t="s">
        <v>23</v>
      </c>
      <c r="C101" t="s">
        <v>37</v>
      </c>
      <c r="D101" t="s">
        <v>41</v>
      </c>
      <c r="E101" t="s">
        <v>303</v>
      </c>
      <c r="F101" t="s">
        <v>386</v>
      </c>
      <c r="G101" t="s">
        <v>304</v>
      </c>
      <c r="I101" s="15"/>
      <c r="J101" t="s">
        <v>48</v>
      </c>
      <c r="K101" t="str">
        <f>VLOOKUP(F101,'Warehouse Distribution'!$A$3:$D$11,2,0)</f>
        <v>TechSav</v>
      </c>
    </row>
    <row r="102" spans="1:11" x14ac:dyDescent="0.25">
      <c r="A102">
        <v>336039</v>
      </c>
      <c r="B102" t="s">
        <v>22</v>
      </c>
      <c r="C102" t="s">
        <v>32</v>
      </c>
      <c r="D102" t="s">
        <v>39</v>
      </c>
      <c r="E102" t="s">
        <v>224</v>
      </c>
      <c r="F102" t="s">
        <v>386</v>
      </c>
      <c r="G102" t="s">
        <v>305</v>
      </c>
      <c r="I102" s="15"/>
      <c r="J102" t="s">
        <v>48</v>
      </c>
      <c r="K102" t="str">
        <f>VLOOKUP(F102,'Warehouse Distribution'!$A$3:$D$11,2,0)</f>
        <v>TechSav</v>
      </c>
    </row>
    <row r="103" spans="1:11" x14ac:dyDescent="0.25">
      <c r="A103">
        <v>336046</v>
      </c>
      <c r="B103" t="s">
        <v>103</v>
      </c>
      <c r="C103" t="s">
        <v>104</v>
      </c>
      <c r="D103" t="s">
        <v>41</v>
      </c>
      <c r="E103" t="s">
        <v>306</v>
      </c>
      <c r="F103" t="s">
        <v>386</v>
      </c>
      <c r="G103" t="s">
        <v>307</v>
      </c>
      <c r="I103" s="15"/>
      <c r="J103" t="s">
        <v>48</v>
      </c>
      <c r="K103" t="str">
        <f>VLOOKUP(F103,'Warehouse Distribution'!$A$3:$D$11,2,0)</f>
        <v>TechSav</v>
      </c>
    </row>
    <row r="104" spans="1:11" x14ac:dyDescent="0.25">
      <c r="A104">
        <v>336053</v>
      </c>
      <c r="B104" t="s">
        <v>12</v>
      </c>
      <c r="C104" t="s">
        <v>34</v>
      </c>
      <c r="D104" t="s">
        <v>39</v>
      </c>
      <c r="E104" t="s">
        <v>308</v>
      </c>
      <c r="F104" t="s">
        <v>173</v>
      </c>
      <c r="G104" t="s">
        <v>309</v>
      </c>
      <c r="I104" s="15"/>
      <c r="J104" t="s">
        <v>48</v>
      </c>
      <c r="K104" t="str">
        <f>VLOOKUP(F104,'Warehouse Distribution'!$A$3:$D$11,2,0)</f>
        <v>Arrow</v>
      </c>
    </row>
    <row r="105" spans="1:11" x14ac:dyDescent="0.25">
      <c r="A105">
        <v>336060</v>
      </c>
      <c r="B105" t="s">
        <v>105</v>
      </c>
      <c r="C105" t="s">
        <v>32</v>
      </c>
      <c r="D105" t="s">
        <v>39</v>
      </c>
      <c r="E105" t="s">
        <v>202</v>
      </c>
      <c r="F105" t="s">
        <v>389</v>
      </c>
      <c r="G105" t="s">
        <v>310</v>
      </c>
      <c r="I105" s="15"/>
      <c r="J105" t="s">
        <v>48</v>
      </c>
      <c r="K105" t="str">
        <f>VLOOKUP(F105,'Warehouse Distribution'!$A$3:$D$11,2,0)</f>
        <v>TechSav</v>
      </c>
    </row>
    <row r="106" spans="1:11" x14ac:dyDescent="0.25">
      <c r="A106">
        <v>336067</v>
      </c>
      <c r="B106" t="s">
        <v>106</v>
      </c>
      <c r="C106" t="s">
        <v>32</v>
      </c>
      <c r="D106" t="s">
        <v>39</v>
      </c>
      <c r="E106" t="s">
        <v>311</v>
      </c>
      <c r="F106" t="s">
        <v>385</v>
      </c>
      <c r="G106" t="s">
        <v>312</v>
      </c>
      <c r="H106" s="15" t="str">
        <f>IF(ISERROR(VLOOKUP(A106,'Tracking Numbers'!A:C,3,0)),"",VLOOKUP(A106,'Tracking Numbers'!A:C,3,0))</f>
        <v/>
      </c>
      <c r="I106" s="15" t="str">
        <f>IF(ISERROR(VLOOKUP(A106,'Tracking Numbers'!A:C,2,0)),"",VLOOKUP(A106,'Tracking Numbers'!A:C,2,0))</f>
        <v/>
      </c>
      <c r="J106" t="s">
        <v>399</v>
      </c>
      <c r="K106" t="str">
        <f>VLOOKUP(F106,'Warehouse Distribution'!$A$3:$D$11,2,0)</f>
        <v>TechSav</v>
      </c>
    </row>
    <row r="107" spans="1:11" x14ac:dyDescent="0.25">
      <c r="A107">
        <v>336067</v>
      </c>
      <c r="B107" t="s">
        <v>106</v>
      </c>
      <c r="C107" t="s">
        <v>32</v>
      </c>
      <c r="D107" t="s">
        <v>39</v>
      </c>
      <c r="E107" t="s">
        <v>313</v>
      </c>
      <c r="F107" t="s">
        <v>173</v>
      </c>
      <c r="G107" t="s">
        <v>314</v>
      </c>
      <c r="H107" s="15" t="str">
        <f>IF(ISERROR(VLOOKUP(A107,'Tracking Numbers'!A:C,3,0)),"",VLOOKUP(A107,'Tracking Numbers'!A:C,3,0))</f>
        <v/>
      </c>
      <c r="I107" s="15" t="str">
        <f>IF(ISERROR(VLOOKUP(A107,'Tracking Numbers'!A:C,2,0)),"",VLOOKUP(A107,'Tracking Numbers'!A:C,2,0))</f>
        <v/>
      </c>
      <c r="J107" t="s">
        <v>399</v>
      </c>
      <c r="K107" t="str">
        <f>VLOOKUP(F107,'Warehouse Distribution'!$A$3:$D$11,2,0)</f>
        <v>Arrow</v>
      </c>
    </row>
    <row r="108" spans="1:11" x14ac:dyDescent="0.25">
      <c r="A108">
        <v>336067</v>
      </c>
      <c r="B108" t="s">
        <v>106</v>
      </c>
      <c r="C108" t="s">
        <v>32</v>
      </c>
      <c r="D108" t="s">
        <v>39</v>
      </c>
      <c r="E108" t="s">
        <v>190</v>
      </c>
      <c r="F108" t="s">
        <v>385</v>
      </c>
      <c r="G108" t="s">
        <v>268</v>
      </c>
      <c r="H108" s="15" t="str">
        <f>IF(ISERROR(VLOOKUP(A108,'Tracking Numbers'!A:C,3,0)),"",VLOOKUP(A108,'Tracking Numbers'!A:C,3,0))</f>
        <v/>
      </c>
      <c r="I108" s="15" t="str">
        <f>IF(ISERROR(VLOOKUP(A108,'Tracking Numbers'!A:C,2,0)),"",VLOOKUP(A108,'Tracking Numbers'!A:C,2,0))</f>
        <v/>
      </c>
      <c r="J108" t="s">
        <v>399</v>
      </c>
      <c r="K108" t="str">
        <f>VLOOKUP(F108,'Warehouse Distribution'!$A$3:$D$11,2,0)</f>
        <v>TechSav</v>
      </c>
    </row>
    <row r="109" spans="1:11" x14ac:dyDescent="0.25">
      <c r="A109">
        <v>336074</v>
      </c>
      <c r="B109" t="s">
        <v>13</v>
      </c>
      <c r="C109" t="s">
        <v>35</v>
      </c>
      <c r="D109" t="s">
        <v>39</v>
      </c>
      <c r="E109" t="s">
        <v>229</v>
      </c>
      <c r="F109" t="s">
        <v>385</v>
      </c>
      <c r="G109" t="s">
        <v>315</v>
      </c>
      <c r="I109" s="15"/>
      <c r="J109" t="s">
        <v>48</v>
      </c>
      <c r="K109" t="str">
        <f>VLOOKUP(F109,'Warehouse Distribution'!$A$3:$D$11,2,0)</f>
        <v>TechSav</v>
      </c>
    </row>
    <row r="110" spans="1:11" x14ac:dyDescent="0.25">
      <c r="A110">
        <v>336074</v>
      </c>
      <c r="B110" t="s">
        <v>13</v>
      </c>
      <c r="C110" t="s">
        <v>35</v>
      </c>
      <c r="D110" t="s">
        <v>39</v>
      </c>
      <c r="E110" t="s">
        <v>208</v>
      </c>
      <c r="F110" t="s">
        <v>384</v>
      </c>
      <c r="G110" t="s">
        <v>316</v>
      </c>
      <c r="I110" s="15"/>
      <c r="J110" t="s">
        <v>48</v>
      </c>
      <c r="K110" t="str">
        <f>VLOOKUP(F110,'Warehouse Distribution'!$A$3:$D$11,2,0)</f>
        <v>Arrow</v>
      </c>
    </row>
    <row r="111" spans="1:11" x14ac:dyDescent="0.25">
      <c r="A111">
        <v>336081</v>
      </c>
      <c r="B111" t="s">
        <v>11</v>
      </c>
      <c r="C111" t="s">
        <v>33</v>
      </c>
      <c r="D111" t="s">
        <v>39</v>
      </c>
      <c r="E111" t="s">
        <v>209</v>
      </c>
      <c r="F111" t="s">
        <v>384</v>
      </c>
      <c r="G111" t="s">
        <v>316</v>
      </c>
      <c r="I111" s="15"/>
      <c r="J111" t="s">
        <v>48</v>
      </c>
      <c r="K111" t="str">
        <f>VLOOKUP(F111,'Warehouse Distribution'!$A$3:$D$11,2,0)</f>
        <v>Arrow</v>
      </c>
    </row>
    <row r="112" spans="1:11" x14ac:dyDescent="0.25">
      <c r="A112">
        <v>336081</v>
      </c>
      <c r="B112" t="s">
        <v>11</v>
      </c>
      <c r="C112" t="s">
        <v>33</v>
      </c>
      <c r="D112" t="s">
        <v>39</v>
      </c>
      <c r="E112" t="s">
        <v>317</v>
      </c>
      <c r="F112" t="s">
        <v>173</v>
      </c>
      <c r="G112" t="s">
        <v>318</v>
      </c>
      <c r="I112" s="15"/>
      <c r="J112" t="s">
        <v>48</v>
      </c>
      <c r="K112" t="str">
        <f>VLOOKUP(F112,'Warehouse Distribution'!$A$3:$D$11,2,0)</f>
        <v>Arrow</v>
      </c>
    </row>
    <row r="113" spans="1:11" x14ac:dyDescent="0.25">
      <c r="A113">
        <v>336081</v>
      </c>
      <c r="B113" t="s">
        <v>11</v>
      </c>
      <c r="C113" t="s">
        <v>33</v>
      </c>
      <c r="D113" t="s">
        <v>39</v>
      </c>
      <c r="E113" t="s">
        <v>176</v>
      </c>
      <c r="F113" t="s">
        <v>390</v>
      </c>
      <c r="G113" t="s">
        <v>319</v>
      </c>
      <c r="I113" s="15"/>
      <c r="J113" t="s">
        <v>48</v>
      </c>
      <c r="K113" t="str">
        <f>VLOOKUP(F113,'Warehouse Distribution'!$A$3:$D$11,2,0)</f>
        <v>Arrow</v>
      </c>
    </row>
    <row r="114" spans="1:11" x14ac:dyDescent="0.25">
      <c r="A114">
        <v>336081</v>
      </c>
      <c r="B114" t="s">
        <v>11</v>
      </c>
      <c r="C114" t="s">
        <v>33</v>
      </c>
      <c r="D114" t="s">
        <v>39</v>
      </c>
      <c r="E114" t="s">
        <v>176</v>
      </c>
      <c r="F114" t="s">
        <v>390</v>
      </c>
      <c r="G114" t="s">
        <v>319</v>
      </c>
      <c r="I114" s="15"/>
      <c r="J114" t="s">
        <v>48</v>
      </c>
      <c r="K114" t="str">
        <f>VLOOKUP(F114,'Warehouse Distribution'!$A$3:$D$11,2,0)</f>
        <v>Arrow</v>
      </c>
    </row>
    <row r="115" spans="1:11" x14ac:dyDescent="0.25">
      <c r="A115">
        <v>336081</v>
      </c>
      <c r="B115" t="s">
        <v>11</v>
      </c>
      <c r="C115" t="s">
        <v>33</v>
      </c>
      <c r="D115" t="s">
        <v>39</v>
      </c>
      <c r="E115" t="s">
        <v>278</v>
      </c>
      <c r="F115" t="s">
        <v>173</v>
      </c>
      <c r="G115" t="s">
        <v>279</v>
      </c>
      <c r="I115" s="15"/>
      <c r="J115" t="s">
        <v>48</v>
      </c>
      <c r="K115" t="str">
        <f>VLOOKUP(F115,'Warehouse Distribution'!$A$3:$D$11,2,0)</f>
        <v>Arrow</v>
      </c>
    </row>
    <row r="116" spans="1:11" x14ac:dyDescent="0.25">
      <c r="A116">
        <v>336088</v>
      </c>
      <c r="B116" t="s">
        <v>107</v>
      </c>
      <c r="C116" t="s">
        <v>33</v>
      </c>
      <c r="D116" t="s">
        <v>39</v>
      </c>
      <c r="E116" t="s">
        <v>201</v>
      </c>
      <c r="F116" t="s">
        <v>390</v>
      </c>
      <c r="G116" t="s">
        <v>245</v>
      </c>
      <c r="I116" s="15"/>
      <c r="J116" t="s">
        <v>49</v>
      </c>
      <c r="K116" t="str">
        <f>VLOOKUP(F116,'Warehouse Distribution'!$A$3:$D$11,2,0)</f>
        <v>Arrow</v>
      </c>
    </row>
    <row r="117" spans="1:11" x14ac:dyDescent="0.25">
      <c r="A117">
        <v>336095</v>
      </c>
      <c r="B117" t="s">
        <v>108</v>
      </c>
      <c r="C117" t="s">
        <v>36</v>
      </c>
      <c r="D117" t="s">
        <v>39</v>
      </c>
      <c r="E117" t="s">
        <v>280</v>
      </c>
      <c r="F117" t="s">
        <v>384</v>
      </c>
      <c r="G117" t="s">
        <v>281</v>
      </c>
      <c r="I117" s="15"/>
      <c r="J117" t="s">
        <v>48</v>
      </c>
      <c r="K117" t="str">
        <f>VLOOKUP(F117,'Warehouse Distribution'!$A$3:$D$11,2,0)</f>
        <v>Arrow</v>
      </c>
    </row>
    <row r="118" spans="1:11" x14ac:dyDescent="0.25">
      <c r="A118">
        <v>336102</v>
      </c>
      <c r="B118" t="s">
        <v>109</v>
      </c>
      <c r="C118" t="s">
        <v>34</v>
      </c>
      <c r="D118" t="s">
        <v>39</v>
      </c>
      <c r="E118" t="s">
        <v>320</v>
      </c>
      <c r="F118" t="s">
        <v>384</v>
      </c>
      <c r="G118" t="s">
        <v>281</v>
      </c>
      <c r="I118" s="15"/>
      <c r="J118" t="s">
        <v>48</v>
      </c>
      <c r="K118" t="str">
        <f>VLOOKUP(F118,'Warehouse Distribution'!$A$3:$D$11,2,0)</f>
        <v>Arrow</v>
      </c>
    </row>
    <row r="119" spans="1:11" x14ac:dyDescent="0.25">
      <c r="A119">
        <v>336102</v>
      </c>
      <c r="B119" t="s">
        <v>109</v>
      </c>
      <c r="C119" t="s">
        <v>34</v>
      </c>
      <c r="D119" t="s">
        <v>39</v>
      </c>
      <c r="E119" t="s">
        <v>194</v>
      </c>
      <c r="F119" t="s">
        <v>389</v>
      </c>
      <c r="G119" t="s">
        <v>294</v>
      </c>
      <c r="I119" s="15"/>
      <c r="J119" t="s">
        <v>48</v>
      </c>
      <c r="K119" t="str">
        <f>VLOOKUP(F119,'Warehouse Distribution'!$A$3:$D$11,2,0)</f>
        <v>TechSav</v>
      </c>
    </row>
    <row r="120" spans="1:11" x14ac:dyDescent="0.25">
      <c r="A120">
        <v>336102</v>
      </c>
      <c r="B120" t="s">
        <v>109</v>
      </c>
      <c r="C120" t="s">
        <v>34</v>
      </c>
      <c r="D120" t="s">
        <v>39</v>
      </c>
      <c r="E120" t="s">
        <v>220</v>
      </c>
      <c r="F120" t="s">
        <v>385</v>
      </c>
      <c r="G120" t="s">
        <v>264</v>
      </c>
      <c r="I120" s="15"/>
      <c r="J120" t="s">
        <v>48</v>
      </c>
      <c r="K120" t="str">
        <f>VLOOKUP(F120,'Warehouse Distribution'!$A$3:$D$11,2,0)</f>
        <v>TechSav</v>
      </c>
    </row>
    <row r="121" spans="1:11" x14ac:dyDescent="0.25">
      <c r="A121">
        <v>336109</v>
      </c>
      <c r="B121" t="s">
        <v>110</v>
      </c>
      <c r="C121" t="s">
        <v>32</v>
      </c>
      <c r="D121" t="s">
        <v>39</v>
      </c>
      <c r="E121" t="s">
        <v>321</v>
      </c>
      <c r="F121" t="s">
        <v>385</v>
      </c>
      <c r="G121" t="s">
        <v>322</v>
      </c>
      <c r="I121" s="15"/>
      <c r="J121" t="s">
        <v>48</v>
      </c>
      <c r="K121" t="str">
        <f>VLOOKUP(F121,'Warehouse Distribution'!$A$3:$D$11,2,0)</f>
        <v>TechSav</v>
      </c>
    </row>
    <row r="122" spans="1:11" x14ac:dyDescent="0.25">
      <c r="A122">
        <v>336116</v>
      </c>
      <c r="B122" t="s">
        <v>111</v>
      </c>
      <c r="C122" t="s">
        <v>62</v>
      </c>
      <c r="D122" t="s">
        <v>41</v>
      </c>
      <c r="E122" t="s">
        <v>323</v>
      </c>
      <c r="F122" t="s">
        <v>385</v>
      </c>
      <c r="G122" t="s">
        <v>324</v>
      </c>
      <c r="I122" s="15"/>
      <c r="J122" t="s">
        <v>48</v>
      </c>
      <c r="K122" t="str">
        <f>VLOOKUP(F122,'Warehouse Distribution'!$A$3:$D$11,2,0)</f>
        <v>TechSav</v>
      </c>
    </row>
    <row r="123" spans="1:11" x14ac:dyDescent="0.25">
      <c r="A123">
        <v>336123</v>
      </c>
      <c r="B123" t="s">
        <v>112</v>
      </c>
      <c r="C123" t="s">
        <v>98</v>
      </c>
      <c r="D123" t="s">
        <v>41</v>
      </c>
      <c r="E123" t="s">
        <v>199</v>
      </c>
      <c r="F123" t="s">
        <v>385</v>
      </c>
      <c r="G123" t="s">
        <v>237</v>
      </c>
      <c r="I123" s="15"/>
      <c r="J123" t="s">
        <v>48</v>
      </c>
      <c r="K123" t="str">
        <f>VLOOKUP(F123,'Warehouse Distribution'!$A$3:$D$11,2,0)</f>
        <v>TechSav</v>
      </c>
    </row>
    <row r="124" spans="1:11" x14ac:dyDescent="0.25">
      <c r="A124">
        <v>336130</v>
      </c>
      <c r="B124" t="s">
        <v>113</v>
      </c>
      <c r="C124" t="s">
        <v>32</v>
      </c>
      <c r="D124" t="s">
        <v>39</v>
      </c>
      <c r="E124" t="s">
        <v>221</v>
      </c>
      <c r="F124" t="s">
        <v>392</v>
      </c>
      <c r="G124" t="s">
        <v>325</v>
      </c>
      <c r="I124" s="15"/>
      <c r="J124" t="s">
        <v>48</v>
      </c>
      <c r="K124" t="str">
        <f>VLOOKUP(F124,'Warehouse Distribution'!$A$3:$D$11,2,0)</f>
        <v>Arrow</v>
      </c>
    </row>
    <row r="125" spans="1:11" x14ac:dyDescent="0.25">
      <c r="A125">
        <v>336130</v>
      </c>
      <c r="B125" t="s">
        <v>113</v>
      </c>
      <c r="C125" t="s">
        <v>32</v>
      </c>
      <c r="D125" t="s">
        <v>39</v>
      </c>
      <c r="E125" t="s">
        <v>234</v>
      </c>
      <c r="F125" t="s">
        <v>385</v>
      </c>
      <c r="G125" t="s">
        <v>239</v>
      </c>
      <c r="I125" s="15"/>
      <c r="J125" t="s">
        <v>48</v>
      </c>
      <c r="K125" t="str">
        <f>VLOOKUP(F125,'Warehouse Distribution'!$A$3:$D$11,2,0)</f>
        <v>TechSav</v>
      </c>
    </row>
    <row r="126" spans="1:11" x14ac:dyDescent="0.25">
      <c r="A126">
        <v>336137</v>
      </c>
      <c r="B126" t="s">
        <v>22</v>
      </c>
      <c r="C126" t="s">
        <v>32</v>
      </c>
      <c r="D126" t="s">
        <v>39</v>
      </c>
      <c r="E126" t="s">
        <v>177</v>
      </c>
      <c r="F126" t="s">
        <v>249</v>
      </c>
      <c r="G126" t="s">
        <v>249</v>
      </c>
      <c r="I126" s="15"/>
      <c r="J126" t="s">
        <v>48</v>
      </c>
      <c r="K126" t="str">
        <f>VLOOKUP(F126,'Warehouse Distribution'!$A$3:$D$11,2,0)</f>
        <v>Local Solutions</v>
      </c>
    </row>
    <row r="127" spans="1:11" x14ac:dyDescent="0.25">
      <c r="A127">
        <v>336144</v>
      </c>
      <c r="B127" t="s">
        <v>114</v>
      </c>
      <c r="C127" t="s">
        <v>75</v>
      </c>
      <c r="D127" t="s">
        <v>41</v>
      </c>
      <c r="E127" t="s">
        <v>326</v>
      </c>
      <c r="F127" t="s">
        <v>392</v>
      </c>
      <c r="G127" t="s">
        <v>327</v>
      </c>
      <c r="H127" s="15">
        <f>IF(ISERROR(VLOOKUP(A127,'Tracking Numbers'!A:C,3,0)),"",VLOOKUP(A127,'Tracking Numbers'!A:C,3,0))</f>
        <v>772807530159</v>
      </c>
      <c r="I127" s="15" t="str">
        <f>IF(ISERROR(VLOOKUP(A127,'Tracking Numbers'!A:C,2,0)),"",VLOOKUP(A127,'Tracking Numbers'!A:C,2,0))</f>
        <v>Fedex</v>
      </c>
      <c r="J127" t="s">
        <v>399</v>
      </c>
      <c r="K127" t="str">
        <f>VLOOKUP(F127,'Warehouse Distribution'!$A$3:$D$11,2,0)</f>
        <v>Arrow</v>
      </c>
    </row>
    <row r="128" spans="1:11" x14ac:dyDescent="0.25">
      <c r="A128">
        <v>336151</v>
      </c>
      <c r="B128" t="s">
        <v>12</v>
      </c>
      <c r="C128" t="s">
        <v>34</v>
      </c>
      <c r="D128" t="s">
        <v>39</v>
      </c>
      <c r="E128" t="s">
        <v>213</v>
      </c>
      <c r="F128" t="s">
        <v>392</v>
      </c>
      <c r="G128" t="s">
        <v>258</v>
      </c>
      <c r="H128" s="15" t="str">
        <f>IF(ISERROR(VLOOKUP(A128,'Tracking Numbers'!A:C,3,0)),"",VLOOKUP(A128,'Tracking Numbers'!A:C,3,0))</f>
        <v/>
      </c>
      <c r="I128" s="15" t="str">
        <f>IF(ISERROR(VLOOKUP(A128,'Tracking Numbers'!A:C,2,0)),"",VLOOKUP(A128,'Tracking Numbers'!A:C,2,0))</f>
        <v/>
      </c>
      <c r="J128" t="s">
        <v>399</v>
      </c>
      <c r="K128" t="str">
        <f>VLOOKUP(F128,'Warehouse Distribution'!$A$3:$D$11,2,0)</f>
        <v>Arrow</v>
      </c>
    </row>
    <row r="129" spans="1:11" x14ac:dyDescent="0.25">
      <c r="A129">
        <v>336158</v>
      </c>
      <c r="B129" t="s">
        <v>12</v>
      </c>
      <c r="C129" t="s">
        <v>34</v>
      </c>
      <c r="D129" t="s">
        <v>39</v>
      </c>
      <c r="E129" t="s">
        <v>174</v>
      </c>
      <c r="F129" t="s">
        <v>173</v>
      </c>
      <c r="G129" t="s">
        <v>328</v>
      </c>
      <c r="I129" s="15"/>
      <c r="J129" t="s">
        <v>49</v>
      </c>
      <c r="K129" t="str">
        <f>VLOOKUP(F129,'Warehouse Distribution'!$A$3:$D$11,2,0)</f>
        <v>Arrow</v>
      </c>
    </row>
    <row r="130" spans="1:11" x14ac:dyDescent="0.25">
      <c r="A130">
        <v>336158</v>
      </c>
      <c r="B130" t="s">
        <v>12</v>
      </c>
      <c r="C130" t="s">
        <v>34</v>
      </c>
      <c r="D130" t="s">
        <v>39</v>
      </c>
      <c r="E130" t="s">
        <v>207</v>
      </c>
      <c r="F130" t="s">
        <v>384</v>
      </c>
      <c r="G130" t="s">
        <v>295</v>
      </c>
      <c r="I130" s="15"/>
      <c r="J130" t="s">
        <v>49</v>
      </c>
      <c r="K130" t="str">
        <f>VLOOKUP(F130,'Warehouse Distribution'!$A$3:$D$11,2,0)</f>
        <v>Arrow</v>
      </c>
    </row>
    <row r="131" spans="1:11" x14ac:dyDescent="0.25">
      <c r="A131">
        <v>336158</v>
      </c>
      <c r="B131" t="s">
        <v>12</v>
      </c>
      <c r="C131" t="s">
        <v>34</v>
      </c>
      <c r="D131" t="s">
        <v>39</v>
      </c>
      <c r="E131" t="s">
        <v>329</v>
      </c>
      <c r="F131" t="s">
        <v>173</v>
      </c>
      <c r="G131" t="s">
        <v>330</v>
      </c>
      <c r="I131" s="15"/>
      <c r="J131" t="s">
        <v>49</v>
      </c>
      <c r="K131" t="str">
        <f>VLOOKUP(F131,'Warehouse Distribution'!$A$3:$D$11,2,0)</f>
        <v>Arrow</v>
      </c>
    </row>
    <row r="132" spans="1:11" x14ac:dyDescent="0.25">
      <c r="A132">
        <v>336158</v>
      </c>
      <c r="B132" t="s">
        <v>12</v>
      </c>
      <c r="C132" t="s">
        <v>34</v>
      </c>
      <c r="D132" t="s">
        <v>39</v>
      </c>
      <c r="E132" t="s">
        <v>192</v>
      </c>
      <c r="F132" t="s">
        <v>386</v>
      </c>
      <c r="G132" t="s">
        <v>331</v>
      </c>
      <c r="I132" s="15"/>
      <c r="J132" t="s">
        <v>49</v>
      </c>
      <c r="K132" t="str">
        <f>VLOOKUP(F132,'Warehouse Distribution'!$A$3:$D$11,2,0)</f>
        <v>TechSav</v>
      </c>
    </row>
    <row r="133" spans="1:11" x14ac:dyDescent="0.25">
      <c r="A133">
        <v>336158</v>
      </c>
      <c r="B133" t="s">
        <v>12</v>
      </c>
      <c r="C133" t="s">
        <v>34</v>
      </c>
      <c r="D133" t="s">
        <v>39</v>
      </c>
      <c r="E133" t="s">
        <v>332</v>
      </c>
      <c r="F133" t="s">
        <v>386</v>
      </c>
      <c r="G133" t="s">
        <v>333</v>
      </c>
      <c r="I133" s="15"/>
      <c r="J133" t="s">
        <v>49</v>
      </c>
      <c r="K133" t="str">
        <f>VLOOKUP(F133,'Warehouse Distribution'!$A$3:$D$11,2,0)</f>
        <v>TechSav</v>
      </c>
    </row>
    <row r="134" spans="1:11" x14ac:dyDescent="0.25">
      <c r="A134">
        <v>336165</v>
      </c>
      <c r="B134" t="s">
        <v>97</v>
      </c>
      <c r="C134" t="s">
        <v>98</v>
      </c>
      <c r="D134" t="s">
        <v>41</v>
      </c>
      <c r="E134" t="s">
        <v>182</v>
      </c>
      <c r="F134" t="s">
        <v>392</v>
      </c>
      <c r="G134" t="s">
        <v>334</v>
      </c>
      <c r="H134" s="15">
        <f>IF(ISERROR(VLOOKUP(A134,'Tracking Numbers'!A:C,3,0)),"",VLOOKUP(A134,'Tracking Numbers'!A:C,3,0))</f>
        <v>772795496998</v>
      </c>
      <c r="I134" s="15" t="str">
        <f>IF(ISERROR(VLOOKUP(A134,'Tracking Numbers'!A:C,2,0)),"",VLOOKUP(A134,'Tracking Numbers'!A:C,2,0))</f>
        <v>Fedex</v>
      </c>
      <c r="J134" t="s">
        <v>399</v>
      </c>
      <c r="K134" t="str">
        <f>VLOOKUP(F134,'Warehouse Distribution'!$A$3:$D$11,2,0)</f>
        <v>Arrow</v>
      </c>
    </row>
    <row r="135" spans="1:11" x14ac:dyDescent="0.25">
      <c r="A135">
        <v>336172</v>
      </c>
      <c r="B135" t="s">
        <v>109</v>
      </c>
      <c r="C135" t="s">
        <v>34</v>
      </c>
      <c r="D135" t="s">
        <v>39</v>
      </c>
      <c r="E135" t="s">
        <v>216</v>
      </c>
      <c r="F135" t="s">
        <v>385</v>
      </c>
      <c r="G135" t="s">
        <v>335</v>
      </c>
      <c r="I135" s="15"/>
      <c r="J135" t="s">
        <v>48</v>
      </c>
      <c r="K135" t="str">
        <f>VLOOKUP(F135,'Warehouse Distribution'!$A$3:$D$11,2,0)</f>
        <v>TechSav</v>
      </c>
    </row>
    <row r="136" spans="1:11" x14ac:dyDescent="0.25">
      <c r="A136">
        <v>336179</v>
      </c>
      <c r="B136" t="s">
        <v>115</v>
      </c>
      <c r="C136" t="s">
        <v>116</v>
      </c>
      <c r="D136" t="s">
        <v>39</v>
      </c>
      <c r="E136" t="s">
        <v>336</v>
      </c>
      <c r="F136" t="s">
        <v>384</v>
      </c>
      <c r="G136" t="s">
        <v>337</v>
      </c>
      <c r="I136" s="15"/>
      <c r="J136" t="s">
        <v>48</v>
      </c>
      <c r="K136" t="str">
        <f>VLOOKUP(F136,'Warehouse Distribution'!$A$3:$D$11,2,0)</f>
        <v>Arrow</v>
      </c>
    </row>
    <row r="137" spans="1:11" x14ac:dyDescent="0.25">
      <c r="A137">
        <v>336179</v>
      </c>
      <c r="B137" t="s">
        <v>115</v>
      </c>
      <c r="C137" t="s">
        <v>116</v>
      </c>
      <c r="D137" t="s">
        <v>39</v>
      </c>
      <c r="E137" t="s">
        <v>338</v>
      </c>
      <c r="F137" t="s">
        <v>384</v>
      </c>
      <c r="G137" t="s">
        <v>337</v>
      </c>
      <c r="I137" s="15"/>
      <c r="J137" t="s">
        <v>48</v>
      </c>
      <c r="K137" t="str">
        <f>VLOOKUP(F137,'Warehouse Distribution'!$A$3:$D$11,2,0)</f>
        <v>Arrow</v>
      </c>
    </row>
    <row r="138" spans="1:11" x14ac:dyDescent="0.25">
      <c r="A138">
        <v>336186</v>
      </c>
      <c r="B138" t="s">
        <v>10</v>
      </c>
      <c r="C138" t="s">
        <v>32</v>
      </c>
      <c r="D138" t="s">
        <v>39</v>
      </c>
      <c r="E138" t="s">
        <v>204</v>
      </c>
      <c r="F138" t="s">
        <v>173</v>
      </c>
      <c r="G138" t="s">
        <v>284</v>
      </c>
      <c r="I138" s="15"/>
      <c r="J138" t="s">
        <v>48</v>
      </c>
      <c r="K138" t="str">
        <f>VLOOKUP(F138,'Warehouse Distribution'!$A$3:$D$11,2,0)</f>
        <v>Arrow</v>
      </c>
    </row>
    <row r="139" spans="1:11" x14ac:dyDescent="0.25">
      <c r="A139">
        <v>336193</v>
      </c>
      <c r="B139" t="s">
        <v>24</v>
      </c>
      <c r="C139" t="s">
        <v>32</v>
      </c>
      <c r="D139" t="s">
        <v>39</v>
      </c>
      <c r="E139" t="s">
        <v>43</v>
      </c>
      <c r="F139" t="s">
        <v>173</v>
      </c>
      <c r="G139" t="s">
        <v>339</v>
      </c>
      <c r="I139" s="15"/>
      <c r="J139" t="s">
        <v>48</v>
      </c>
      <c r="K139" t="str">
        <f>VLOOKUP(F139,'Warehouse Distribution'!$A$3:$D$11,2,0)</f>
        <v>Arrow</v>
      </c>
    </row>
    <row r="140" spans="1:11" x14ac:dyDescent="0.25">
      <c r="A140">
        <v>336200</v>
      </c>
      <c r="B140" t="s">
        <v>117</v>
      </c>
      <c r="C140" t="s">
        <v>34</v>
      </c>
      <c r="D140" t="s">
        <v>39</v>
      </c>
      <c r="E140" t="s">
        <v>340</v>
      </c>
      <c r="F140" t="s">
        <v>391</v>
      </c>
      <c r="G140" t="s">
        <v>341</v>
      </c>
      <c r="I140" s="15"/>
      <c r="J140" t="s">
        <v>48</v>
      </c>
      <c r="K140" t="str">
        <f>VLOOKUP(F140,'Warehouse Distribution'!$A$3:$D$11,2,0)</f>
        <v>Arrow</v>
      </c>
    </row>
    <row r="141" spans="1:11" x14ac:dyDescent="0.25">
      <c r="A141">
        <v>336200</v>
      </c>
      <c r="B141" t="s">
        <v>117</v>
      </c>
      <c r="C141" t="s">
        <v>34</v>
      </c>
      <c r="D141" t="s">
        <v>39</v>
      </c>
      <c r="E141" t="s">
        <v>204</v>
      </c>
      <c r="F141" t="s">
        <v>173</v>
      </c>
      <c r="G141" t="s">
        <v>284</v>
      </c>
      <c r="I141" s="15"/>
      <c r="J141" t="s">
        <v>48</v>
      </c>
      <c r="K141" t="str">
        <f>VLOOKUP(F141,'Warehouse Distribution'!$A$3:$D$11,2,0)</f>
        <v>Arrow</v>
      </c>
    </row>
    <row r="142" spans="1:11" x14ac:dyDescent="0.25">
      <c r="A142">
        <v>336200</v>
      </c>
      <c r="B142" t="s">
        <v>117</v>
      </c>
      <c r="C142" t="s">
        <v>34</v>
      </c>
      <c r="D142" t="s">
        <v>39</v>
      </c>
      <c r="E142" t="s">
        <v>290</v>
      </c>
      <c r="F142" t="s">
        <v>384</v>
      </c>
      <c r="G142" t="s">
        <v>291</v>
      </c>
      <c r="I142" s="15"/>
      <c r="J142" t="s">
        <v>48</v>
      </c>
      <c r="K142" t="str">
        <f>VLOOKUP(F142,'Warehouse Distribution'!$A$3:$D$11,2,0)</f>
        <v>Arrow</v>
      </c>
    </row>
    <row r="143" spans="1:11" x14ac:dyDescent="0.25">
      <c r="A143">
        <v>336200</v>
      </c>
      <c r="B143" t="s">
        <v>117</v>
      </c>
      <c r="C143" t="s">
        <v>34</v>
      </c>
      <c r="D143" t="s">
        <v>39</v>
      </c>
      <c r="E143" t="s">
        <v>201</v>
      </c>
      <c r="F143" t="s">
        <v>390</v>
      </c>
      <c r="G143" t="s">
        <v>245</v>
      </c>
      <c r="I143" s="15"/>
      <c r="J143" t="s">
        <v>48</v>
      </c>
      <c r="K143" t="str">
        <f>VLOOKUP(F143,'Warehouse Distribution'!$A$3:$D$11,2,0)</f>
        <v>Arrow</v>
      </c>
    </row>
    <row r="144" spans="1:11" x14ac:dyDescent="0.25">
      <c r="A144">
        <v>336207</v>
      </c>
      <c r="B144" t="s">
        <v>118</v>
      </c>
      <c r="C144" t="s">
        <v>33</v>
      </c>
      <c r="D144" t="s">
        <v>39</v>
      </c>
      <c r="E144" t="s">
        <v>200</v>
      </c>
      <c r="F144" t="s">
        <v>173</v>
      </c>
      <c r="G144" t="s">
        <v>267</v>
      </c>
      <c r="I144" s="15"/>
      <c r="J144" t="s">
        <v>48</v>
      </c>
      <c r="K144" t="str">
        <f>VLOOKUP(F144,'Warehouse Distribution'!$A$3:$D$11,2,0)</f>
        <v>Arrow</v>
      </c>
    </row>
    <row r="145" spans="1:11" x14ac:dyDescent="0.25">
      <c r="A145">
        <v>336207</v>
      </c>
      <c r="B145" t="s">
        <v>118</v>
      </c>
      <c r="C145" t="s">
        <v>33</v>
      </c>
      <c r="D145" t="s">
        <v>39</v>
      </c>
      <c r="E145" t="s">
        <v>185</v>
      </c>
      <c r="F145" t="s">
        <v>384</v>
      </c>
      <c r="G145" t="s">
        <v>276</v>
      </c>
      <c r="I145" s="15"/>
      <c r="J145" t="s">
        <v>48</v>
      </c>
      <c r="K145" t="str">
        <f>VLOOKUP(F145,'Warehouse Distribution'!$A$3:$D$11,2,0)</f>
        <v>Arrow</v>
      </c>
    </row>
    <row r="146" spans="1:11" x14ac:dyDescent="0.25">
      <c r="A146">
        <v>336214</v>
      </c>
      <c r="B146" t="s">
        <v>119</v>
      </c>
      <c r="C146" t="s">
        <v>120</v>
      </c>
      <c r="D146" t="s">
        <v>41</v>
      </c>
      <c r="E146" t="s">
        <v>186</v>
      </c>
      <c r="F146" t="s">
        <v>384</v>
      </c>
      <c r="G146" t="s">
        <v>276</v>
      </c>
      <c r="I146" s="15"/>
      <c r="J146" t="s">
        <v>48</v>
      </c>
      <c r="K146" t="str">
        <f>VLOOKUP(F146,'Warehouse Distribution'!$A$3:$D$11,2,0)</f>
        <v>Arrow</v>
      </c>
    </row>
    <row r="147" spans="1:11" x14ac:dyDescent="0.25">
      <c r="A147">
        <v>336214</v>
      </c>
      <c r="B147" t="s">
        <v>119</v>
      </c>
      <c r="C147" t="s">
        <v>120</v>
      </c>
      <c r="D147" t="s">
        <v>41</v>
      </c>
      <c r="E147" t="s">
        <v>181</v>
      </c>
      <c r="F147" t="s">
        <v>385</v>
      </c>
      <c r="G147" t="s">
        <v>293</v>
      </c>
      <c r="I147" s="15"/>
      <c r="J147" t="s">
        <v>48</v>
      </c>
      <c r="K147" t="str">
        <f>VLOOKUP(F147,'Warehouse Distribution'!$A$3:$D$11,2,0)</f>
        <v>TechSav</v>
      </c>
    </row>
    <row r="148" spans="1:11" x14ac:dyDescent="0.25">
      <c r="A148">
        <v>336221</v>
      </c>
      <c r="B148" t="s">
        <v>121</v>
      </c>
      <c r="C148" t="s">
        <v>32</v>
      </c>
      <c r="D148" t="s">
        <v>39</v>
      </c>
      <c r="E148" t="s">
        <v>204</v>
      </c>
      <c r="F148" t="s">
        <v>173</v>
      </c>
      <c r="G148" t="s">
        <v>284</v>
      </c>
      <c r="I148" s="15"/>
      <c r="J148" t="s">
        <v>48</v>
      </c>
      <c r="K148" t="str">
        <f>VLOOKUP(F148,'Warehouse Distribution'!$A$3:$D$11,2,0)</f>
        <v>Arrow</v>
      </c>
    </row>
    <row r="149" spans="1:11" x14ac:dyDescent="0.25">
      <c r="A149">
        <v>336228</v>
      </c>
      <c r="B149" t="s">
        <v>122</v>
      </c>
      <c r="C149" t="s">
        <v>33</v>
      </c>
      <c r="D149" t="s">
        <v>39</v>
      </c>
      <c r="E149" t="s">
        <v>191</v>
      </c>
      <c r="F149" t="s">
        <v>389</v>
      </c>
      <c r="G149" t="s">
        <v>238</v>
      </c>
      <c r="I149" s="15"/>
      <c r="J149" t="s">
        <v>49</v>
      </c>
      <c r="K149" t="str">
        <f>VLOOKUP(F149,'Warehouse Distribution'!$A$3:$D$11,2,0)</f>
        <v>TechSav</v>
      </c>
    </row>
    <row r="150" spans="1:11" x14ac:dyDescent="0.25">
      <c r="A150">
        <v>336235</v>
      </c>
      <c r="B150" t="s">
        <v>123</v>
      </c>
      <c r="C150" t="s">
        <v>124</v>
      </c>
      <c r="D150" t="s">
        <v>41</v>
      </c>
      <c r="E150" t="s">
        <v>176</v>
      </c>
      <c r="F150" t="s">
        <v>390</v>
      </c>
      <c r="G150" t="s">
        <v>319</v>
      </c>
      <c r="H150" s="15">
        <f>IF(ISERROR(VLOOKUP(A150,'Tracking Numbers'!A:C,3,0)),"",VLOOKUP(A150,'Tracking Numbers'!A:C,3,0))</f>
        <v>772793404230</v>
      </c>
      <c r="I150" s="15" t="str">
        <f>IF(ISERROR(VLOOKUP(A150,'Tracking Numbers'!A:C,2,0)),"",VLOOKUP(A150,'Tracking Numbers'!A:C,2,0))</f>
        <v>Fedex</v>
      </c>
      <c r="J150" t="s">
        <v>399</v>
      </c>
      <c r="K150" t="str">
        <f>VLOOKUP(F150,'Warehouse Distribution'!$A$3:$D$11,2,0)</f>
        <v>Arrow</v>
      </c>
    </row>
    <row r="151" spans="1:11" x14ac:dyDescent="0.25">
      <c r="A151">
        <v>336235</v>
      </c>
      <c r="B151" t="s">
        <v>123</v>
      </c>
      <c r="C151" t="s">
        <v>124</v>
      </c>
      <c r="D151" t="s">
        <v>41</v>
      </c>
      <c r="E151" t="s">
        <v>204</v>
      </c>
      <c r="F151" t="s">
        <v>173</v>
      </c>
      <c r="G151" t="s">
        <v>284</v>
      </c>
      <c r="H151" s="15">
        <f>IF(ISERROR(VLOOKUP(A151,'Tracking Numbers'!A:C,3,0)),"",VLOOKUP(A151,'Tracking Numbers'!A:C,3,0))</f>
        <v>772793404230</v>
      </c>
      <c r="I151" s="15" t="str">
        <f>IF(ISERROR(VLOOKUP(A151,'Tracking Numbers'!A:C,2,0)),"",VLOOKUP(A151,'Tracking Numbers'!A:C,2,0))</f>
        <v>Fedex</v>
      </c>
      <c r="J151" t="s">
        <v>399</v>
      </c>
      <c r="K151" t="str">
        <f>VLOOKUP(F151,'Warehouse Distribution'!$A$3:$D$11,2,0)</f>
        <v>Arrow</v>
      </c>
    </row>
    <row r="152" spans="1:11" x14ac:dyDescent="0.25">
      <c r="A152">
        <v>336242</v>
      </c>
      <c r="B152" t="s">
        <v>125</v>
      </c>
      <c r="C152" t="s">
        <v>39</v>
      </c>
      <c r="D152" t="s">
        <v>41</v>
      </c>
      <c r="E152" t="s">
        <v>204</v>
      </c>
      <c r="F152" t="s">
        <v>173</v>
      </c>
      <c r="G152" t="s">
        <v>284</v>
      </c>
      <c r="I152" s="15"/>
      <c r="J152" t="s">
        <v>48</v>
      </c>
      <c r="K152" t="str">
        <f>VLOOKUP(F152,'Warehouse Distribution'!$A$3:$D$11,2,0)</f>
        <v>Arrow</v>
      </c>
    </row>
    <row r="153" spans="1:11" x14ac:dyDescent="0.25">
      <c r="A153">
        <v>336249</v>
      </c>
      <c r="B153" t="s">
        <v>125</v>
      </c>
      <c r="C153" t="s">
        <v>39</v>
      </c>
      <c r="D153" t="s">
        <v>41</v>
      </c>
      <c r="E153" t="s">
        <v>214</v>
      </c>
      <c r="F153" t="s">
        <v>386</v>
      </c>
      <c r="G153" t="s">
        <v>342</v>
      </c>
      <c r="I153" s="15"/>
      <c r="J153" t="s">
        <v>48</v>
      </c>
      <c r="K153" t="str">
        <f>VLOOKUP(F153,'Warehouse Distribution'!$A$3:$D$11,2,0)</f>
        <v>TechSav</v>
      </c>
    </row>
    <row r="154" spans="1:11" x14ac:dyDescent="0.25">
      <c r="A154">
        <v>336256</v>
      </c>
      <c r="B154" t="s">
        <v>126</v>
      </c>
      <c r="C154" t="s">
        <v>127</v>
      </c>
      <c r="D154" t="s">
        <v>41</v>
      </c>
      <c r="E154" t="s">
        <v>228</v>
      </c>
      <c r="F154" t="s">
        <v>386</v>
      </c>
      <c r="G154" t="s">
        <v>343</v>
      </c>
      <c r="I154" s="15"/>
      <c r="J154" t="s">
        <v>48</v>
      </c>
      <c r="K154" t="str">
        <f>VLOOKUP(F154,'Warehouse Distribution'!$A$3:$D$11,2,0)</f>
        <v>TechSav</v>
      </c>
    </row>
    <row r="155" spans="1:11" x14ac:dyDescent="0.25">
      <c r="A155">
        <v>336256</v>
      </c>
      <c r="B155" t="s">
        <v>126</v>
      </c>
      <c r="C155" t="s">
        <v>127</v>
      </c>
      <c r="D155" t="s">
        <v>41</v>
      </c>
      <c r="E155" t="s">
        <v>177</v>
      </c>
      <c r="F155" t="s">
        <v>249</v>
      </c>
      <c r="G155" t="s">
        <v>249</v>
      </c>
      <c r="I155" s="15"/>
      <c r="J155" t="s">
        <v>48</v>
      </c>
      <c r="K155" t="str">
        <f>VLOOKUP(F155,'Warehouse Distribution'!$A$3:$D$11,2,0)</f>
        <v>Local Solutions</v>
      </c>
    </row>
    <row r="156" spans="1:11" x14ac:dyDescent="0.25">
      <c r="A156">
        <v>336263</v>
      </c>
      <c r="B156" t="s">
        <v>22</v>
      </c>
      <c r="C156" t="s">
        <v>32</v>
      </c>
      <c r="D156" t="s">
        <v>39</v>
      </c>
      <c r="E156" t="s">
        <v>200</v>
      </c>
      <c r="F156" t="s">
        <v>173</v>
      </c>
      <c r="G156" t="s">
        <v>267</v>
      </c>
      <c r="I156" s="15"/>
      <c r="J156" t="s">
        <v>48</v>
      </c>
      <c r="K156" t="str">
        <f>VLOOKUP(F156,'Warehouse Distribution'!$A$3:$D$11,2,0)</f>
        <v>Arrow</v>
      </c>
    </row>
    <row r="157" spans="1:11" x14ac:dyDescent="0.25">
      <c r="A157">
        <v>336263</v>
      </c>
      <c r="B157" t="s">
        <v>22</v>
      </c>
      <c r="C157" t="s">
        <v>32</v>
      </c>
      <c r="D157" t="s">
        <v>39</v>
      </c>
      <c r="E157" t="s">
        <v>183</v>
      </c>
      <c r="F157" t="s">
        <v>385</v>
      </c>
      <c r="G157" t="s">
        <v>259</v>
      </c>
      <c r="I157" s="15"/>
      <c r="J157" t="s">
        <v>48</v>
      </c>
      <c r="K157" t="str">
        <f>VLOOKUP(F157,'Warehouse Distribution'!$A$3:$D$11,2,0)</f>
        <v>TechSav</v>
      </c>
    </row>
    <row r="158" spans="1:11" x14ac:dyDescent="0.25">
      <c r="A158">
        <v>336270</v>
      </c>
      <c r="B158" t="s">
        <v>11</v>
      </c>
      <c r="C158" t="s">
        <v>33</v>
      </c>
      <c r="D158" t="s">
        <v>39</v>
      </c>
      <c r="E158" t="s">
        <v>215</v>
      </c>
      <c r="F158" t="s">
        <v>385</v>
      </c>
      <c r="G158" t="s">
        <v>260</v>
      </c>
      <c r="I158" s="15"/>
      <c r="J158" t="s">
        <v>48</v>
      </c>
      <c r="K158" t="str">
        <f>VLOOKUP(F158,'Warehouse Distribution'!$A$3:$D$11,2,0)</f>
        <v>TechSav</v>
      </c>
    </row>
    <row r="159" spans="1:11" x14ac:dyDescent="0.25">
      <c r="A159">
        <v>336270</v>
      </c>
      <c r="B159" t="s">
        <v>11</v>
      </c>
      <c r="C159" t="s">
        <v>33</v>
      </c>
      <c r="D159" t="s">
        <v>39</v>
      </c>
      <c r="E159" t="s">
        <v>181</v>
      </c>
      <c r="F159" t="s">
        <v>385</v>
      </c>
      <c r="G159" t="s">
        <v>293</v>
      </c>
      <c r="I159" s="15"/>
      <c r="J159" t="s">
        <v>48</v>
      </c>
      <c r="K159" t="str">
        <f>VLOOKUP(F159,'Warehouse Distribution'!$A$3:$D$11,2,0)</f>
        <v>TechSav</v>
      </c>
    </row>
    <row r="160" spans="1:11" x14ac:dyDescent="0.25">
      <c r="A160">
        <v>336277</v>
      </c>
      <c r="B160" t="s">
        <v>22</v>
      </c>
      <c r="C160" t="s">
        <v>32</v>
      </c>
      <c r="D160" t="s">
        <v>39</v>
      </c>
      <c r="E160" t="s">
        <v>235</v>
      </c>
      <c r="F160" t="s">
        <v>385</v>
      </c>
      <c r="G160" t="s">
        <v>241</v>
      </c>
      <c r="I160" s="15"/>
      <c r="J160" t="s">
        <v>48</v>
      </c>
      <c r="K160" t="str">
        <f>VLOOKUP(F160,'Warehouse Distribution'!$A$3:$D$11,2,0)</f>
        <v>TechSav</v>
      </c>
    </row>
    <row r="161" spans="1:11" x14ac:dyDescent="0.25">
      <c r="A161">
        <v>336277</v>
      </c>
      <c r="B161" t="s">
        <v>22</v>
      </c>
      <c r="C161" t="s">
        <v>32</v>
      </c>
      <c r="D161" t="s">
        <v>39</v>
      </c>
      <c r="E161" t="s">
        <v>344</v>
      </c>
      <c r="F161" t="s">
        <v>386</v>
      </c>
      <c r="G161" t="s">
        <v>345</v>
      </c>
      <c r="I161" s="15"/>
      <c r="J161" t="s">
        <v>48</v>
      </c>
      <c r="K161" t="str">
        <f>VLOOKUP(F161,'Warehouse Distribution'!$A$3:$D$11,2,0)</f>
        <v>TechSav</v>
      </c>
    </row>
    <row r="162" spans="1:11" x14ac:dyDescent="0.25">
      <c r="A162">
        <v>336277</v>
      </c>
      <c r="B162" t="s">
        <v>22</v>
      </c>
      <c r="C162" t="s">
        <v>32</v>
      </c>
      <c r="D162" t="s">
        <v>39</v>
      </c>
      <c r="E162" t="s">
        <v>197</v>
      </c>
      <c r="F162" t="s">
        <v>392</v>
      </c>
      <c r="G162" t="s">
        <v>346</v>
      </c>
      <c r="I162" s="15"/>
      <c r="J162" t="s">
        <v>48</v>
      </c>
      <c r="K162" t="str">
        <f>VLOOKUP(F162,'Warehouse Distribution'!$A$3:$D$11,2,0)</f>
        <v>Arrow</v>
      </c>
    </row>
    <row r="163" spans="1:11" x14ac:dyDescent="0.25">
      <c r="A163">
        <v>336277</v>
      </c>
      <c r="B163" t="s">
        <v>22</v>
      </c>
      <c r="C163" t="s">
        <v>32</v>
      </c>
      <c r="D163" t="s">
        <v>39</v>
      </c>
      <c r="E163" t="s">
        <v>204</v>
      </c>
      <c r="F163" t="s">
        <v>173</v>
      </c>
      <c r="G163" t="s">
        <v>284</v>
      </c>
      <c r="I163" s="15"/>
      <c r="J163" t="s">
        <v>48</v>
      </c>
      <c r="K163" t="str">
        <f>VLOOKUP(F163,'Warehouse Distribution'!$A$3:$D$11,2,0)</f>
        <v>Arrow</v>
      </c>
    </row>
    <row r="164" spans="1:11" x14ac:dyDescent="0.25">
      <c r="A164">
        <v>336277</v>
      </c>
      <c r="B164" t="s">
        <v>22</v>
      </c>
      <c r="C164" t="s">
        <v>32</v>
      </c>
      <c r="D164" t="s">
        <v>39</v>
      </c>
      <c r="E164" t="s">
        <v>184</v>
      </c>
      <c r="F164" t="s">
        <v>173</v>
      </c>
      <c r="G164" t="s">
        <v>256</v>
      </c>
      <c r="I164" s="15"/>
      <c r="J164" t="s">
        <v>48</v>
      </c>
      <c r="K164" t="str">
        <f>VLOOKUP(F164,'Warehouse Distribution'!$A$3:$D$11,2,0)</f>
        <v>Arrow</v>
      </c>
    </row>
    <row r="165" spans="1:11" x14ac:dyDescent="0.25">
      <c r="A165">
        <v>336284</v>
      </c>
      <c r="B165" t="s">
        <v>128</v>
      </c>
      <c r="C165" t="s">
        <v>34</v>
      </c>
      <c r="D165" t="s">
        <v>39</v>
      </c>
      <c r="E165" t="s">
        <v>199</v>
      </c>
      <c r="F165" t="s">
        <v>385</v>
      </c>
      <c r="G165" t="s">
        <v>237</v>
      </c>
      <c r="I165" s="15"/>
      <c r="J165" t="s">
        <v>48</v>
      </c>
      <c r="K165" t="str">
        <f>VLOOKUP(F165,'Warehouse Distribution'!$A$3:$D$11,2,0)</f>
        <v>TechSav</v>
      </c>
    </row>
    <row r="166" spans="1:11" x14ac:dyDescent="0.25">
      <c r="A166">
        <v>336284</v>
      </c>
      <c r="B166" t="s">
        <v>128</v>
      </c>
      <c r="C166" t="s">
        <v>34</v>
      </c>
      <c r="D166" t="s">
        <v>39</v>
      </c>
      <c r="E166" t="s">
        <v>187</v>
      </c>
      <c r="F166" t="s">
        <v>391</v>
      </c>
      <c r="G166" t="s">
        <v>257</v>
      </c>
      <c r="I166" s="15"/>
      <c r="J166" t="s">
        <v>48</v>
      </c>
      <c r="K166" t="str">
        <f>VLOOKUP(F166,'Warehouse Distribution'!$A$3:$D$11,2,0)</f>
        <v>Arrow</v>
      </c>
    </row>
    <row r="167" spans="1:11" x14ac:dyDescent="0.25">
      <c r="A167">
        <v>336291</v>
      </c>
      <c r="B167" t="s">
        <v>129</v>
      </c>
      <c r="C167" t="s">
        <v>130</v>
      </c>
      <c r="D167" t="s">
        <v>41</v>
      </c>
      <c r="E167" t="s">
        <v>184</v>
      </c>
      <c r="F167" t="s">
        <v>173</v>
      </c>
      <c r="G167" t="s">
        <v>256</v>
      </c>
      <c r="I167" s="15"/>
      <c r="J167" t="s">
        <v>48</v>
      </c>
      <c r="K167" t="str">
        <f>VLOOKUP(F167,'Warehouse Distribution'!$A$3:$D$11,2,0)</f>
        <v>Arrow</v>
      </c>
    </row>
    <row r="168" spans="1:11" x14ac:dyDescent="0.25">
      <c r="A168">
        <v>336298</v>
      </c>
      <c r="B168" t="s">
        <v>171</v>
      </c>
      <c r="C168" t="s">
        <v>35</v>
      </c>
      <c r="D168" t="s">
        <v>39</v>
      </c>
      <c r="E168" t="s">
        <v>184</v>
      </c>
      <c r="F168" t="s">
        <v>173</v>
      </c>
      <c r="G168" t="s">
        <v>256</v>
      </c>
      <c r="I168" s="15"/>
      <c r="J168" t="s">
        <v>49</v>
      </c>
      <c r="K168" t="str">
        <f>VLOOKUP(F168,'Warehouse Distribution'!$A$3:$D$11,2,0)</f>
        <v>Arrow</v>
      </c>
    </row>
    <row r="169" spans="1:11" x14ac:dyDescent="0.25">
      <c r="A169">
        <v>336298</v>
      </c>
      <c r="B169" t="s">
        <v>171</v>
      </c>
      <c r="C169" t="s">
        <v>35</v>
      </c>
      <c r="D169" t="s">
        <v>39</v>
      </c>
      <c r="E169" t="s">
        <v>347</v>
      </c>
      <c r="F169" t="s">
        <v>386</v>
      </c>
      <c r="G169" t="s">
        <v>348</v>
      </c>
      <c r="I169" s="15"/>
      <c r="J169" t="s">
        <v>49</v>
      </c>
      <c r="K169" t="str">
        <f>VLOOKUP(F169,'Warehouse Distribution'!$A$3:$D$11,2,0)</f>
        <v>TechSav</v>
      </c>
    </row>
    <row r="170" spans="1:11" x14ac:dyDescent="0.25">
      <c r="A170">
        <v>336305</v>
      </c>
      <c r="B170" t="s">
        <v>131</v>
      </c>
      <c r="C170" t="s">
        <v>32</v>
      </c>
      <c r="D170" t="s">
        <v>39</v>
      </c>
      <c r="E170" t="s">
        <v>205</v>
      </c>
      <c r="F170" t="s">
        <v>386</v>
      </c>
      <c r="G170" t="s">
        <v>349</v>
      </c>
      <c r="I170" s="15"/>
      <c r="J170" t="s">
        <v>48</v>
      </c>
      <c r="K170" t="str">
        <f>VLOOKUP(F170,'Warehouse Distribution'!$A$3:$D$11,2,0)</f>
        <v>TechSav</v>
      </c>
    </row>
    <row r="171" spans="1:11" x14ac:dyDescent="0.25">
      <c r="A171">
        <v>336305</v>
      </c>
      <c r="B171" t="s">
        <v>131</v>
      </c>
      <c r="C171" t="s">
        <v>32</v>
      </c>
      <c r="D171" t="s">
        <v>39</v>
      </c>
      <c r="E171" t="s">
        <v>177</v>
      </c>
      <c r="F171" t="s">
        <v>249</v>
      </c>
      <c r="G171" t="s">
        <v>249</v>
      </c>
      <c r="I171" s="15"/>
      <c r="J171" t="s">
        <v>48</v>
      </c>
      <c r="K171" t="str">
        <f>VLOOKUP(F171,'Warehouse Distribution'!$A$3:$D$11,2,0)</f>
        <v>Local Solutions</v>
      </c>
    </row>
    <row r="172" spans="1:11" x14ac:dyDescent="0.25">
      <c r="A172">
        <v>336305</v>
      </c>
      <c r="B172" t="s">
        <v>131</v>
      </c>
      <c r="C172" t="s">
        <v>32</v>
      </c>
      <c r="D172" t="s">
        <v>39</v>
      </c>
      <c r="E172" t="s">
        <v>202</v>
      </c>
      <c r="F172" t="s">
        <v>389</v>
      </c>
      <c r="G172" t="s">
        <v>310</v>
      </c>
      <c r="I172" s="15"/>
      <c r="J172" t="s">
        <v>48</v>
      </c>
      <c r="K172" t="str">
        <f>VLOOKUP(F172,'Warehouse Distribution'!$A$3:$D$11,2,0)</f>
        <v>TechSav</v>
      </c>
    </row>
    <row r="173" spans="1:11" x14ac:dyDescent="0.25">
      <c r="A173">
        <v>336305</v>
      </c>
      <c r="B173" t="s">
        <v>131</v>
      </c>
      <c r="C173" t="s">
        <v>32</v>
      </c>
      <c r="D173" t="s">
        <v>39</v>
      </c>
      <c r="E173" t="s">
        <v>178</v>
      </c>
      <c r="F173" t="s">
        <v>173</v>
      </c>
      <c r="G173" t="s">
        <v>272</v>
      </c>
      <c r="I173" s="15"/>
      <c r="J173" t="s">
        <v>48</v>
      </c>
      <c r="K173" t="str">
        <f>VLOOKUP(F173,'Warehouse Distribution'!$A$3:$D$11,2,0)</f>
        <v>Arrow</v>
      </c>
    </row>
    <row r="174" spans="1:11" x14ac:dyDescent="0.25">
      <c r="A174">
        <v>336312</v>
      </c>
      <c r="B174" t="s">
        <v>22</v>
      </c>
      <c r="C174" t="s">
        <v>32</v>
      </c>
      <c r="D174" t="s">
        <v>39</v>
      </c>
      <c r="E174" t="s">
        <v>176</v>
      </c>
      <c r="F174" t="s">
        <v>390</v>
      </c>
      <c r="G174" t="s">
        <v>319</v>
      </c>
      <c r="I174" s="15"/>
      <c r="J174" t="s">
        <v>48</v>
      </c>
      <c r="K174" t="str">
        <f>VLOOKUP(F174,'Warehouse Distribution'!$A$3:$D$11,2,0)</f>
        <v>Arrow</v>
      </c>
    </row>
    <row r="175" spans="1:11" x14ac:dyDescent="0.25">
      <c r="A175">
        <v>336319</v>
      </c>
      <c r="B175" t="s">
        <v>132</v>
      </c>
      <c r="C175" t="s">
        <v>124</v>
      </c>
      <c r="D175" t="s">
        <v>41</v>
      </c>
      <c r="E175" t="s">
        <v>350</v>
      </c>
      <c r="F175" t="s">
        <v>385</v>
      </c>
      <c r="G175" t="s">
        <v>351</v>
      </c>
      <c r="I175" s="15"/>
      <c r="J175" t="s">
        <v>48</v>
      </c>
      <c r="K175" t="str">
        <f>VLOOKUP(F175,'Warehouse Distribution'!$A$3:$D$11,2,0)</f>
        <v>TechSav</v>
      </c>
    </row>
    <row r="176" spans="1:11" x14ac:dyDescent="0.25">
      <c r="A176">
        <v>336319</v>
      </c>
      <c r="B176" t="s">
        <v>132</v>
      </c>
      <c r="C176" t="s">
        <v>124</v>
      </c>
      <c r="D176" t="s">
        <v>41</v>
      </c>
      <c r="E176" t="s">
        <v>235</v>
      </c>
      <c r="F176" t="s">
        <v>385</v>
      </c>
      <c r="G176" t="s">
        <v>241</v>
      </c>
      <c r="I176" s="15"/>
      <c r="J176" t="s">
        <v>48</v>
      </c>
      <c r="K176" t="str">
        <f>VLOOKUP(F176,'Warehouse Distribution'!$A$3:$D$11,2,0)</f>
        <v>TechSav</v>
      </c>
    </row>
    <row r="177" spans="1:11" x14ac:dyDescent="0.25">
      <c r="A177">
        <v>336326</v>
      </c>
      <c r="B177" t="s">
        <v>133</v>
      </c>
      <c r="C177" t="s">
        <v>34</v>
      </c>
      <c r="D177" t="s">
        <v>39</v>
      </c>
      <c r="E177" t="s">
        <v>243</v>
      </c>
      <c r="F177" t="s">
        <v>385</v>
      </c>
      <c r="G177" t="s">
        <v>244</v>
      </c>
      <c r="I177" s="15"/>
      <c r="J177" t="s">
        <v>48</v>
      </c>
      <c r="K177" t="str">
        <f>VLOOKUP(F177,'Warehouse Distribution'!$A$3:$D$11,2,0)</f>
        <v>TechSav</v>
      </c>
    </row>
    <row r="178" spans="1:11" x14ac:dyDescent="0.25">
      <c r="A178">
        <v>336333</v>
      </c>
      <c r="B178" t="s">
        <v>134</v>
      </c>
      <c r="C178" t="s">
        <v>34</v>
      </c>
      <c r="D178" t="s">
        <v>39</v>
      </c>
      <c r="E178" t="s">
        <v>229</v>
      </c>
      <c r="F178" t="s">
        <v>385</v>
      </c>
      <c r="G178" t="s">
        <v>315</v>
      </c>
      <c r="I178" s="15"/>
      <c r="J178" t="s">
        <v>48</v>
      </c>
      <c r="K178" t="str">
        <f>VLOOKUP(F178,'Warehouse Distribution'!$A$3:$D$11,2,0)</f>
        <v>TechSav</v>
      </c>
    </row>
    <row r="179" spans="1:11" x14ac:dyDescent="0.25">
      <c r="A179">
        <v>336340</v>
      </c>
      <c r="B179" t="s">
        <v>167</v>
      </c>
      <c r="C179" t="s">
        <v>33</v>
      </c>
      <c r="D179" t="s">
        <v>39</v>
      </c>
      <c r="E179" t="s">
        <v>187</v>
      </c>
      <c r="F179" t="s">
        <v>391</v>
      </c>
      <c r="G179" t="s">
        <v>257</v>
      </c>
      <c r="I179" s="15"/>
      <c r="J179" t="s">
        <v>48</v>
      </c>
      <c r="K179" t="str">
        <f>VLOOKUP(F179,'Warehouse Distribution'!$A$3:$D$11,2,0)</f>
        <v>Arrow</v>
      </c>
    </row>
    <row r="180" spans="1:11" x14ac:dyDescent="0.25">
      <c r="A180">
        <v>336347</v>
      </c>
      <c r="B180" t="s">
        <v>135</v>
      </c>
      <c r="C180" t="s">
        <v>34</v>
      </c>
      <c r="D180" t="s">
        <v>39</v>
      </c>
      <c r="E180" t="s">
        <v>197</v>
      </c>
      <c r="F180" t="s">
        <v>392</v>
      </c>
      <c r="G180" t="s">
        <v>346</v>
      </c>
      <c r="H180" s="15" t="str">
        <f>IF(ISERROR(VLOOKUP(A180,'Tracking Numbers'!A:C,3,0)),"",VLOOKUP(A180,'Tracking Numbers'!A:C,3,0))</f>
        <v/>
      </c>
      <c r="I180" s="15" t="str">
        <f>IF(ISERROR(VLOOKUP(A180,'Tracking Numbers'!A:C,2,0)),"",VLOOKUP(A180,'Tracking Numbers'!A:C,2,0))</f>
        <v/>
      </c>
      <c r="J180" t="s">
        <v>399</v>
      </c>
      <c r="K180" t="str">
        <f>VLOOKUP(F180,'Warehouse Distribution'!$A$3:$D$11,2,0)</f>
        <v>Arrow</v>
      </c>
    </row>
    <row r="181" spans="1:11" x14ac:dyDescent="0.25">
      <c r="A181">
        <v>336354</v>
      </c>
      <c r="B181" t="s">
        <v>136</v>
      </c>
      <c r="C181" t="s">
        <v>34</v>
      </c>
      <c r="D181" t="s">
        <v>39</v>
      </c>
      <c r="E181" t="s">
        <v>176</v>
      </c>
      <c r="F181" t="s">
        <v>390</v>
      </c>
      <c r="G181" t="s">
        <v>319</v>
      </c>
      <c r="H181" s="15">
        <f>IF(ISERROR(VLOOKUP(A181,'Tracking Numbers'!A:C,3,0)),"",VLOOKUP(A181,'Tracking Numbers'!A:C,3,0))</f>
        <v>108457650465</v>
      </c>
      <c r="I181" s="15" t="str">
        <f>IF(ISERROR(VLOOKUP(A181,'Tracking Numbers'!A:C,2,0)),"",VLOOKUP(A181,'Tracking Numbers'!A:C,2,0))</f>
        <v>Canada Post</v>
      </c>
      <c r="J181" t="s">
        <v>399</v>
      </c>
      <c r="K181" t="str">
        <f>VLOOKUP(F181,'Warehouse Distribution'!$A$3:$D$11,2,0)</f>
        <v>Arrow</v>
      </c>
    </row>
    <row r="182" spans="1:11" x14ac:dyDescent="0.25">
      <c r="A182">
        <v>336354</v>
      </c>
      <c r="B182" t="s">
        <v>136</v>
      </c>
      <c r="C182" t="s">
        <v>34</v>
      </c>
      <c r="D182" t="s">
        <v>39</v>
      </c>
      <c r="E182" t="s">
        <v>352</v>
      </c>
      <c r="F182" t="s">
        <v>173</v>
      </c>
      <c r="G182" t="s">
        <v>266</v>
      </c>
      <c r="H182" s="15">
        <f>IF(ISERROR(VLOOKUP(A182,'Tracking Numbers'!A:C,3,0)),"",VLOOKUP(A182,'Tracking Numbers'!A:C,3,0))</f>
        <v>108457650465</v>
      </c>
      <c r="I182" s="15" t="str">
        <f>IF(ISERROR(VLOOKUP(A182,'Tracking Numbers'!A:C,2,0)),"",VLOOKUP(A182,'Tracking Numbers'!A:C,2,0))</f>
        <v>Canada Post</v>
      </c>
      <c r="J182" t="s">
        <v>399</v>
      </c>
      <c r="K182" t="str">
        <f>VLOOKUP(F182,'Warehouse Distribution'!$A$3:$D$11,2,0)</f>
        <v>Arrow</v>
      </c>
    </row>
    <row r="183" spans="1:11" x14ac:dyDescent="0.25">
      <c r="A183">
        <v>336354</v>
      </c>
      <c r="B183" t="s">
        <v>136</v>
      </c>
      <c r="C183" t="s">
        <v>34</v>
      </c>
      <c r="D183" t="s">
        <v>39</v>
      </c>
      <c r="E183" t="s">
        <v>340</v>
      </c>
      <c r="F183" t="s">
        <v>391</v>
      </c>
      <c r="G183" t="s">
        <v>341</v>
      </c>
      <c r="H183" s="15">
        <f>IF(ISERROR(VLOOKUP(A183,'Tracking Numbers'!A:C,3,0)),"",VLOOKUP(A183,'Tracking Numbers'!A:C,3,0))</f>
        <v>108457650465</v>
      </c>
      <c r="I183" s="15" t="str">
        <f>IF(ISERROR(VLOOKUP(A183,'Tracking Numbers'!A:C,2,0)),"",VLOOKUP(A183,'Tracking Numbers'!A:C,2,0))</f>
        <v>Canada Post</v>
      </c>
      <c r="J183" t="s">
        <v>399</v>
      </c>
      <c r="K183" t="str">
        <f>VLOOKUP(F183,'Warehouse Distribution'!$A$3:$D$11,2,0)</f>
        <v>Arrow</v>
      </c>
    </row>
    <row r="184" spans="1:11" x14ac:dyDescent="0.25">
      <c r="A184">
        <v>336354</v>
      </c>
      <c r="B184" t="s">
        <v>137</v>
      </c>
      <c r="C184" t="s">
        <v>101</v>
      </c>
      <c r="D184" t="s">
        <v>39</v>
      </c>
      <c r="E184" t="s">
        <v>254</v>
      </c>
      <c r="F184" t="s">
        <v>384</v>
      </c>
      <c r="G184" t="s">
        <v>255</v>
      </c>
      <c r="I184" s="15"/>
      <c r="J184" t="s">
        <v>48</v>
      </c>
      <c r="K184" t="str">
        <f>VLOOKUP(F184,'Warehouse Distribution'!$A$3:$D$11,2,0)</f>
        <v>Arrow</v>
      </c>
    </row>
    <row r="185" spans="1:11" x14ac:dyDescent="0.25">
      <c r="A185">
        <v>336361</v>
      </c>
      <c r="B185" t="s">
        <v>138</v>
      </c>
      <c r="C185" t="s">
        <v>34</v>
      </c>
      <c r="D185" t="s">
        <v>39</v>
      </c>
      <c r="E185" t="s">
        <v>230</v>
      </c>
      <c r="F185" t="s">
        <v>384</v>
      </c>
      <c r="G185" t="s">
        <v>255</v>
      </c>
      <c r="I185" s="15"/>
      <c r="J185" t="s">
        <v>48</v>
      </c>
      <c r="K185" t="str">
        <f>VLOOKUP(F185,'Warehouse Distribution'!$A$3:$D$11,2,0)</f>
        <v>Arrow</v>
      </c>
    </row>
    <row r="186" spans="1:11" x14ac:dyDescent="0.25">
      <c r="A186">
        <v>336361</v>
      </c>
      <c r="B186" t="s">
        <v>138</v>
      </c>
      <c r="C186" t="s">
        <v>34</v>
      </c>
      <c r="D186" t="s">
        <v>39</v>
      </c>
      <c r="E186" t="s">
        <v>178</v>
      </c>
      <c r="F186" t="s">
        <v>173</v>
      </c>
      <c r="G186" t="s">
        <v>272</v>
      </c>
      <c r="I186" s="15"/>
      <c r="J186" t="s">
        <v>48</v>
      </c>
      <c r="K186" t="str">
        <f>VLOOKUP(F186,'Warehouse Distribution'!$A$3:$D$11,2,0)</f>
        <v>Arrow</v>
      </c>
    </row>
    <row r="187" spans="1:11" x14ac:dyDescent="0.25">
      <c r="A187">
        <v>336361</v>
      </c>
      <c r="B187" t="s">
        <v>138</v>
      </c>
      <c r="C187" t="s">
        <v>34</v>
      </c>
      <c r="D187" t="s">
        <v>39</v>
      </c>
      <c r="E187" t="s">
        <v>353</v>
      </c>
      <c r="F187" t="s">
        <v>392</v>
      </c>
      <c r="G187" t="s">
        <v>354</v>
      </c>
      <c r="I187" s="15"/>
      <c r="J187" t="s">
        <v>48</v>
      </c>
      <c r="K187" t="str">
        <f>VLOOKUP(F187,'Warehouse Distribution'!$A$3:$D$11,2,0)</f>
        <v>Arrow</v>
      </c>
    </row>
    <row r="188" spans="1:11" x14ac:dyDescent="0.25">
      <c r="A188">
        <v>336368</v>
      </c>
      <c r="B188" t="s">
        <v>22</v>
      </c>
      <c r="C188" t="s">
        <v>32</v>
      </c>
      <c r="D188" t="s">
        <v>39</v>
      </c>
      <c r="E188" t="s">
        <v>178</v>
      </c>
      <c r="F188" t="s">
        <v>173</v>
      </c>
      <c r="G188" t="s">
        <v>272</v>
      </c>
      <c r="I188" s="15"/>
      <c r="J188" t="s">
        <v>49</v>
      </c>
      <c r="K188" t="str">
        <f>VLOOKUP(F188,'Warehouse Distribution'!$A$3:$D$11,2,0)</f>
        <v>Arrow</v>
      </c>
    </row>
    <row r="189" spans="1:11" x14ac:dyDescent="0.25">
      <c r="A189">
        <v>336375</v>
      </c>
      <c r="B189" t="s">
        <v>139</v>
      </c>
      <c r="C189" t="s">
        <v>33</v>
      </c>
      <c r="D189" t="s">
        <v>39</v>
      </c>
      <c r="E189" t="s">
        <v>355</v>
      </c>
      <c r="F189" t="s">
        <v>384</v>
      </c>
      <c r="G189" t="s">
        <v>356</v>
      </c>
      <c r="I189" s="15"/>
      <c r="J189" t="s">
        <v>48</v>
      </c>
      <c r="K189" t="str">
        <f>VLOOKUP(F189,'Warehouse Distribution'!$A$3:$D$11,2,0)</f>
        <v>Arrow</v>
      </c>
    </row>
    <row r="190" spans="1:11" x14ac:dyDescent="0.25">
      <c r="A190">
        <v>336375</v>
      </c>
      <c r="B190" t="s">
        <v>139</v>
      </c>
      <c r="C190" t="s">
        <v>33</v>
      </c>
      <c r="D190" t="s">
        <v>39</v>
      </c>
      <c r="E190" t="s">
        <v>357</v>
      </c>
      <c r="F190" t="s">
        <v>384</v>
      </c>
      <c r="G190" t="s">
        <v>356</v>
      </c>
      <c r="I190" s="15"/>
      <c r="J190" t="s">
        <v>48</v>
      </c>
      <c r="K190" t="str">
        <f>VLOOKUP(F190,'Warehouse Distribution'!$A$3:$D$11,2,0)</f>
        <v>Arrow</v>
      </c>
    </row>
    <row r="191" spans="1:11" x14ac:dyDescent="0.25">
      <c r="A191">
        <v>336375</v>
      </c>
      <c r="B191" t="s">
        <v>139</v>
      </c>
      <c r="C191" t="s">
        <v>33</v>
      </c>
      <c r="D191" t="s">
        <v>39</v>
      </c>
      <c r="E191" t="s">
        <v>56</v>
      </c>
      <c r="F191" t="s">
        <v>173</v>
      </c>
      <c r="G191" t="s">
        <v>358</v>
      </c>
      <c r="I191" s="15"/>
      <c r="J191" t="s">
        <v>48</v>
      </c>
      <c r="K191" t="str">
        <f>VLOOKUP(F191,'Warehouse Distribution'!$A$3:$D$11,2,0)</f>
        <v>Arrow</v>
      </c>
    </row>
    <row r="192" spans="1:11" x14ac:dyDescent="0.25">
      <c r="A192">
        <v>336382</v>
      </c>
      <c r="B192" t="s">
        <v>11</v>
      </c>
      <c r="C192" t="s">
        <v>33</v>
      </c>
      <c r="D192" t="s">
        <v>39</v>
      </c>
      <c r="E192" t="s">
        <v>175</v>
      </c>
      <c r="F192" t="s">
        <v>390</v>
      </c>
      <c r="G192" t="s">
        <v>250</v>
      </c>
      <c r="I192" s="15"/>
      <c r="J192" t="s">
        <v>48</v>
      </c>
      <c r="K192" t="str">
        <f>VLOOKUP(F192,'Warehouse Distribution'!$A$3:$D$11,2,0)</f>
        <v>Arrow</v>
      </c>
    </row>
    <row r="193" spans="1:11" x14ac:dyDescent="0.25">
      <c r="A193">
        <v>336382</v>
      </c>
      <c r="B193" t="s">
        <v>11</v>
      </c>
      <c r="C193" t="s">
        <v>33</v>
      </c>
      <c r="D193" t="s">
        <v>39</v>
      </c>
      <c r="E193" t="s">
        <v>359</v>
      </c>
      <c r="F193" t="s">
        <v>384</v>
      </c>
      <c r="G193" t="s">
        <v>360</v>
      </c>
      <c r="I193" s="15"/>
      <c r="J193" t="s">
        <v>48</v>
      </c>
      <c r="K193" t="str">
        <f>VLOOKUP(F193,'Warehouse Distribution'!$A$3:$D$11,2,0)</f>
        <v>Arrow</v>
      </c>
    </row>
    <row r="194" spans="1:11" x14ac:dyDescent="0.25">
      <c r="A194">
        <v>336382</v>
      </c>
      <c r="B194" t="s">
        <v>11</v>
      </c>
      <c r="C194" t="s">
        <v>33</v>
      </c>
      <c r="D194" t="s">
        <v>39</v>
      </c>
      <c r="E194" t="s">
        <v>252</v>
      </c>
      <c r="F194" t="s">
        <v>385</v>
      </c>
      <c r="G194" t="s">
        <v>253</v>
      </c>
      <c r="I194" s="15"/>
      <c r="J194" t="s">
        <v>48</v>
      </c>
      <c r="K194" t="str">
        <f>VLOOKUP(F194,'Warehouse Distribution'!$A$3:$D$11,2,0)</f>
        <v>TechSav</v>
      </c>
    </row>
    <row r="195" spans="1:11" x14ac:dyDescent="0.25">
      <c r="A195">
        <v>336382</v>
      </c>
      <c r="B195" t="s">
        <v>11</v>
      </c>
      <c r="C195" t="s">
        <v>33</v>
      </c>
      <c r="D195" t="s">
        <v>39</v>
      </c>
      <c r="E195" t="s">
        <v>188</v>
      </c>
      <c r="F195" t="s">
        <v>391</v>
      </c>
      <c r="G195" t="s">
        <v>247</v>
      </c>
      <c r="I195" s="15"/>
      <c r="J195" t="s">
        <v>48</v>
      </c>
      <c r="K195" t="str">
        <f>VLOOKUP(F195,'Warehouse Distribution'!$A$3:$D$11,2,0)</f>
        <v>Arrow</v>
      </c>
    </row>
    <row r="196" spans="1:11" x14ac:dyDescent="0.25">
      <c r="A196">
        <v>336389</v>
      </c>
      <c r="B196" t="s">
        <v>140</v>
      </c>
      <c r="C196" t="s">
        <v>141</v>
      </c>
      <c r="D196" t="s">
        <v>39</v>
      </c>
      <c r="E196" t="s">
        <v>201</v>
      </c>
      <c r="F196" t="s">
        <v>390</v>
      </c>
      <c r="G196" t="s">
        <v>245</v>
      </c>
      <c r="I196" s="15"/>
      <c r="J196" t="s">
        <v>48</v>
      </c>
      <c r="K196" t="str">
        <f>VLOOKUP(F196,'Warehouse Distribution'!$A$3:$D$11,2,0)</f>
        <v>Arrow</v>
      </c>
    </row>
    <row r="197" spans="1:11" x14ac:dyDescent="0.25">
      <c r="A197">
        <v>336389</v>
      </c>
      <c r="B197" t="s">
        <v>140</v>
      </c>
      <c r="C197" t="s">
        <v>141</v>
      </c>
      <c r="D197" t="s">
        <v>39</v>
      </c>
      <c r="E197" t="s">
        <v>273</v>
      </c>
      <c r="F197" t="s">
        <v>384</v>
      </c>
      <c r="G197" t="s">
        <v>274</v>
      </c>
      <c r="I197" s="15"/>
      <c r="J197" t="s">
        <v>48</v>
      </c>
      <c r="K197" t="str">
        <f>VLOOKUP(F197,'Warehouse Distribution'!$A$3:$D$11,2,0)</f>
        <v>Arrow</v>
      </c>
    </row>
    <row r="198" spans="1:11" x14ac:dyDescent="0.25">
      <c r="A198">
        <v>336396</v>
      </c>
      <c r="B198" t="s">
        <v>142</v>
      </c>
      <c r="C198" t="s">
        <v>120</v>
      </c>
      <c r="D198" t="s">
        <v>41</v>
      </c>
      <c r="E198" t="s">
        <v>275</v>
      </c>
      <c r="F198" t="s">
        <v>384</v>
      </c>
      <c r="G198" t="s">
        <v>274</v>
      </c>
      <c r="I198" s="15"/>
      <c r="J198" t="s">
        <v>48</v>
      </c>
      <c r="K198" t="str">
        <f>VLOOKUP(F198,'Warehouse Distribution'!$A$3:$D$11,2,0)</f>
        <v>Arrow</v>
      </c>
    </row>
    <row r="199" spans="1:11" x14ac:dyDescent="0.25">
      <c r="A199">
        <v>336403</v>
      </c>
      <c r="B199" t="s">
        <v>97</v>
      </c>
      <c r="C199" t="s">
        <v>98</v>
      </c>
      <c r="D199" t="s">
        <v>41</v>
      </c>
      <c r="E199" t="s">
        <v>197</v>
      </c>
      <c r="F199" t="s">
        <v>392</v>
      </c>
      <c r="G199" t="s">
        <v>346</v>
      </c>
      <c r="H199" s="15" t="str">
        <f>IF(ISERROR(VLOOKUP(A199,'Tracking Numbers'!A:C,3,0)),"",VLOOKUP(A199,'Tracking Numbers'!A:C,3,0))</f>
        <v/>
      </c>
      <c r="I199" s="15" t="str">
        <f>IF(ISERROR(VLOOKUP(A199,'Tracking Numbers'!A:C,2,0)),"",VLOOKUP(A199,'Tracking Numbers'!A:C,2,0))</f>
        <v/>
      </c>
      <c r="J199" t="s">
        <v>399</v>
      </c>
      <c r="K199" t="str">
        <f>VLOOKUP(F199,'Warehouse Distribution'!$A$3:$D$11,2,0)</f>
        <v>Arrow</v>
      </c>
    </row>
    <row r="200" spans="1:11" x14ac:dyDescent="0.25">
      <c r="A200">
        <v>336403</v>
      </c>
      <c r="B200" t="s">
        <v>97</v>
      </c>
      <c r="C200" t="s">
        <v>98</v>
      </c>
      <c r="D200" t="s">
        <v>41</v>
      </c>
      <c r="E200" t="s">
        <v>190</v>
      </c>
      <c r="F200" t="s">
        <v>385</v>
      </c>
      <c r="G200" t="s">
        <v>268</v>
      </c>
      <c r="I200" s="15"/>
      <c r="J200" t="s">
        <v>48</v>
      </c>
      <c r="K200" t="str">
        <f>VLOOKUP(F200,'Warehouse Distribution'!$A$3:$D$11,2,0)</f>
        <v>TechSav</v>
      </c>
    </row>
    <row r="201" spans="1:11" x14ac:dyDescent="0.25">
      <c r="A201">
        <v>336410</v>
      </c>
      <c r="B201" t="s">
        <v>113</v>
      </c>
      <c r="C201" t="s">
        <v>32</v>
      </c>
      <c r="D201" t="s">
        <v>39</v>
      </c>
      <c r="E201" t="s">
        <v>290</v>
      </c>
      <c r="F201" t="s">
        <v>384</v>
      </c>
      <c r="G201" t="s">
        <v>291</v>
      </c>
      <c r="I201" s="15"/>
      <c r="J201" t="s">
        <v>48</v>
      </c>
      <c r="K201" t="str">
        <f>VLOOKUP(F201,'Warehouse Distribution'!$A$3:$D$11,2,0)</f>
        <v>Arrow</v>
      </c>
    </row>
    <row r="202" spans="1:11" x14ac:dyDescent="0.25">
      <c r="A202">
        <v>336410</v>
      </c>
      <c r="B202" t="s">
        <v>113</v>
      </c>
      <c r="C202" t="s">
        <v>32</v>
      </c>
      <c r="D202" t="s">
        <v>39</v>
      </c>
      <c r="E202" t="s">
        <v>204</v>
      </c>
      <c r="F202" t="s">
        <v>173</v>
      </c>
      <c r="G202" t="s">
        <v>284</v>
      </c>
      <c r="I202" s="15"/>
      <c r="J202" t="s">
        <v>48</v>
      </c>
      <c r="K202" t="str">
        <f>VLOOKUP(F202,'Warehouse Distribution'!$A$3:$D$11,2,0)</f>
        <v>Arrow</v>
      </c>
    </row>
    <row r="203" spans="1:11" x14ac:dyDescent="0.25">
      <c r="A203">
        <v>336410</v>
      </c>
      <c r="B203" t="s">
        <v>113</v>
      </c>
      <c r="C203" t="s">
        <v>32</v>
      </c>
      <c r="D203" t="s">
        <v>39</v>
      </c>
      <c r="E203" t="s">
        <v>191</v>
      </c>
      <c r="F203" t="s">
        <v>389</v>
      </c>
      <c r="G203" t="s">
        <v>238</v>
      </c>
      <c r="I203" s="15"/>
      <c r="J203" t="s">
        <v>48</v>
      </c>
      <c r="K203" t="str">
        <f>VLOOKUP(F203,'Warehouse Distribution'!$A$3:$D$11,2,0)</f>
        <v>TechSav</v>
      </c>
    </row>
    <row r="204" spans="1:11" x14ac:dyDescent="0.25">
      <c r="A204">
        <v>336417</v>
      </c>
      <c r="B204" t="s">
        <v>22</v>
      </c>
      <c r="C204" t="s">
        <v>32</v>
      </c>
      <c r="D204" t="s">
        <v>39</v>
      </c>
      <c r="E204" t="s">
        <v>177</v>
      </c>
      <c r="F204" t="s">
        <v>249</v>
      </c>
      <c r="G204" t="s">
        <v>249</v>
      </c>
      <c r="I204" s="15"/>
      <c r="J204" t="s">
        <v>48</v>
      </c>
      <c r="K204" t="str">
        <f>VLOOKUP(F204,'Warehouse Distribution'!$A$3:$D$11,2,0)</f>
        <v>Local Solutions</v>
      </c>
    </row>
    <row r="205" spans="1:11" x14ac:dyDescent="0.25">
      <c r="A205">
        <v>336417</v>
      </c>
      <c r="B205" t="s">
        <v>22</v>
      </c>
      <c r="C205" t="s">
        <v>32</v>
      </c>
      <c r="D205" t="s">
        <v>39</v>
      </c>
      <c r="E205" t="s">
        <v>361</v>
      </c>
      <c r="F205" t="s">
        <v>386</v>
      </c>
      <c r="G205" t="s">
        <v>362</v>
      </c>
      <c r="I205" s="15"/>
      <c r="J205" t="s">
        <v>48</v>
      </c>
      <c r="K205" t="str">
        <f>VLOOKUP(F205,'Warehouse Distribution'!$A$3:$D$11,2,0)</f>
        <v>TechSav</v>
      </c>
    </row>
    <row r="206" spans="1:11" x14ac:dyDescent="0.25">
      <c r="A206">
        <v>336417</v>
      </c>
      <c r="B206" t="s">
        <v>22</v>
      </c>
      <c r="C206" t="s">
        <v>32</v>
      </c>
      <c r="D206" t="s">
        <v>39</v>
      </c>
      <c r="E206" t="s">
        <v>363</v>
      </c>
      <c r="F206" t="s">
        <v>386</v>
      </c>
      <c r="G206" t="s">
        <v>364</v>
      </c>
      <c r="I206" s="15"/>
      <c r="J206" t="s">
        <v>48</v>
      </c>
      <c r="K206" t="str">
        <f>VLOOKUP(F206,'Warehouse Distribution'!$A$3:$D$11,2,0)</f>
        <v>TechSav</v>
      </c>
    </row>
    <row r="207" spans="1:11" x14ac:dyDescent="0.25">
      <c r="A207">
        <v>336417</v>
      </c>
      <c r="B207" t="s">
        <v>22</v>
      </c>
      <c r="C207" t="s">
        <v>32</v>
      </c>
      <c r="D207" t="s">
        <v>39</v>
      </c>
      <c r="E207" t="s">
        <v>219</v>
      </c>
      <c r="F207" t="s">
        <v>389</v>
      </c>
      <c r="G207" t="s">
        <v>365</v>
      </c>
      <c r="I207" s="15"/>
      <c r="J207" t="s">
        <v>48</v>
      </c>
      <c r="K207" t="str">
        <f>VLOOKUP(F207,'Warehouse Distribution'!$A$3:$D$11,2,0)</f>
        <v>TechSav</v>
      </c>
    </row>
    <row r="208" spans="1:11" x14ac:dyDescent="0.25">
      <c r="A208">
        <v>336417</v>
      </c>
      <c r="B208" t="s">
        <v>22</v>
      </c>
      <c r="C208" t="s">
        <v>32</v>
      </c>
      <c r="D208" t="s">
        <v>39</v>
      </c>
      <c r="E208" t="s">
        <v>176</v>
      </c>
      <c r="F208" t="s">
        <v>390</v>
      </c>
      <c r="G208" t="s">
        <v>319</v>
      </c>
      <c r="I208" s="15"/>
      <c r="J208" t="s">
        <v>48</v>
      </c>
      <c r="K208" t="str">
        <f>VLOOKUP(F208,'Warehouse Distribution'!$A$3:$D$11,2,0)</f>
        <v>Arrow</v>
      </c>
    </row>
    <row r="209" spans="1:11" x14ac:dyDescent="0.25">
      <c r="A209">
        <v>336417</v>
      </c>
      <c r="B209" t="s">
        <v>22</v>
      </c>
      <c r="C209" t="s">
        <v>32</v>
      </c>
      <c r="D209" t="s">
        <v>39</v>
      </c>
      <c r="E209" t="s">
        <v>366</v>
      </c>
      <c r="F209" t="s">
        <v>386</v>
      </c>
      <c r="G209" t="s">
        <v>367</v>
      </c>
      <c r="I209" s="15"/>
      <c r="J209" t="s">
        <v>48</v>
      </c>
      <c r="K209" t="str">
        <f>VLOOKUP(F209,'Warehouse Distribution'!$A$3:$D$11,2,0)</f>
        <v>TechSav</v>
      </c>
    </row>
    <row r="210" spans="1:11" x14ac:dyDescent="0.25">
      <c r="A210">
        <v>336424</v>
      </c>
      <c r="B210" t="s">
        <v>143</v>
      </c>
      <c r="C210" t="s">
        <v>32</v>
      </c>
      <c r="D210" t="s">
        <v>39</v>
      </c>
      <c r="E210" t="s">
        <v>188</v>
      </c>
      <c r="F210" t="s">
        <v>391</v>
      </c>
      <c r="G210" t="s">
        <v>247</v>
      </c>
      <c r="I210" s="15"/>
      <c r="J210" t="s">
        <v>48</v>
      </c>
      <c r="K210" t="str">
        <f>VLOOKUP(F210,'Warehouse Distribution'!$A$3:$D$11,2,0)</f>
        <v>Arrow</v>
      </c>
    </row>
    <row r="211" spans="1:11" x14ac:dyDescent="0.25">
      <c r="A211">
        <v>336424</v>
      </c>
      <c r="B211" t="s">
        <v>143</v>
      </c>
      <c r="C211" t="s">
        <v>32</v>
      </c>
      <c r="D211" t="s">
        <v>39</v>
      </c>
      <c r="E211" t="s">
        <v>176</v>
      </c>
      <c r="F211" t="s">
        <v>390</v>
      </c>
      <c r="G211" t="s">
        <v>319</v>
      </c>
      <c r="I211" s="15"/>
      <c r="J211" t="s">
        <v>48</v>
      </c>
      <c r="K211" t="str">
        <f>VLOOKUP(F211,'Warehouse Distribution'!$A$3:$D$11,2,0)</f>
        <v>Arrow</v>
      </c>
    </row>
    <row r="212" spans="1:11" x14ac:dyDescent="0.25">
      <c r="A212">
        <v>336431</v>
      </c>
      <c r="B212" t="s">
        <v>144</v>
      </c>
      <c r="C212" t="s">
        <v>32</v>
      </c>
      <c r="D212" t="s">
        <v>39</v>
      </c>
      <c r="E212" t="s">
        <v>221</v>
      </c>
      <c r="F212" t="s">
        <v>392</v>
      </c>
      <c r="G212" t="s">
        <v>325</v>
      </c>
      <c r="I212" s="15"/>
      <c r="J212" t="s">
        <v>48</v>
      </c>
      <c r="K212" t="str">
        <f>VLOOKUP(F212,'Warehouse Distribution'!$A$3:$D$11,2,0)</f>
        <v>Arrow</v>
      </c>
    </row>
    <row r="213" spans="1:11" x14ac:dyDescent="0.25">
      <c r="A213">
        <v>336431</v>
      </c>
      <c r="B213" t="s">
        <v>144</v>
      </c>
      <c r="C213" t="s">
        <v>32</v>
      </c>
      <c r="D213" t="s">
        <v>39</v>
      </c>
      <c r="E213" t="s">
        <v>368</v>
      </c>
      <c r="F213" t="s">
        <v>384</v>
      </c>
      <c r="G213" t="s">
        <v>369</v>
      </c>
      <c r="I213" s="15"/>
      <c r="J213" t="s">
        <v>48</v>
      </c>
      <c r="K213" t="str">
        <f>VLOOKUP(F213,'Warehouse Distribution'!$A$3:$D$11,2,0)</f>
        <v>Arrow</v>
      </c>
    </row>
    <row r="214" spans="1:11" x14ac:dyDescent="0.25">
      <c r="A214">
        <v>336431</v>
      </c>
      <c r="B214" t="s">
        <v>144</v>
      </c>
      <c r="C214" t="s">
        <v>32</v>
      </c>
      <c r="D214" t="s">
        <v>39</v>
      </c>
      <c r="E214" t="s">
        <v>370</v>
      </c>
      <c r="F214" t="s">
        <v>384</v>
      </c>
      <c r="G214" t="s">
        <v>369</v>
      </c>
      <c r="I214" s="15"/>
      <c r="J214" t="s">
        <v>48</v>
      </c>
      <c r="K214" t="str">
        <f>VLOOKUP(F214,'Warehouse Distribution'!$A$3:$D$11,2,0)</f>
        <v>Arrow</v>
      </c>
    </row>
    <row r="215" spans="1:11" x14ac:dyDescent="0.25">
      <c r="A215">
        <v>336438</v>
      </c>
      <c r="B215" t="s">
        <v>145</v>
      </c>
      <c r="C215" t="s">
        <v>101</v>
      </c>
      <c r="D215" t="s">
        <v>39</v>
      </c>
      <c r="E215" t="s">
        <v>387</v>
      </c>
      <c r="F215" t="s">
        <v>386</v>
      </c>
      <c r="G215" t="s">
        <v>388</v>
      </c>
      <c r="I215" s="15"/>
      <c r="J215" t="s">
        <v>49</v>
      </c>
      <c r="K215" t="str">
        <f>VLOOKUP(F215,'Warehouse Distribution'!$A$3:$D$11,2,0)</f>
        <v>TechSav</v>
      </c>
    </row>
    <row r="216" spans="1:11" x14ac:dyDescent="0.25">
      <c r="A216">
        <v>336445</v>
      </c>
      <c r="B216" t="s">
        <v>146</v>
      </c>
      <c r="C216" t="s">
        <v>127</v>
      </c>
      <c r="D216" t="s">
        <v>41</v>
      </c>
      <c r="E216" t="s">
        <v>182</v>
      </c>
      <c r="F216" t="s">
        <v>392</v>
      </c>
      <c r="G216" t="s">
        <v>334</v>
      </c>
      <c r="I216" s="15"/>
      <c r="J216" t="s">
        <v>48</v>
      </c>
      <c r="K216" t="str">
        <f>VLOOKUP(F216,'Warehouse Distribution'!$A$3:$D$11,2,0)</f>
        <v>Arrow</v>
      </c>
    </row>
    <row r="217" spans="1:11" x14ac:dyDescent="0.25">
      <c r="A217">
        <v>336452</v>
      </c>
      <c r="B217" t="s">
        <v>131</v>
      </c>
      <c r="C217" t="s">
        <v>32</v>
      </c>
      <c r="D217" t="s">
        <v>39</v>
      </c>
      <c r="E217" t="s">
        <v>179</v>
      </c>
      <c r="F217" t="s">
        <v>392</v>
      </c>
      <c r="G217" t="s">
        <v>371</v>
      </c>
      <c r="I217" s="15"/>
      <c r="J217" t="s">
        <v>48</v>
      </c>
      <c r="K217" t="str">
        <f>VLOOKUP(F217,'Warehouse Distribution'!$A$3:$D$11,2,0)</f>
        <v>Arrow</v>
      </c>
    </row>
    <row r="218" spans="1:11" x14ac:dyDescent="0.25">
      <c r="A218">
        <v>336459</v>
      </c>
      <c r="B218" t="s">
        <v>147</v>
      </c>
      <c r="C218" t="s">
        <v>32</v>
      </c>
      <c r="D218" t="s">
        <v>39</v>
      </c>
      <c r="E218" t="s">
        <v>223</v>
      </c>
      <c r="F218" t="s">
        <v>392</v>
      </c>
      <c r="G218" t="s">
        <v>372</v>
      </c>
      <c r="I218" s="15"/>
      <c r="J218" t="s">
        <v>48</v>
      </c>
      <c r="K218" t="str">
        <f>VLOOKUP(F218,'Warehouse Distribution'!$A$3:$D$11,2,0)</f>
        <v>Arrow</v>
      </c>
    </row>
    <row r="219" spans="1:11" x14ac:dyDescent="0.25">
      <c r="A219">
        <v>336466</v>
      </c>
      <c r="B219" t="s">
        <v>148</v>
      </c>
      <c r="C219" t="s">
        <v>32</v>
      </c>
      <c r="D219" t="s">
        <v>39</v>
      </c>
      <c r="E219" t="s">
        <v>177</v>
      </c>
      <c r="F219" t="s">
        <v>249</v>
      </c>
      <c r="G219" t="s">
        <v>249</v>
      </c>
      <c r="H219" s="15">
        <f>IF(ISERROR(VLOOKUP(A219,'Tracking Numbers'!A:C,3,0)),"",VLOOKUP(A219,'Tracking Numbers'!A:C,3,0))</f>
        <v>108467678107</v>
      </c>
      <c r="I219" s="15" t="str">
        <f>IF(ISERROR(VLOOKUP(A219,'Tracking Numbers'!A:C,2,0)),"",VLOOKUP(A219,'Tracking Numbers'!A:C,2,0))</f>
        <v>Canada Post</v>
      </c>
      <c r="J219" t="s">
        <v>399</v>
      </c>
      <c r="K219" t="str">
        <f>VLOOKUP(F219,'Warehouse Distribution'!$A$3:$D$11,2,0)</f>
        <v>Local Solutions</v>
      </c>
    </row>
    <row r="220" spans="1:11" x14ac:dyDescent="0.25">
      <c r="A220">
        <v>336473</v>
      </c>
      <c r="B220" t="s">
        <v>149</v>
      </c>
      <c r="C220" t="s">
        <v>35</v>
      </c>
      <c r="D220" t="s">
        <v>39</v>
      </c>
      <c r="E220" t="s">
        <v>313</v>
      </c>
      <c r="F220" t="s">
        <v>173</v>
      </c>
      <c r="G220" t="s">
        <v>314</v>
      </c>
      <c r="I220" s="15"/>
      <c r="J220" t="s">
        <v>48</v>
      </c>
      <c r="K220" t="str">
        <f>VLOOKUP(F220,'Warehouse Distribution'!$A$3:$D$11,2,0)</f>
        <v>Arrow</v>
      </c>
    </row>
    <row r="221" spans="1:11" x14ac:dyDescent="0.25">
      <c r="A221">
        <v>336480</v>
      </c>
      <c r="B221" t="s">
        <v>150</v>
      </c>
      <c r="C221" t="s">
        <v>151</v>
      </c>
      <c r="D221" t="s">
        <v>41</v>
      </c>
      <c r="E221" t="s">
        <v>43</v>
      </c>
      <c r="F221" t="s">
        <v>173</v>
      </c>
      <c r="G221" t="s">
        <v>339</v>
      </c>
      <c r="I221" s="15"/>
      <c r="J221" t="s">
        <v>48</v>
      </c>
      <c r="K221" t="str">
        <f>VLOOKUP(F221,'Warehouse Distribution'!$A$3:$D$11,2,0)</f>
        <v>Arrow</v>
      </c>
    </row>
    <row r="222" spans="1:11" x14ac:dyDescent="0.25">
      <c r="A222">
        <v>336480</v>
      </c>
      <c r="B222" t="s">
        <v>150</v>
      </c>
      <c r="C222" t="s">
        <v>151</v>
      </c>
      <c r="D222" t="s">
        <v>41</v>
      </c>
      <c r="E222" t="s">
        <v>213</v>
      </c>
      <c r="F222" t="s">
        <v>392</v>
      </c>
      <c r="G222" t="s">
        <v>258</v>
      </c>
      <c r="I222" s="15"/>
      <c r="J222" t="s">
        <v>48</v>
      </c>
      <c r="K222" t="str">
        <f>VLOOKUP(F222,'Warehouse Distribution'!$A$3:$D$11,2,0)</f>
        <v>Arrow</v>
      </c>
    </row>
    <row r="223" spans="1:11" x14ac:dyDescent="0.25">
      <c r="A223">
        <v>336487</v>
      </c>
      <c r="B223" t="s">
        <v>152</v>
      </c>
      <c r="C223" t="s">
        <v>33</v>
      </c>
      <c r="D223" t="s">
        <v>39</v>
      </c>
      <c r="E223" t="s">
        <v>217</v>
      </c>
      <c r="F223" t="s">
        <v>389</v>
      </c>
      <c r="G223" t="s">
        <v>271</v>
      </c>
      <c r="H223" s="15">
        <f>IF(ISERROR(VLOOKUP(A223,'Tracking Numbers'!A:C,3,0)),"",VLOOKUP(A223,'Tracking Numbers'!A:C,3,0))</f>
        <v>783257894212</v>
      </c>
      <c r="I223" s="15" t="str">
        <f>IF(ISERROR(VLOOKUP(A223,'Tracking Numbers'!A:C,2,0)),"",VLOOKUP(A223,'Tracking Numbers'!A:C,2,0))</f>
        <v>Fedex</v>
      </c>
      <c r="J223" t="s">
        <v>399</v>
      </c>
      <c r="K223" t="str">
        <f>VLOOKUP(F223,'Warehouse Distribution'!$A$3:$D$11,2,0)</f>
        <v>TechSav</v>
      </c>
    </row>
    <row r="224" spans="1:11" x14ac:dyDescent="0.25">
      <c r="A224">
        <v>336494</v>
      </c>
      <c r="B224" t="s">
        <v>22</v>
      </c>
      <c r="C224" t="s">
        <v>32</v>
      </c>
      <c r="D224" t="s">
        <v>39</v>
      </c>
      <c r="E224" t="s">
        <v>175</v>
      </c>
      <c r="F224" t="s">
        <v>390</v>
      </c>
      <c r="G224" t="s">
        <v>250</v>
      </c>
      <c r="H224" s="15">
        <f>IF(ISERROR(VLOOKUP(A224,'Tracking Numbers'!A:C,3,0)),"",VLOOKUP(A224,'Tracking Numbers'!A:C,3,0))</f>
        <v>772781988324</v>
      </c>
      <c r="I224" s="15" t="str">
        <f>IF(ISERROR(VLOOKUP(A224,'Tracking Numbers'!A:C,2,0)),"",VLOOKUP(A224,'Tracking Numbers'!A:C,2,0))</f>
        <v>Fedex</v>
      </c>
      <c r="J224" t="s">
        <v>399</v>
      </c>
      <c r="K224" t="str">
        <f>VLOOKUP(F224,'Warehouse Distribution'!$A$3:$D$11,2,0)</f>
        <v>Arrow</v>
      </c>
    </row>
    <row r="225" spans="1:11" x14ac:dyDescent="0.25">
      <c r="A225">
        <v>336494</v>
      </c>
      <c r="B225" t="s">
        <v>22</v>
      </c>
      <c r="C225" t="s">
        <v>32</v>
      </c>
      <c r="D225" t="s">
        <v>39</v>
      </c>
      <c r="E225" t="s">
        <v>373</v>
      </c>
      <c r="F225" t="s">
        <v>385</v>
      </c>
      <c r="G225" t="s">
        <v>374</v>
      </c>
      <c r="H225" s="15">
        <f>IF(ISERROR(VLOOKUP(A225,'Tracking Numbers'!A:C,3,0)),"",VLOOKUP(A225,'Tracking Numbers'!A:C,3,0))</f>
        <v>772781988324</v>
      </c>
      <c r="I225" s="15" t="str">
        <f>IF(ISERROR(VLOOKUP(A225,'Tracking Numbers'!A:C,2,0)),"",VLOOKUP(A225,'Tracking Numbers'!A:C,2,0))</f>
        <v>Fedex</v>
      </c>
      <c r="J225" t="s">
        <v>399</v>
      </c>
      <c r="K225" t="str">
        <f>VLOOKUP(F225,'Warehouse Distribution'!$A$3:$D$11,2,0)</f>
        <v>TechSav</v>
      </c>
    </row>
    <row r="226" spans="1:11" x14ac:dyDescent="0.25">
      <c r="A226">
        <v>336501</v>
      </c>
      <c r="B226" t="s">
        <v>153</v>
      </c>
      <c r="C226" t="s">
        <v>32</v>
      </c>
      <c r="D226" t="s">
        <v>39</v>
      </c>
      <c r="E226" t="s">
        <v>370</v>
      </c>
      <c r="F226" t="s">
        <v>384</v>
      </c>
      <c r="G226" t="s">
        <v>369</v>
      </c>
      <c r="I226" s="15"/>
      <c r="J226" t="s">
        <v>48</v>
      </c>
      <c r="K226" t="str">
        <f>VLOOKUP(F226,'Warehouse Distribution'!$A$3:$D$11,2,0)</f>
        <v>Arrow</v>
      </c>
    </row>
    <row r="227" spans="1:11" x14ac:dyDescent="0.25">
      <c r="A227">
        <v>336501</v>
      </c>
      <c r="B227" t="s">
        <v>153</v>
      </c>
      <c r="C227" t="s">
        <v>32</v>
      </c>
      <c r="D227" t="s">
        <v>39</v>
      </c>
      <c r="E227" t="s">
        <v>42</v>
      </c>
      <c r="F227" t="s">
        <v>173</v>
      </c>
      <c r="G227" t="s">
        <v>375</v>
      </c>
      <c r="I227" s="15"/>
      <c r="J227" t="s">
        <v>48</v>
      </c>
      <c r="K227" t="str">
        <f>VLOOKUP(F227,'Warehouse Distribution'!$A$3:$D$11,2,0)</f>
        <v>Arrow</v>
      </c>
    </row>
    <row r="228" spans="1:11" x14ac:dyDescent="0.25">
      <c r="A228">
        <v>336508</v>
      </c>
      <c r="B228" t="s">
        <v>24</v>
      </c>
      <c r="C228" t="s">
        <v>32</v>
      </c>
      <c r="D228" t="s">
        <v>39</v>
      </c>
      <c r="E228" t="s">
        <v>175</v>
      </c>
      <c r="F228" t="s">
        <v>390</v>
      </c>
      <c r="G228" t="s">
        <v>250</v>
      </c>
      <c r="I228" s="15"/>
      <c r="J228" t="s">
        <v>49</v>
      </c>
      <c r="K228" t="str">
        <f>VLOOKUP(F228,'Warehouse Distribution'!$A$3:$D$11,2,0)</f>
        <v>Arrow</v>
      </c>
    </row>
    <row r="229" spans="1:11" x14ac:dyDescent="0.25">
      <c r="A229">
        <v>336508</v>
      </c>
      <c r="B229" t="s">
        <v>24</v>
      </c>
      <c r="C229" t="s">
        <v>32</v>
      </c>
      <c r="D229" t="s">
        <v>39</v>
      </c>
      <c r="E229" t="s">
        <v>376</v>
      </c>
      <c r="F229" t="s">
        <v>391</v>
      </c>
      <c r="G229" t="s">
        <v>377</v>
      </c>
      <c r="I229" s="15"/>
      <c r="J229" t="s">
        <v>49</v>
      </c>
      <c r="K229" t="str">
        <f>VLOOKUP(F229,'Warehouse Distribution'!$A$3:$D$11,2,0)</f>
        <v>Arrow</v>
      </c>
    </row>
    <row r="230" spans="1:11" x14ac:dyDescent="0.25">
      <c r="A230">
        <v>336508</v>
      </c>
      <c r="B230" t="s">
        <v>24</v>
      </c>
      <c r="C230" t="s">
        <v>32</v>
      </c>
      <c r="D230" t="s">
        <v>39</v>
      </c>
      <c r="E230" t="s">
        <v>187</v>
      </c>
      <c r="F230" t="s">
        <v>391</v>
      </c>
      <c r="G230" t="s">
        <v>257</v>
      </c>
      <c r="I230" s="15"/>
      <c r="J230" t="s">
        <v>49</v>
      </c>
      <c r="K230" t="str">
        <f>VLOOKUP(F230,'Warehouse Distribution'!$A$3:$D$11,2,0)</f>
        <v>Arrow</v>
      </c>
    </row>
    <row r="231" spans="1:11" x14ac:dyDescent="0.25">
      <c r="A231">
        <v>336515</v>
      </c>
      <c r="B231" t="s">
        <v>154</v>
      </c>
      <c r="C231" t="s">
        <v>34</v>
      </c>
      <c r="D231" t="s">
        <v>39</v>
      </c>
      <c r="E231" t="s">
        <v>212</v>
      </c>
      <c r="F231" t="s">
        <v>173</v>
      </c>
      <c r="G231" t="s">
        <v>272</v>
      </c>
      <c r="I231" s="15"/>
      <c r="J231" t="s">
        <v>48</v>
      </c>
      <c r="K231" t="str">
        <f>VLOOKUP(F231,'Warehouse Distribution'!$A$3:$D$11,2,0)</f>
        <v>Arrow</v>
      </c>
    </row>
    <row r="232" spans="1:11" x14ac:dyDescent="0.25">
      <c r="A232">
        <v>336522</v>
      </c>
      <c r="B232" t="s">
        <v>155</v>
      </c>
      <c r="C232" t="s">
        <v>34</v>
      </c>
      <c r="D232" t="s">
        <v>39</v>
      </c>
      <c r="E232" t="s">
        <v>176</v>
      </c>
      <c r="F232" t="s">
        <v>390</v>
      </c>
      <c r="G232" t="s">
        <v>319</v>
      </c>
      <c r="H232" s="15" t="str">
        <f>IF(ISERROR(VLOOKUP(A232,'Tracking Numbers'!A:C,3,0)),"",VLOOKUP(A232,'Tracking Numbers'!A:C,3,0))</f>
        <v/>
      </c>
      <c r="I232" s="15" t="str">
        <f>IF(ISERROR(VLOOKUP(A232,'Tracking Numbers'!A:C,2,0)),"",VLOOKUP(A232,'Tracking Numbers'!A:C,2,0))</f>
        <v/>
      </c>
      <c r="J232" t="s">
        <v>399</v>
      </c>
      <c r="K232" t="str">
        <f>VLOOKUP(F232,'Warehouse Distribution'!$A$3:$D$11,2,0)</f>
        <v>Arrow</v>
      </c>
    </row>
    <row r="233" spans="1:11" x14ac:dyDescent="0.25">
      <c r="A233">
        <v>336522</v>
      </c>
      <c r="B233" t="s">
        <v>155</v>
      </c>
      <c r="C233" t="s">
        <v>34</v>
      </c>
      <c r="D233" t="s">
        <v>39</v>
      </c>
      <c r="E233" t="s">
        <v>278</v>
      </c>
      <c r="F233" t="s">
        <v>173</v>
      </c>
      <c r="G233" t="s">
        <v>279</v>
      </c>
      <c r="H233" s="15" t="str">
        <f>IF(ISERROR(VLOOKUP(A233,'Tracking Numbers'!A:C,3,0)),"",VLOOKUP(A233,'Tracking Numbers'!A:C,3,0))</f>
        <v/>
      </c>
      <c r="I233" s="15" t="str">
        <f>IF(ISERROR(VLOOKUP(A233,'Tracking Numbers'!A:C,2,0)),"",VLOOKUP(A233,'Tracking Numbers'!A:C,2,0))</f>
        <v/>
      </c>
      <c r="J233" t="s">
        <v>399</v>
      </c>
      <c r="K233" t="str">
        <f>VLOOKUP(F233,'Warehouse Distribution'!$A$3:$D$11,2,0)</f>
        <v>Arrow</v>
      </c>
    </row>
    <row r="234" spans="1:11" x14ac:dyDescent="0.25">
      <c r="A234">
        <v>336529</v>
      </c>
      <c r="B234" t="s">
        <v>156</v>
      </c>
      <c r="C234" t="s">
        <v>124</v>
      </c>
      <c r="D234" t="s">
        <v>41</v>
      </c>
      <c r="E234" t="s">
        <v>202</v>
      </c>
      <c r="F234" t="s">
        <v>389</v>
      </c>
      <c r="G234" t="s">
        <v>310</v>
      </c>
      <c r="I234" s="15"/>
      <c r="J234" t="s">
        <v>48</v>
      </c>
      <c r="K234" t="str">
        <f>VLOOKUP(F234,'Warehouse Distribution'!$A$3:$D$11,2,0)</f>
        <v>TechSav</v>
      </c>
    </row>
    <row r="235" spans="1:11" x14ac:dyDescent="0.25">
      <c r="A235">
        <v>336529</v>
      </c>
      <c r="B235" t="s">
        <v>156</v>
      </c>
      <c r="C235" t="s">
        <v>124</v>
      </c>
      <c r="D235" t="s">
        <v>41</v>
      </c>
      <c r="E235" t="s">
        <v>227</v>
      </c>
      <c r="F235" t="s">
        <v>385</v>
      </c>
      <c r="G235" t="s">
        <v>242</v>
      </c>
      <c r="I235" s="15"/>
      <c r="J235" t="s">
        <v>48</v>
      </c>
      <c r="K235" t="str">
        <f>VLOOKUP(F235,'Warehouse Distribution'!$A$3:$D$11,2,0)</f>
        <v>TechSav</v>
      </c>
    </row>
    <row r="236" spans="1:11" x14ac:dyDescent="0.25">
      <c r="A236">
        <v>336536</v>
      </c>
      <c r="B236" t="s">
        <v>102</v>
      </c>
      <c r="C236" t="s">
        <v>32</v>
      </c>
      <c r="D236" t="s">
        <v>39</v>
      </c>
      <c r="E236" t="s">
        <v>243</v>
      </c>
      <c r="F236" t="s">
        <v>385</v>
      </c>
      <c r="G236" t="s">
        <v>244</v>
      </c>
      <c r="I236" s="15"/>
      <c r="J236" t="s">
        <v>48</v>
      </c>
      <c r="K236" t="str">
        <f>VLOOKUP(F236,'Warehouse Distribution'!$A$3:$D$11,2,0)</f>
        <v>TechSav</v>
      </c>
    </row>
    <row r="237" spans="1:11" x14ac:dyDescent="0.25">
      <c r="A237">
        <v>336543</v>
      </c>
      <c r="B237" t="s">
        <v>157</v>
      </c>
      <c r="C237" t="s">
        <v>93</v>
      </c>
      <c r="D237" t="s">
        <v>41</v>
      </c>
      <c r="E237" t="s">
        <v>229</v>
      </c>
      <c r="F237" t="s">
        <v>385</v>
      </c>
      <c r="G237" t="s">
        <v>315</v>
      </c>
      <c r="I237" s="15"/>
      <c r="J237" t="s">
        <v>48</v>
      </c>
      <c r="K237" t="str">
        <f>VLOOKUP(F237,'Warehouse Distribution'!$A$3:$D$11,2,0)</f>
        <v>TechSav</v>
      </c>
    </row>
    <row r="238" spans="1:11" x14ac:dyDescent="0.25">
      <c r="A238">
        <v>336550</v>
      </c>
      <c r="B238" t="s">
        <v>158</v>
      </c>
      <c r="C238" t="s">
        <v>98</v>
      </c>
      <c r="D238" t="s">
        <v>41</v>
      </c>
      <c r="E238" t="s">
        <v>210</v>
      </c>
      <c r="F238" t="s">
        <v>384</v>
      </c>
      <c r="G238" t="s">
        <v>378</v>
      </c>
      <c r="I238" s="15"/>
      <c r="J238" t="s">
        <v>48</v>
      </c>
      <c r="K238" t="str">
        <f>VLOOKUP(F238,'Warehouse Distribution'!$A$3:$D$11,2,0)</f>
        <v>Arrow</v>
      </c>
    </row>
    <row r="239" spans="1:11" x14ac:dyDescent="0.25">
      <c r="A239">
        <v>336557</v>
      </c>
      <c r="B239" t="s">
        <v>159</v>
      </c>
      <c r="C239" t="s">
        <v>34</v>
      </c>
      <c r="D239" t="s">
        <v>39</v>
      </c>
      <c r="E239" t="s">
        <v>211</v>
      </c>
      <c r="F239" t="s">
        <v>384</v>
      </c>
      <c r="G239" t="s">
        <v>378</v>
      </c>
      <c r="I239" s="15"/>
      <c r="J239" t="s">
        <v>48</v>
      </c>
      <c r="K239" t="str">
        <f>VLOOKUP(F239,'Warehouse Distribution'!$A$3:$D$11,2,0)</f>
        <v>Arrow</v>
      </c>
    </row>
    <row r="240" spans="1:11" x14ac:dyDescent="0.25">
      <c r="A240">
        <v>336564</v>
      </c>
      <c r="B240" t="s">
        <v>61</v>
      </c>
      <c r="C240" t="s">
        <v>32</v>
      </c>
      <c r="D240" t="s">
        <v>39</v>
      </c>
      <c r="E240" t="s">
        <v>178</v>
      </c>
      <c r="F240" t="s">
        <v>173</v>
      </c>
      <c r="G240" t="s">
        <v>272</v>
      </c>
      <c r="I240" s="15"/>
      <c r="J240" t="s">
        <v>48</v>
      </c>
      <c r="K240" t="str">
        <f>VLOOKUP(F240,'Warehouse Distribution'!$A$3:$D$11,2,0)</f>
        <v>Arrow</v>
      </c>
    </row>
    <row r="241" spans="1:11" x14ac:dyDescent="0.25">
      <c r="A241">
        <v>336571</v>
      </c>
      <c r="B241" t="s">
        <v>160</v>
      </c>
      <c r="C241" t="s">
        <v>35</v>
      </c>
      <c r="D241" t="s">
        <v>39</v>
      </c>
      <c r="E241" t="s">
        <v>56</v>
      </c>
      <c r="F241" t="s">
        <v>173</v>
      </c>
      <c r="G241" t="s">
        <v>358</v>
      </c>
      <c r="I241" s="15"/>
      <c r="J241" t="s">
        <v>48</v>
      </c>
      <c r="K241" t="str">
        <f>VLOOKUP(F241,'Warehouse Distribution'!$A$3:$D$11,2,0)</f>
        <v>Arrow</v>
      </c>
    </row>
    <row r="242" spans="1:11" x14ac:dyDescent="0.25">
      <c r="A242">
        <v>336571</v>
      </c>
      <c r="B242" t="s">
        <v>160</v>
      </c>
      <c r="C242" t="s">
        <v>35</v>
      </c>
      <c r="D242" t="s">
        <v>39</v>
      </c>
      <c r="E242" t="s">
        <v>218</v>
      </c>
      <c r="F242" t="s">
        <v>385</v>
      </c>
      <c r="G242" t="s">
        <v>265</v>
      </c>
      <c r="I242" s="15"/>
      <c r="J242" t="s">
        <v>48</v>
      </c>
      <c r="K242" t="str">
        <f>VLOOKUP(F242,'Warehouse Distribution'!$A$3:$D$11,2,0)</f>
        <v>TechSav</v>
      </c>
    </row>
    <row r="243" spans="1:11" x14ac:dyDescent="0.25">
      <c r="A243">
        <v>336571</v>
      </c>
      <c r="B243" t="s">
        <v>160</v>
      </c>
      <c r="C243" t="s">
        <v>35</v>
      </c>
      <c r="D243" t="s">
        <v>39</v>
      </c>
      <c r="E243" t="s">
        <v>217</v>
      </c>
      <c r="F243" t="s">
        <v>389</v>
      </c>
      <c r="G243" t="s">
        <v>271</v>
      </c>
      <c r="I243" s="15"/>
      <c r="J243" t="s">
        <v>48</v>
      </c>
      <c r="K243" t="str">
        <f>VLOOKUP(F243,'Warehouse Distribution'!$A$3:$D$11,2,0)</f>
        <v>TechSav</v>
      </c>
    </row>
    <row r="244" spans="1:11" x14ac:dyDescent="0.25">
      <c r="A244">
        <v>336578</v>
      </c>
      <c r="B244" t="s">
        <v>161</v>
      </c>
      <c r="C244" t="s">
        <v>33</v>
      </c>
      <c r="D244" t="s">
        <v>39</v>
      </c>
      <c r="E244" t="s">
        <v>56</v>
      </c>
      <c r="F244" t="s">
        <v>173</v>
      </c>
      <c r="G244" t="s">
        <v>358</v>
      </c>
      <c r="I244" s="15"/>
      <c r="J244" t="s">
        <v>49</v>
      </c>
      <c r="K244" t="str">
        <f>VLOOKUP(F244,'Warehouse Distribution'!$A$3:$D$11,2,0)</f>
        <v>Arrow</v>
      </c>
    </row>
    <row r="245" spans="1:11" x14ac:dyDescent="0.25">
      <c r="A245">
        <v>336585</v>
      </c>
      <c r="B245" t="s">
        <v>162</v>
      </c>
      <c r="C245" t="s">
        <v>120</v>
      </c>
      <c r="D245" t="s">
        <v>41</v>
      </c>
      <c r="E245" t="s">
        <v>379</v>
      </c>
      <c r="F245" t="s">
        <v>384</v>
      </c>
      <c r="G245" t="s">
        <v>380</v>
      </c>
      <c r="H245" s="15">
        <f>IF(ISERROR(VLOOKUP(A245,'Tracking Numbers'!A:C,3,0)),"",VLOOKUP(A245,'Tracking Numbers'!A:C,3,0))</f>
        <v>108746520355</v>
      </c>
      <c r="I245" s="15" t="str">
        <f>IF(ISERROR(VLOOKUP(A245,'Tracking Numbers'!A:C,2,0)),"",VLOOKUP(A245,'Tracking Numbers'!A:C,2,0))</f>
        <v>Canada Post</v>
      </c>
      <c r="J245" t="s">
        <v>399</v>
      </c>
      <c r="K245" t="str">
        <f>VLOOKUP(F245,'Warehouse Distribution'!$A$3:$D$11,2,0)</f>
        <v>Arrow</v>
      </c>
    </row>
    <row r="246" spans="1:11" x14ac:dyDescent="0.25">
      <c r="A246">
        <v>336592</v>
      </c>
      <c r="B246" t="s">
        <v>163</v>
      </c>
      <c r="C246" t="s">
        <v>39</v>
      </c>
      <c r="D246" t="s">
        <v>41</v>
      </c>
      <c r="E246" t="s">
        <v>381</v>
      </c>
      <c r="F246" t="s">
        <v>384</v>
      </c>
      <c r="G246" t="s">
        <v>380</v>
      </c>
      <c r="I246" s="15"/>
      <c r="J246" t="s">
        <v>48</v>
      </c>
      <c r="K246" t="str">
        <f>VLOOKUP(F246,'Warehouse Distribution'!$A$3:$D$11,2,0)</f>
        <v>Arrow</v>
      </c>
    </row>
    <row r="247" spans="1:11" x14ac:dyDescent="0.25">
      <c r="A247">
        <v>336592</v>
      </c>
      <c r="B247" t="s">
        <v>163</v>
      </c>
      <c r="C247" t="s">
        <v>39</v>
      </c>
      <c r="D247" t="s">
        <v>41</v>
      </c>
      <c r="E247" t="s">
        <v>216</v>
      </c>
      <c r="F247" t="s">
        <v>385</v>
      </c>
      <c r="G247" t="s">
        <v>335</v>
      </c>
      <c r="I247" s="15"/>
      <c r="J247" t="s">
        <v>48</v>
      </c>
      <c r="K247" t="str">
        <f>VLOOKUP(F247,'Warehouse Distribution'!$A$3:$D$11,2,0)</f>
        <v>TechSav</v>
      </c>
    </row>
    <row r="248" spans="1:11" x14ac:dyDescent="0.25">
      <c r="A248">
        <v>336599</v>
      </c>
      <c r="B248" t="s">
        <v>164</v>
      </c>
      <c r="C248" t="s">
        <v>130</v>
      </c>
      <c r="D248" t="s">
        <v>41</v>
      </c>
      <c r="E248" t="s">
        <v>175</v>
      </c>
      <c r="F248" t="s">
        <v>390</v>
      </c>
      <c r="G248" t="s">
        <v>250</v>
      </c>
      <c r="I248" s="15"/>
      <c r="J248" t="s">
        <v>48</v>
      </c>
      <c r="K248" t="str">
        <f>VLOOKUP(F248,'Warehouse Distribution'!$A$3:$D$11,2,0)</f>
        <v>Arrow</v>
      </c>
    </row>
    <row r="249" spans="1:11" x14ac:dyDescent="0.25">
      <c r="A249">
        <v>336606</v>
      </c>
      <c r="B249" t="s">
        <v>24</v>
      </c>
      <c r="C249" t="s">
        <v>32</v>
      </c>
      <c r="D249" t="s">
        <v>39</v>
      </c>
      <c r="E249" t="s">
        <v>188</v>
      </c>
      <c r="F249" t="s">
        <v>391</v>
      </c>
      <c r="G249" t="s">
        <v>247</v>
      </c>
      <c r="H249" s="15" t="str">
        <f>IF(ISERROR(VLOOKUP(A249,'Tracking Numbers'!A:C,3,0)),"",VLOOKUP(A249,'Tracking Numbers'!A:C,3,0))</f>
        <v>IZ08775696101</v>
      </c>
      <c r="I249" s="15" t="str">
        <f>IF(ISERROR(VLOOKUP(A249,'Tracking Numbers'!A:C,2,0)),"",VLOOKUP(A249,'Tracking Numbers'!A:C,2,0))</f>
        <v>UPS</v>
      </c>
      <c r="J249" t="s">
        <v>399</v>
      </c>
      <c r="K249" t="str">
        <f>VLOOKUP(F249,'Warehouse Distribution'!$A$3:$D$11,2,0)</f>
        <v>Arrow</v>
      </c>
    </row>
    <row r="250" spans="1:11" x14ac:dyDescent="0.25">
      <c r="A250">
        <v>336613</v>
      </c>
      <c r="B250" t="s">
        <v>165</v>
      </c>
      <c r="C250" t="s">
        <v>34</v>
      </c>
      <c r="D250" t="s">
        <v>39</v>
      </c>
      <c r="E250" t="s">
        <v>382</v>
      </c>
      <c r="F250" t="s">
        <v>392</v>
      </c>
      <c r="G250" t="s">
        <v>383</v>
      </c>
      <c r="I250" s="15"/>
      <c r="J250" t="s">
        <v>48</v>
      </c>
      <c r="K250" t="str">
        <f>VLOOKUP(F250,'Warehouse Distribution'!$A$3:$D$11,2,0)</f>
        <v>Arrow</v>
      </c>
    </row>
    <row r="251" spans="1:11" x14ac:dyDescent="0.25">
      <c r="A251">
        <v>336620</v>
      </c>
      <c r="B251" t="s">
        <v>166</v>
      </c>
      <c r="C251" t="s">
        <v>39</v>
      </c>
      <c r="D251" t="s">
        <v>41</v>
      </c>
      <c r="E251" t="s">
        <v>232</v>
      </c>
      <c r="F251" t="s">
        <v>392</v>
      </c>
      <c r="G251" t="s">
        <v>251</v>
      </c>
      <c r="H251" s="15" t="str">
        <f>IF(ISERROR(VLOOKUP(A251,'Tracking Numbers'!A:C,3,0)),"",VLOOKUP(A251,'Tracking Numbers'!A:C,3,0))</f>
        <v>IZ08657696158</v>
      </c>
      <c r="I251" s="15" t="str">
        <f>IF(ISERROR(VLOOKUP(A251,'Tracking Numbers'!A:C,2,0)),"",VLOOKUP(A251,'Tracking Numbers'!A:C,2,0))</f>
        <v>UPS</v>
      </c>
      <c r="J251" t="s">
        <v>399</v>
      </c>
      <c r="K251" t="str">
        <f>VLOOKUP(F251,'Warehouse Distribution'!$A$3:$D$11,2,0)</f>
        <v>Arrow</v>
      </c>
    </row>
  </sheetData>
  <autoFilter ref="A1:M251" xr:uid="{B891CEC8-F127-4ED2-A130-230BBB28E2A2}"/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B4423-F4F6-4ABC-91FE-D386FFCB7D0F}">
  <sheetPr codeName="Sheet2"/>
  <dimension ref="A1:C19"/>
  <sheetViews>
    <sheetView workbookViewId="0">
      <selection activeCell="F33" sqref="F33"/>
    </sheetView>
  </sheetViews>
  <sheetFormatPr defaultRowHeight="13.8" x14ac:dyDescent="0.25"/>
  <cols>
    <col min="2" max="2" width="11.109375" bestFit="1" customWidth="1"/>
    <col min="3" max="3" width="15.6640625" style="1" bestFit="1" customWidth="1"/>
  </cols>
  <sheetData>
    <row r="1" spans="1:3" x14ac:dyDescent="0.25">
      <c r="A1" t="s">
        <v>0</v>
      </c>
      <c r="B1" t="s">
        <v>50</v>
      </c>
      <c r="C1" s="1" t="s">
        <v>6</v>
      </c>
    </row>
    <row r="2" spans="1:3" x14ac:dyDescent="0.25">
      <c r="A2">
        <v>457665</v>
      </c>
      <c r="B2" t="s">
        <v>51</v>
      </c>
      <c r="C2" s="1">
        <v>772793309754</v>
      </c>
    </row>
    <row r="3" spans="1:3" x14ac:dyDescent="0.25">
      <c r="A3">
        <v>245896</v>
      </c>
      <c r="B3" t="s">
        <v>51</v>
      </c>
      <c r="C3" s="1">
        <v>772798625809</v>
      </c>
    </row>
    <row r="4" spans="1:3" x14ac:dyDescent="0.25">
      <c r="A4">
        <v>465467</v>
      </c>
      <c r="B4" t="s">
        <v>394</v>
      </c>
      <c r="C4" s="1" t="s">
        <v>398</v>
      </c>
    </row>
    <row r="5" spans="1:3" x14ac:dyDescent="0.25">
      <c r="A5">
        <v>335724</v>
      </c>
      <c r="B5" t="s">
        <v>51</v>
      </c>
      <c r="C5" s="1">
        <v>772807287881</v>
      </c>
    </row>
    <row r="6" spans="1:3" x14ac:dyDescent="0.25">
      <c r="A6">
        <v>335794</v>
      </c>
      <c r="B6" t="s">
        <v>51</v>
      </c>
      <c r="C6" s="1">
        <v>772796634605</v>
      </c>
    </row>
    <row r="7" spans="1:3" x14ac:dyDescent="0.25">
      <c r="A7">
        <v>335906</v>
      </c>
      <c r="B7" t="s">
        <v>51</v>
      </c>
      <c r="C7" s="1">
        <v>772800539953</v>
      </c>
    </row>
    <row r="8" spans="1:3" x14ac:dyDescent="0.25">
      <c r="A8">
        <v>335969</v>
      </c>
      <c r="B8" t="s">
        <v>51</v>
      </c>
      <c r="C8" s="1">
        <v>772809160223</v>
      </c>
    </row>
    <row r="9" spans="1:3" x14ac:dyDescent="0.25">
      <c r="A9">
        <v>335990</v>
      </c>
      <c r="B9" t="s">
        <v>395</v>
      </c>
      <c r="C9" s="1">
        <v>108569854843</v>
      </c>
    </row>
    <row r="10" spans="1:3" x14ac:dyDescent="0.25">
      <c r="A10">
        <v>336144</v>
      </c>
      <c r="B10" t="s">
        <v>51</v>
      </c>
      <c r="C10" s="1">
        <v>772807530159</v>
      </c>
    </row>
    <row r="11" spans="1:3" x14ac:dyDescent="0.25">
      <c r="A11">
        <v>336165</v>
      </c>
      <c r="B11" t="s">
        <v>51</v>
      </c>
      <c r="C11" s="1">
        <v>772795496998</v>
      </c>
    </row>
    <row r="12" spans="1:3" x14ac:dyDescent="0.25">
      <c r="A12">
        <v>336235</v>
      </c>
      <c r="B12" t="s">
        <v>51</v>
      </c>
      <c r="C12" s="1">
        <v>772793404230</v>
      </c>
    </row>
    <row r="13" spans="1:3" x14ac:dyDescent="0.25">
      <c r="A13">
        <v>336354</v>
      </c>
      <c r="B13" t="s">
        <v>395</v>
      </c>
      <c r="C13" s="1">
        <v>108457650465</v>
      </c>
    </row>
    <row r="14" spans="1:3" x14ac:dyDescent="0.25">
      <c r="A14">
        <v>336466</v>
      </c>
      <c r="B14" t="s">
        <v>395</v>
      </c>
      <c r="C14" s="1">
        <v>108467678107</v>
      </c>
    </row>
    <row r="15" spans="1:3" x14ac:dyDescent="0.25">
      <c r="A15">
        <v>336487</v>
      </c>
      <c r="B15" t="s">
        <v>51</v>
      </c>
      <c r="C15" s="1">
        <v>783257894212</v>
      </c>
    </row>
    <row r="16" spans="1:3" x14ac:dyDescent="0.25">
      <c r="A16">
        <v>336494</v>
      </c>
      <c r="B16" t="s">
        <v>51</v>
      </c>
      <c r="C16" s="1">
        <v>772781988324</v>
      </c>
    </row>
    <row r="17" spans="1:3" x14ac:dyDescent="0.25">
      <c r="A17">
        <v>336585</v>
      </c>
      <c r="B17" t="s">
        <v>395</v>
      </c>
      <c r="C17" s="1">
        <v>108746520355</v>
      </c>
    </row>
    <row r="18" spans="1:3" x14ac:dyDescent="0.25">
      <c r="A18">
        <v>336606</v>
      </c>
      <c r="B18" t="s">
        <v>394</v>
      </c>
      <c r="C18" s="1" t="s">
        <v>396</v>
      </c>
    </row>
    <row r="19" spans="1:3" x14ac:dyDescent="0.25">
      <c r="A19">
        <v>336620</v>
      </c>
      <c r="B19" t="s">
        <v>394</v>
      </c>
      <c r="C19" s="1" t="s">
        <v>397</v>
      </c>
    </row>
  </sheetData>
  <phoneticPr fontId="2" type="noConversion"/>
  <pageMargins left="0.7" right="0.7" top="0.75" bottom="0.75" header="0.3" footer="0.3"/>
  <pageSetup paperSize="256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E21D8-E6B8-42D8-8E23-8B85A06031C3}">
  <sheetPr codeName="Sheet3"/>
  <dimension ref="A1:F12"/>
  <sheetViews>
    <sheetView workbookViewId="0">
      <selection activeCell="D2" sqref="D2"/>
    </sheetView>
  </sheetViews>
  <sheetFormatPr defaultRowHeight="13.8" x14ac:dyDescent="0.25"/>
  <cols>
    <col min="1" max="1" width="16.44140625" bestFit="1" customWidth="1"/>
    <col min="2" max="2" width="13.88671875" bestFit="1" customWidth="1"/>
    <col min="3" max="3" width="14.6640625" bestFit="1" customWidth="1"/>
    <col min="4" max="4" width="14.33203125" bestFit="1" customWidth="1"/>
  </cols>
  <sheetData>
    <row r="1" spans="1:6" x14ac:dyDescent="0.25">
      <c r="A1" s="4"/>
      <c r="B1" s="23" t="s">
        <v>52</v>
      </c>
      <c r="C1" s="23"/>
      <c r="D1" s="24"/>
    </row>
    <row r="2" spans="1:6" ht="14.4" thickBot="1" x14ac:dyDescent="0.3">
      <c r="A2" s="9" t="s">
        <v>172</v>
      </c>
      <c r="B2" s="13" t="s">
        <v>53</v>
      </c>
      <c r="C2" s="14" t="s">
        <v>54</v>
      </c>
      <c r="D2" s="14" t="s">
        <v>41</v>
      </c>
      <c r="F2" t="s">
        <v>55</v>
      </c>
    </row>
    <row r="3" spans="1:6" ht="14.4" thickTop="1" x14ac:dyDescent="0.25">
      <c r="A3" s="10" t="s">
        <v>173</v>
      </c>
      <c r="B3" s="5" t="s">
        <v>57</v>
      </c>
      <c r="C3" s="6" t="s">
        <v>58</v>
      </c>
      <c r="D3" s="6" t="s">
        <v>59</v>
      </c>
    </row>
    <row r="4" spans="1:6" x14ac:dyDescent="0.25">
      <c r="A4" s="11" t="s">
        <v>384</v>
      </c>
      <c r="B4" s="7" t="s">
        <v>57</v>
      </c>
      <c r="C4" s="8" t="s">
        <v>58</v>
      </c>
      <c r="D4" s="8" t="s">
        <v>59</v>
      </c>
    </row>
    <row r="5" spans="1:6" x14ac:dyDescent="0.25">
      <c r="A5" s="11" t="s">
        <v>389</v>
      </c>
      <c r="B5" s="7" t="s">
        <v>58</v>
      </c>
      <c r="C5" s="8" t="s">
        <v>58</v>
      </c>
      <c r="D5" s="8" t="s">
        <v>58</v>
      </c>
    </row>
    <row r="6" spans="1:6" x14ac:dyDescent="0.25">
      <c r="A6" s="11" t="s">
        <v>390</v>
      </c>
      <c r="B6" s="7" t="s">
        <v>57</v>
      </c>
      <c r="C6" s="8" t="s">
        <v>58</v>
      </c>
      <c r="D6" s="8" t="s">
        <v>59</v>
      </c>
    </row>
    <row r="7" spans="1:6" x14ac:dyDescent="0.25">
      <c r="A7" s="11" t="s">
        <v>391</v>
      </c>
      <c r="B7" s="7" t="s">
        <v>57</v>
      </c>
      <c r="C7" s="8" t="s">
        <v>58</v>
      </c>
      <c r="D7" s="8" t="s">
        <v>59</v>
      </c>
    </row>
    <row r="8" spans="1:6" x14ac:dyDescent="0.25">
      <c r="A8" s="11" t="s">
        <v>392</v>
      </c>
      <c r="B8" s="7" t="s">
        <v>57</v>
      </c>
      <c r="C8" s="8" t="s">
        <v>58</v>
      </c>
      <c r="D8" s="8" t="s">
        <v>59</v>
      </c>
    </row>
    <row r="9" spans="1:6" x14ac:dyDescent="0.25">
      <c r="A9" s="11" t="s">
        <v>249</v>
      </c>
      <c r="B9" s="7" t="s">
        <v>393</v>
      </c>
      <c r="C9" s="8" t="s">
        <v>393</v>
      </c>
      <c r="D9" s="8" t="s">
        <v>393</v>
      </c>
    </row>
    <row r="10" spans="1:6" x14ac:dyDescent="0.25">
      <c r="A10" s="11" t="s">
        <v>385</v>
      </c>
      <c r="B10" s="7" t="s">
        <v>58</v>
      </c>
      <c r="C10" s="8" t="s">
        <v>58</v>
      </c>
      <c r="D10" s="8" t="s">
        <v>58</v>
      </c>
    </row>
    <row r="11" spans="1:6" x14ac:dyDescent="0.25">
      <c r="A11" s="11" t="s">
        <v>386</v>
      </c>
      <c r="B11" s="2" t="s">
        <v>58</v>
      </c>
      <c r="C11" s="3" t="s">
        <v>58</v>
      </c>
      <c r="D11" s="3" t="s">
        <v>58</v>
      </c>
    </row>
    <row r="12" spans="1:6" x14ac:dyDescent="0.25">
      <c r="A12" s="12"/>
    </row>
  </sheetData>
  <mergeCells count="1">
    <mergeCell ref="B1:D1"/>
  </mergeCells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DF12F-0492-4489-8843-AFF583628A2A}">
  <sheetPr codeName="Sheet4"/>
  <dimension ref="A1:H188"/>
  <sheetViews>
    <sheetView workbookViewId="0">
      <selection activeCell="F54" sqref="F54"/>
    </sheetView>
  </sheetViews>
  <sheetFormatPr defaultRowHeight="13.8" x14ac:dyDescent="0.25"/>
  <cols>
    <col min="5" max="5" width="13.6640625" bestFit="1" customWidth="1"/>
    <col min="6" max="6" width="58.77734375" bestFit="1" customWidth="1"/>
    <col min="7" max="7" width="13.6640625" bestFit="1" customWidth="1"/>
    <col min="8" max="8" width="10.332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60</v>
      </c>
    </row>
    <row r="2" spans="1:8" x14ac:dyDescent="0.25">
      <c r="A2">
        <v>258456</v>
      </c>
      <c r="B2" t="s">
        <v>8</v>
      </c>
      <c r="C2" t="s">
        <v>32</v>
      </c>
      <c r="D2" t="s">
        <v>39</v>
      </c>
      <c r="E2" t="s">
        <v>42</v>
      </c>
      <c r="F2" t="s">
        <v>45</v>
      </c>
      <c r="G2" t="s">
        <v>48</v>
      </c>
      <c r="H2" t="s">
        <v>57</v>
      </c>
    </row>
    <row r="3" spans="1:8" x14ac:dyDescent="0.25">
      <c r="A3">
        <v>354889</v>
      </c>
      <c r="B3" t="s">
        <v>9</v>
      </c>
      <c r="C3" t="s">
        <v>32</v>
      </c>
      <c r="D3" t="s">
        <v>39</v>
      </c>
      <c r="E3" t="s">
        <v>43</v>
      </c>
      <c r="F3" t="s">
        <v>46</v>
      </c>
      <c r="G3" t="s">
        <v>48</v>
      </c>
      <c r="H3" t="s">
        <v>57</v>
      </c>
    </row>
    <row r="4" spans="1:8" x14ac:dyDescent="0.25">
      <c r="A4">
        <v>245675</v>
      </c>
      <c r="B4" t="s">
        <v>12</v>
      </c>
      <c r="C4" t="s">
        <v>34</v>
      </c>
      <c r="D4" t="s">
        <v>39</v>
      </c>
      <c r="E4" t="s">
        <v>42</v>
      </c>
      <c r="F4" t="s">
        <v>45</v>
      </c>
      <c r="G4" t="s">
        <v>48</v>
      </c>
      <c r="H4" t="s">
        <v>57</v>
      </c>
    </row>
    <row r="5" spans="1:8" x14ac:dyDescent="0.25">
      <c r="A5">
        <v>457826</v>
      </c>
      <c r="B5" t="s">
        <v>13</v>
      </c>
      <c r="C5" t="s">
        <v>35</v>
      </c>
      <c r="D5" t="s">
        <v>39</v>
      </c>
      <c r="E5" t="s">
        <v>42</v>
      </c>
      <c r="F5" t="s">
        <v>45</v>
      </c>
      <c r="G5" t="s">
        <v>48</v>
      </c>
      <c r="H5" t="s">
        <v>57</v>
      </c>
    </row>
    <row r="6" spans="1:8" x14ac:dyDescent="0.25">
      <c r="A6">
        <v>562445</v>
      </c>
      <c r="B6" t="s">
        <v>14</v>
      </c>
      <c r="C6" t="s">
        <v>32</v>
      </c>
      <c r="D6" t="s">
        <v>39</v>
      </c>
      <c r="E6" t="s">
        <v>43</v>
      </c>
      <c r="F6" t="s">
        <v>46</v>
      </c>
      <c r="G6" t="s">
        <v>48</v>
      </c>
      <c r="H6" t="s">
        <v>57</v>
      </c>
    </row>
    <row r="7" spans="1:8" x14ac:dyDescent="0.25">
      <c r="A7">
        <v>456876</v>
      </c>
      <c r="B7" t="s">
        <v>17</v>
      </c>
      <c r="C7" t="s">
        <v>32</v>
      </c>
      <c r="D7" t="s">
        <v>39</v>
      </c>
      <c r="E7" t="s">
        <v>44</v>
      </c>
      <c r="F7" t="s">
        <v>47</v>
      </c>
      <c r="G7" t="s">
        <v>48</v>
      </c>
      <c r="H7" t="s">
        <v>57</v>
      </c>
    </row>
    <row r="8" spans="1:8" x14ac:dyDescent="0.25">
      <c r="A8">
        <v>458646</v>
      </c>
      <c r="B8" t="s">
        <v>19</v>
      </c>
      <c r="C8" t="s">
        <v>33</v>
      </c>
      <c r="D8" t="s">
        <v>39</v>
      </c>
      <c r="E8" t="s">
        <v>42</v>
      </c>
      <c r="F8" t="s">
        <v>45</v>
      </c>
      <c r="G8" t="s">
        <v>48</v>
      </c>
      <c r="H8" t="s">
        <v>57</v>
      </c>
    </row>
    <row r="9" spans="1:8" x14ac:dyDescent="0.25">
      <c r="A9">
        <v>478546</v>
      </c>
      <c r="B9" t="s">
        <v>20</v>
      </c>
      <c r="C9" t="s">
        <v>35</v>
      </c>
      <c r="D9" t="s">
        <v>39</v>
      </c>
      <c r="E9" t="s">
        <v>44</v>
      </c>
      <c r="F9" t="s">
        <v>47</v>
      </c>
      <c r="G9" t="s">
        <v>48</v>
      </c>
      <c r="H9" t="s">
        <v>57</v>
      </c>
    </row>
    <row r="10" spans="1:8" x14ac:dyDescent="0.25">
      <c r="A10">
        <v>234568</v>
      </c>
      <c r="B10" t="s">
        <v>21</v>
      </c>
      <c r="C10" t="s">
        <v>32</v>
      </c>
      <c r="D10" t="s">
        <v>39</v>
      </c>
      <c r="E10" t="s">
        <v>43</v>
      </c>
      <c r="F10" t="s">
        <v>46</v>
      </c>
      <c r="G10" t="s">
        <v>48</v>
      </c>
      <c r="H10" t="s">
        <v>57</v>
      </c>
    </row>
    <row r="11" spans="1:8" x14ac:dyDescent="0.25">
      <c r="A11">
        <v>455789</v>
      </c>
      <c r="B11" t="s">
        <v>22</v>
      </c>
      <c r="C11" t="s">
        <v>32</v>
      </c>
      <c r="D11" t="s">
        <v>39</v>
      </c>
      <c r="E11" t="s">
        <v>44</v>
      </c>
      <c r="F11" t="s">
        <v>47</v>
      </c>
      <c r="G11" t="s">
        <v>48</v>
      </c>
      <c r="H11" t="s">
        <v>57</v>
      </c>
    </row>
    <row r="12" spans="1:8" x14ac:dyDescent="0.25">
      <c r="A12">
        <v>225456</v>
      </c>
      <c r="B12" t="s">
        <v>23</v>
      </c>
      <c r="C12" t="s">
        <v>37</v>
      </c>
      <c r="D12" t="s">
        <v>41</v>
      </c>
      <c r="E12" t="s">
        <v>42</v>
      </c>
      <c r="F12" t="s">
        <v>45</v>
      </c>
      <c r="G12" t="s">
        <v>48</v>
      </c>
      <c r="H12" t="s">
        <v>57</v>
      </c>
    </row>
    <row r="13" spans="1:8" x14ac:dyDescent="0.25">
      <c r="A13">
        <v>256478</v>
      </c>
      <c r="B13" t="s">
        <v>25</v>
      </c>
      <c r="C13" t="s">
        <v>38</v>
      </c>
      <c r="D13" t="s">
        <v>41</v>
      </c>
      <c r="E13" t="s">
        <v>42</v>
      </c>
      <c r="F13" t="s">
        <v>45</v>
      </c>
      <c r="G13" t="s">
        <v>48</v>
      </c>
      <c r="H13" t="s">
        <v>57</v>
      </c>
    </row>
    <row r="14" spans="1:8" x14ac:dyDescent="0.25">
      <c r="A14">
        <v>455626</v>
      </c>
      <c r="B14" t="s">
        <v>27</v>
      </c>
      <c r="C14" t="s">
        <v>39</v>
      </c>
      <c r="D14" t="s">
        <v>41</v>
      </c>
      <c r="E14" t="s">
        <v>42</v>
      </c>
      <c r="F14" t="s">
        <v>45</v>
      </c>
      <c r="G14" t="s">
        <v>48</v>
      </c>
      <c r="H14" t="s">
        <v>57</v>
      </c>
    </row>
    <row r="15" spans="1:8" x14ac:dyDescent="0.25">
      <c r="A15">
        <v>356456</v>
      </c>
      <c r="B15" t="s">
        <v>28</v>
      </c>
      <c r="C15" t="s">
        <v>32</v>
      </c>
      <c r="D15" t="s">
        <v>39</v>
      </c>
      <c r="E15" t="s">
        <v>43</v>
      </c>
      <c r="F15" t="s">
        <v>46</v>
      </c>
      <c r="G15" t="s">
        <v>48</v>
      </c>
      <c r="H15" t="s">
        <v>57</v>
      </c>
    </row>
    <row r="16" spans="1:8" x14ac:dyDescent="0.25">
      <c r="A16">
        <v>229853</v>
      </c>
      <c r="B16" t="s">
        <v>29</v>
      </c>
      <c r="C16" t="s">
        <v>35</v>
      </c>
      <c r="D16" t="s">
        <v>39</v>
      </c>
      <c r="E16" t="s">
        <v>44</v>
      </c>
      <c r="F16" t="s">
        <v>47</v>
      </c>
      <c r="G16" t="s">
        <v>48</v>
      </c>
      <c r="H16" t="s">
        <v>57</v>
      </c>
    </row>
    <row r="17" spans="1:8" x14ac:dyDescent="0.25">
      <c r="A17">
        <v>335689</v>
      </c>
      <c r="B17" t="s">
        <v>31</v>
      </c>
      <c r="C17" t="s">
        <v>36</v>
      </c>
      <c r="D17" t="s">
        <v>39</v>
      </c>
      <c r="E17" t="s">
        <v>42</v>
      </c>
      <c r="F17" t="s">
        <v>45</v>
      </c>
      <c r="G17" t="s">
        <v>48</v>
      </c>
      <c r="H17" t="s">
        <v>57</v>
      </c>
    </row>
    <row r="18" spans="1:8" x14ac:dyDescent="0.25">
      <c r="A18">
        <v>335696</v>
      </c>
      <c r="B18" t="s">
        <v>61</v>
      </c>
      <c r="C18" t="s">
        <v>32</v>
      </c>
      <c r="D18" t="s">
        <v>39</v>
      </c>
      <c r="E18" t="s">
        <v>233</v>
      </c>
      <c r="F18" t="s">
        <v>236</v>
      </c>
      <c r="G18" t="s">
        <v>48</v>
      </c>
      <c r="H18" t="s">
        <v>58</v>
      </c>
    </row>
    <row r="19" spans="1:8" x14ac:dyDescent="0.25">
      <c r="A19">
        <v>335703</v>
      </c>
      <c r="B19" t="s">
        <v>168</v>
      </c>
      <c r="C19" t="s">
        <v>62</v>
      </c>
      <c r="D19" t="s">
        <v>41</v>
      </c>
      <c r="E19" t="s">
        <v>199</v>
      </c>
      <c r="F19" t="s">
        <v>237</v>
      </c>
      <c r="G19" t="s">
        <v>48</v>
      </c>
      <c r="H19" t="s">
        <v>58</v>
      </c>
    </row>
    <row r="20" spans="1:8" x14ac:dyDescent="0.25">
      <c r="A20">
        <v>335710</v>
      </c>
      <c r="B20" t="s">
        <v>63</v>
      </c>
      <c r="C20" t="s">
        <v>33</v>
      </c>
      <c r="D20" t="s">
        <v>39</v>
      </c>
      <c r="E20" t="s">
        <v>191</v>
      </c>
      <c r="F20" t="s">
        <v>238</v>
      </c>
      <c r="G20" t="s">
        <v>48</v>
      </c>
      <c r="H20" t="s">
        <v>58</v>
      </c>
    </row>
    <row r="21" spans="1:8" x14ac:dyDescent="0.25">
      <c r="A21">
        <v>335717</v>
      </c>
      <c r="B21" t="s">
        <v>64</v>
      </c>
      <c r="C21" t="s">
        <v>32</v>
      </c>
      <c r="D21" t="s">
        <v>39</v>
      </c>
      <c r="E21" t="s">
        <v>234</v>
      </c>
      <c r="F21" t="s">
        <v>239</v>
      </c>
      <c r="G21" t="s">
        <v>48</v>
      </c>
      <c r="H21" t="s">
        <v>58</v>
      </c>
    </row>
    <row r="22" spans="1:8" x14ac:dyDescent="0.25">
      <c r="A22">
        <v>335731</v>
      </c>
      <c r="B22" t="s">
        <v>16</v>
      </c>
      <c r="C22" t="s">
        <v>32</v>
      </c>
      <c r="D22" t="s">
        <v>39</v>
      </c>
      <c r="E22" t="s">
        <v>189</v>
      </c>
      <c r="F22" t="s">
        <v>240</v>
      </c>
      <c r="G22" t="s">
        <v>48</v>
      </c>
      <c r="H22" t="s">
        <v>58</v>
      </c>
    </row>
    <row r="23" spans="1:8" x14ac:dyDescent="0.25">
      <c r="A23">
        <v>335731</v>
      </c>
      <c r="B23" t="s">
        <v>16</v>
      </c>
      <c r="C23" t="s">
        <v>32</v>
      </c>
      <c r="D23" t="s">
        <v>39</v>
      </c>
      <c r="E23" t="s">
        <v>235</v>
      </c>
      <c r="F23" t="s">
        <v>241</v>
      </c>
      <c r="G23" t="s">
        <v>48</v>
      </c>
      <c r="H23" t="s">
        <v>58</v>
      </c>
    </row>
    <row r="24" spans="1:8" x14ac:dyDescent="0.25">
      <c r="A24">
        <v>335745</v>
      </c>
      <c r="B24" t="s">
        <v>66</v>
      </c>
      <c r="C24" t="s">
        <v>35</v>
      </c>
      <c r="D24" t="s">
        <v>39</v>
      </c>
      <c r="E24" t="s">
        <v>243</v>
      </c>
      <c r="F24" t="s">
        <v>244</v>
      </c>
      <c r="G24" t="s">
        <v>48</v>
      </c>
      <c r="H24" t="s">
        <v>58</v>
      </c>
    </row>
    <row r="25" spans="1:8" x14ac:dyDescent="0.25">
      <c r="A25">
        <v>335752</v>
      </c>
      <c r="B25" t="s">
        <v>67</v>
      </c>
      <c r="C25" t="s">
        <v>32</v>
      </c>
      <c r="D25" t="s">
        <v>39</v>
      </c>
      <c r="E25" t="s">
        <v>201</v>
      </c>
      <c r="F25" t="s">
        <v>245</v>
      </c>
      <c r="G25" t="s">
        <v>48</v>
      </c>
      <c r="H25" t="s">
        <v>57</v>
      </c>
    </row>
    <row r="26" spans="1:8" x14ac:dyDescent="0.25">
      <c r="A26">
        <v>335752</v>
      </c>
      <c r="B26" t="s">
        <v>67</v>
      </c>
      <c r="C26" t="s">
        <v>32</v>
      </c>
      <c r="D26" t="s">
        <v>39</v>
      </c>
      <c r="E26" t="s">
        <v>180</v>
      </c>
      <c r="F26" t="s">
        <v>246</v>
      </c>
      <c r="G26" t="s">
        <v>48</v>
      </c>
      <c r="H26" t="s">
        <v>58</v>
      </c>
    </row>
    <row r="27" spans="1:8" x14ac:dyDescent="0.25">
      <c r="A27">
        <v>335759</v>
      </c>
      <c r="B27" t="s">
        <v>68</v>
      </c>
      <c r="C27" t="s">
        <v>62</v>
      </c>
      <c r="D27" t="s">
        <v>41</v>
      </c>
      <c r="E27" t="s">
        <v>188</v>
      </c>
      <c r="F27" t="s">
        <v>247</v>
      </c>
      <c r="G27" t="s">
        <v>48</v>
      </c>
      <c r="H27" t="s">
        <v>57</v>
      </c>
    </row>
    <row r="28" spans="1:8" x14ac:dyDescent="0.25">
      <c r="A28">
        <v>335766</v>
      </c>
      <c r="B28" t="s">
        <v>69</v>
      </c>
      <c r="C28" t="s">
        <v>70</v>
      </c>
      <c r="D28" t="s">
        <v>41</v>
      </c>
      <c r="E28" t="s">
        <v>198</v>
      </c>
      <c r="F28" t="s">
        <v>248</v>
      </c>
      <c r="G28" t="s">
        <v>48</v>
      </c>
      <c r="H28" t="s">
        <v>57</v>
      </c>
    </row>
    <row r="29" spans="1:8" x14ac:dyDescent="0.25">
      <c r="A29">
        <v>335766</v>
      </c>
      <c r="B29" t="s">
        <v>69</v>
      </c>
      <c r="C29" t="s">
        <v>70</v>
      </c>
      <c r="D29" t="s">
        <v>41</v>
      </c>
      <c r="E29" t="s">
        <v>177</v>
      </c>
      <c r="F29" t="s">
        <v>249</v>
      </c>
      <c r="G29" t="s">
        <v>48</v>
      </c>
      <c r="H29" t="s">
        <v>393</v>
      </c>
    </row>
    <row r="30" spans="1:8" x14ac:dyDescent="0.25">
      <c r="A30">
        <v>335773</v>
      </c>
      <c r="B30" t="s">
        <v>71</v>
      </c>
      <c r="C30" t="s">
        <v>33</v>
      </c>
      <c r="D30" t="s">
        <v>39</v>
      </c>
      <c r="E30" t="s">
        <v>175</v>
      </c>
      <c r="F30" t="s">
        <v>250</v>
      </c>
      <c r="G30" t="s">
        <v>48</v>
      </c>
      <c r="H30" t="s">
        <v>57</v>
      </c>
    </row>
    <row r="31" spans="1:8" x14ac:dyDescent="0.25">
      <c r="A31">
        <v>335780</v>
      </c>
      <c r="B31" t="s">
        <v>169</v>
      </c>
      <c r="C31" t="s">
        <v>34</v>
      </c>
      <c r="D31" t="s">
        <v>39</v>
      </c>
      <c r="E31" t="s">
        <v>232</v>
      </c>
      <c r="F31" t="s">
        <v>251</v>
      </c>
      <c r="G31" t="s">
        <v>48</v>
      </c>
      <c r="H31" t="s">
        <v>57</v>
      </c>
    </row>
    <row r="32" spans="1:8" x14ac:dyDescent="0.25">
      <c r="A32">
        <v>335787</v>
      </c>
      <c r="B32" t="s">
        <v>72</v>
      </c>
      <c r="C32" t="s">
        <v>33</v>
      </c>
      <c r="D32" t="s">
        <v>39</v>
      </c>
      <c r="E32" t="s">
        <v>252</v>
      </c>
      <c r="F32" t="s">
        <v>253</v>
      </c>
      <c r="G32" t="s">
        <v>48</v>
      </c>
      <c r="H32" t="s">
        <v>58</v>
      </c>
    </row>
    <row r="33" spans="1:8" x14ac:dyDescent="0.25">
      <c r="A33">
        <v>335787</v>
      </c>
      <c r="B33" t="s">
        <v>72</v>
      </c>
      <c r="C33" t="s">
        <v>33</v>
      </c>
      <c r="D33" t="s">
        <v>39</v>
      </c>
      <c r="E33" t="s">
        <v>198</v>
      </c>
      <c r="F33" t="s">
        <v>248</v>
      </c>
      <c r="G33" t="s">
        <v>48</v>
      </c>
      <c r="H33" t="s">
        <v>57</v>
      </c>
    </row>
    <row r="34" spans="1:8" x14ac:dyDescent="0.25">
      <c r="A34">
        <v>335801</v>
      </c>
      <c r="B34" t="s">
        <v>73</v>
      </c>
      <c r="C34" t="s">
        <v>33</v>
      </c>
      <c r="D34" t="s">
        <v>39</v>
      </c>
      <c r="E34" t="s">
        <v>254</v>
      </c>
      <c r="F34" t="s">
        <v>255</v>
      </c>
      <c r="G34" t="s">
        <v>48</v>
      </c>
      <c r="H34" t="s">
        <v>57</v>
      </c>
    </row>
    <row r="35" spans="1:8" x14ac:dyDescent="0.25">
      <c r="A35">
        <v>335815</v>
      </c>
      <c r="B35" t="s">
        <v>76</v>
      </c>
      <c r="C35" t="s">
        <v>75</v>
      </c>
      <c r="D35" t="s">
        <v>41</v>
      </c>
      <c r="E35" t="s">
        <v>184</v>
      </c>
      <c r="F35" t="s">
        <v>256</v>
      </c>
      <c r="G35" t="s">
        <v>48</v>
      </c>
      <c r="H35" t="s">
        <v>57</v>
      </c>
    </row>
    <row r="36" spans="1:8" x14ac:dyDescent="0.25">
      <c r="A36">
        <v>335822</v>
      </c>
      <c r="B36" t="s">
        <v>77</v>
      </c>
      <c r="C36" t="s">
        <v>32</v>
      </c>
      <c r="D36" t="s">
        <v>39</v>
      </c>
      <c r="E36" t="s">
        <v>187</v>
      </c>
      <c r="F36" t="s">
        <v>257</v>
      </c>
      <c r="G36" t="s">
        <v>48</v>
      </c>
      <c r="H36" t="s">
        <v>57</v>
      </c>
    </row>
    <row r="37" spans="1:8" x14ac:dyDescent="0.25">
      <c r="A37">
        <v>335829</v>
      </c>
      <c r="B37" t="s">
        <v>78</v>
      </c>
      <c r="C37" t="s">
        <v>32</v>
      </c>
      <c r="D37" t="s">
        <v>39</v>
      </c>
      <c r="E37" t="s">
        <v>213</v>
      </c>
      <c r="F37" t="s">
        <v>258</v>
      </c>
      <c r="G37" t="s">
        <v>48</v>
      </c>
      <c r="H37" t="s">
        <v>57</v>
      </c>
    </row>
    <row r="38" spans="1:8" x14ac:dyDescent="0.25">
      <c r="A38">
        <v>335829</v>
      </c>
      <c r="B38" t="s">
        <v>78</v>
      </c>
      <c r="C38" t="s">
        <v>32</v>
      </c>
      <c r="D38" t="s">
        <v>39</v>
      </c>
      <c r="E38" t="s">
        <v>183</v>
      </c>
      <c r="F38" t="s">
        <v>259</v>
      </c>
      <c r="G38" t="s">
        <v>48</v>
      </c>
      <c r="H38" t="s">
        <v>58</v>
      </c>
    </row>
    <row r="39" spans="1:8" x14ac:dyDescent="0.25">
      <c r="A39">
        <v>335836</v>
      </c>
      <c r="B39" t="s">
        <v>170</v>
      </c>
      <c r="C39" t="s">
        <v>79</v>
      </c>
      <c r="D39" t="s">
        <v>41</v>
      </c>
      <c r="E39" t="s">
        <v>215</v>
      </c>
      <c r="F39" t="s">
        <v>260</v>
      </c>
      <c r="G39" t="s">
        <v>48</v>
      </c>
      <c r="H39" t="s">
        <v>58</v>
      </c>
    </row>
    <row r="40" spans="1:8" x14ac:dyDescent="0.25">
      <c r="A40">
        <v>335843</v>
      </c>
      <c r="B40" t="s">
        <v>80</v>
      </c>
      <c r="C40" t="s">
        <v>34</v>
      </c>
      <c r="D40" t="s">
        <v>39</v>
      </c>
      <c r="E40" t="s">
        <v>222</v>
      </c>
      <c r="F40" t="s">
        <v>261</v>
      </c>
      <c r="G40" t="s">
        <v>48</v>
      </c>
      <c r="H40" t="s">
        <v>57</v>
      </c>
    </row>
    <row r="41" spans="1:8" x14ac:dyDescent="0.25">
      <c r="A41">
        <v>335850</v>
      </c>
      <c r="B41" t="s">
        <v>81</v>
      </c>
      <c r="C41" t="s">
        <v>32</v>
      </c>
      <c r="D41" t="s">
        <v>39</v>
      </c>
      <c r="E41" t="s">
        <v>196</v>
      </c>
      <c r="F41" t="s">
        <v>262</v>
      </c>
      <c r="G41" t="s">
        <v>48</v>
      </c>
      <c r="H41" t="s">
        <v>58</v>
      </c>
    </row>
    <row r="42" spans="1:8" x14ac:dyDescent="0.25">
      <c r="A42">
        <v>335850</v>
      </c>
      <c r="B42" t="s">
        <v>81</v>
      </c>
      <c r="C42" t="s">
        <v>32</v>
      </c>
      <c r="D42" t="s">
        <v>39</v>
      </c>
      <c r="E42" t="s">
        <v>195</v>
      </c>
      <c r="F42" t="s">
        <v>263</v>
      </c>
      <c r="G42" t="s">
        <v>48</v>
      </c>
      <c r="H42" t="s">
        <v>58</v>
      </c>
    </row>
    <row r="43" spans="1:8" x14ac:dyDescent="0.25">
      <c r="A43">
        <v>335857</v>
      </c>
      <c r="B43" t="s">
        <v>22</v>
      </c>
      <c r="C43" t="s">
        <v>32</v>
      </c>
      <c r="D43" t="s">
        <v>39</v>
      </c>
      <c r="E43" t="s">
        <v>220</v>
      </c>
      <c r="F43" t="s">
        <v>264</v>
      </c>
      <c r="G43" t="s">
        <v>48</v>
      </c>
      <c r="H43" t="s">
        <v>58</v>
      </c>
    </row>
    <row r="44" spans="1:8" x14ac:dyDescent="0.25">
      <c r="A44">
        <v>335864</v>
      </c>
      <c r="B44" t="s">
        <v>82</v>
      </c>
      <c r="C44" t="s">
        <v>33</v>
      </c>
      <c r="D44" t="s">
        <v>39</v>
      </c>
      <c r="E44" t="s">
        <v>218</v>
      </c>
      <c r="F44" t="s">
        <v>265</v>
      </c>
      <c r="G44" t="s">
        <v>48</v>
      </c>
      <c r="H44" t="s">
        <v>58</v>
      </c>
    </row>
    <row r="45" spans="1:8" x14ac:dyDescent="0.25">
      <c r="A45">
        <v>335871</v>
      </c>
      <c r="B45" t="s">
        <v>16</v>
      </c>
      <c r="C45" t="s">
        <v>32</v>
      </c>
      <c r="D45" t="s">
        <v>39</v>
      </c>
      <c r="E45" t="s">
        <v>203</v>
      </c>
      <c r="F45" t="s">
        <v>266</v>
      </c>
      <c r="G45" t="s">
        <v>48</v>
      </c>
      <c r="H45" t="s">
        <v>57</v>
      </c>
    </row>
    <row r="46" spans="1:8" x14ac:dyDescent="0.25">
      <c r="A46">
        <v>335871</v>
      </c>
      <c r="B46" t="s">
        <v>16</v>
      </c>
      <c r="C46" t="s">
        <v>32</v>
      </c>
      <c r="D46" t="s">
        <v>39</v>
      </c>
      <c r="E46" t="s">
        <v>191</v>
      </c>
      <c r="F46" t="s">
        <v>238</v>
      </c>
      <c r="G46" t="s">
        <v>48</v>
      </c>
      <c r="H46" t="s">
        <v>58</v>
      </c>
    </row>
    <row r="47" spans="1:8" x14ac:dyDescent="0.25">
      <c r="A47">
        <v>335871</v>
      </c>
      <c r="B47" t="s">
        <v>16</v>
      </c>
      <c r="C47" t="s">
        <v>32</v>
      </c>
      <c r="D47" t="s">
        <v>39</v>
      </c>
      <c r="E47" t="s">
        <v>200</v>
      </c>
      <c r="F47" t="s">
        <v>267</v>
      </c>
      <c r="G47" t="s">
        <v>48</v>
      </c>
      <c r="H47" t="s">
        <v>57</v>
      </c>
    </row>
    <row r="48" spans="1:8" x14ac:dyDescent="0.25">
      <c r="A48">
        <v>335885</v>
      </c>
      <c r="B48" t="s">
        <v>13</v>
      </c>
      <c r="C48" t="s">
        <v>35</v>
      </c>
      <c r="D48" t="s">
        <v>39</v>
      </c>
      <c r="E48" t="s">
        <v>177</v>
      </c>
      <c r="F48" t="s">
        <v>249</v>
      </c>
      <c r="G48" t="s">
        <v>48</v>
      </c>
      <c r="H48" t="s">
        <v>393</v>
      </c>
    </row>
    <row r="49" spans="1:8" x14ac:dyDescent="0.25">
      <c r="A49">
        <v>335892</v>
      </c>
      <c r="B49" t="s">
        <v>11</v>
      </c>
      <c r="C49" t="s">
        <v>33</v>
      </c>
      <c r="D49" t="s">
        <v>39</v>
      </c>
      <c r="E49" t="s">
        <v>196</v>
      </c>
      <c r="F49" t="s">
        <v>262</v>
      </c>
      <c r="G49" t="s">
        <v>48</v>
      </c>
      <c r="H49" t="s">
        <v>58</v>
      </c>
    </row>
    <row r="50" spans="1:8" x14ac:dyDescent="0.25">
      <c r="A50">
        <v>335906</v>
      </c>
      <c r="B50" t="s">
        <v>16</v>
      </c>
      <c r="C50" t="s">
        <v>32</v>
      </c>
      <c r="D50" t="s">
        <v>39</v>
      </c>
      <c r="E50" t="s">
        <v>178</v>
      </c>
      <c r="F50" t="s">
        <v>272</v>
      </c>
      <c r="G50" t="s">
        <v>48</v>
      </c>
      <c r="H50" t="s">
        <v>57</v>
      </c>
    </row>
    <row r="51" spans="1:8" x14ac:dyDescent="0.25">
      <c r="A51">
        <v>335906</v>
      </c>
      <c r="B51" t="s">
        <v>16</v>
      </c>
      <c r="C51" t="s">
        <v>32</v>
      </c>
      <c r="D51" t="s">
        <v>39</v>
      </c>
      <c r="E51" t="s">
        <v>254</v>
      </c>
      <c r="F51" t="s">
        <v>255</v>
      </c>
      <c r="G51" t="s">
        <v>48</v>
      </c>
      <c r="H51" t="s">
        <v>57</v>
      </c>
    </row>
    <row r="52" spans="1:8" x14ac:dyDescent="0.25">
      <c r="A52">
        <v>335913</v>
      </c>
      <c r="B52" t="s">
        <v>84</v>
      </c>
      <c r="C52" t="s">
        <v>85</v>
      </c>
      <c r="D52" t="s">
        <v>39</v>
      </c>
      <c r="E52" t="s">
        <v>230</v>
      </c>
      <c r="F52" t="s">
        <v>255</v>
      </c>
      <c r="G52" t="s">
        <v>48</v>
      </c>
      <c r="H52" t="s">
        <v>57</v>
      </c>
    </row>
    <row r="53" spans="1:8" x14ac:dyDescent="0.25">
      <c r="A53">
        <v>335920</v>
      </c>
      <c r="B53" t="s">
        <v>86</v>
      </c>
      <c r="C53" t="s">
        <v>87</v>
      </c>
      <c r="D53" t="s">
        <v>41</v>
      </c>
      <c r="E53" t="s">
        <v>273</v>
      </c>
      <c r="F53" t="s">
        <v>274</v>
      </c>
      <c r="G53" t="s">
        <v>48</v>
      </c>
      <c r="H53" t="s">
        <v>57</v>
      </c>
    </row>
    <row r="54" spans="1:8" x14ac:dyDescent="0.25">
      <c r="A54">
        <v>335920</v>
      </c>
      <c r="B54" t="s">
        <v>86</v>
      </c>
      <c r="C54" t="s">
        <v>87</v>
      </c>
      <c r="D54" t="s">
        <v>41</v>
      </c>
      <c r="E54" t="s">
        <v>275</v>
      </c>
      <c r="F54" t="s">
        <v>274</v>
      </c>
      <c r="G54" t="s">
        <v>48</v>
      </c>
      <c r="H54" t="s">
        <v>57</v>
      </c>
    </row>
    <row r="55" spans="1:8" x14ac:dyDescent="0.25">
      <c r="A55">
        <v>335927</v>
      </c>
      <c r="B55" t="s">
        <v>88</v>
      </c>
      <c r="C55" t="s">
        <v>32</v>
      </c>
      <c r="D55" t="s">
        <v>39</v>
      </c>
      <c r="E55" t="s">
        <v>200</v>
      </c>
      <c r="F55" t="s">
        <v>267</v>
      </c>
      <c r="G55" t="s">
        <v>48</v>
      </c>
      <c r="H55" t="s">
        <v>57</v>
      </c>
    </row>
    <row r="56" spans="1:8" x14ac:dyDescent="0.25">
      <c r="A56">
        <v>335934</v>
      </c>
      <c r="B56" t="s">
        <v>22</v>
      </c>
      <c r="C56" t="s">
        <v>32</v>
      </c>
      <c r="D56" t="s">
        <v>39</v>
      </c>
      <c r="E56" t="s">
        <v>186</v>
      </c>
      <c r="F56" t="s">
        <v>276</v>
      </c>
      <c r="G56" t="s">
        <v>48</v>
      </c>
      <c r="H56" t="s">
        <v>57</v>
      </c>
    </row>
    <row r="57" spans="1:8" x14ac:dyDescent="0.25">
      <c r="A57">
        <v>335941</v>
      </c>
      <c r="B57" t="s">
        <v>89</v>
      </c>
      <c r="C57" t="s">
        <v>90</v>
      </c>
      <c r="D57" t="s">
        <v>41</v>
      </c>
      <c r="E57" t="s">
        <v>206</v>
      </c>
      <c r="F57" t="s">
        <v>277</v>
      </c>
      <c r="G57" t="s">
        <v>48</v>
      </c>
      <c r="H57" t="s">
        <v>58</v>
      </c>
    </row>
    <row r="58" spans="1:8" x14ac:dyDescent="0.25">
      <c r="A58">
        <v>335955</v>
      </c>
      <c r="B58" t="s">
        <v>91</v>
      </c>
      <c r="C58" t="s">
        <v>32</v>
      </c>
      <c r="D58" t="s">
        <v>39</v>
      </c>
      <c r="E58" t="s">
        <v>280</v>
      </c>
      <c r="F58" t="s">
        <v>281</v>
      </c>
      <c r="G58" t="s">
        <v>48</v>
      </c>
      <c r="H58" t="s">
        <v>57</v>
      </c>
    </row>
    <row r="59" spans="1:8" x14ac:dyDescent="0.25">
      <c r="A59">
        <v>335955</v>
      </c>
      <c r="B59" t="s">
        <v>91</v>
      </c>
      <c r="C59" t="s">
        <v>32</v>
      </c>
      <c r="D59" t="s">
        <v>39</v>
      </c>
      <c r="E59" t="s">
        <v>282</v>
      </c>
      <c r="F59" t="s">
        <v>283</v>
      </c>
      <c r="G59" t="s">
        <v>48</v>
      </c>
      <c r="H59" t="s">
        <v>57</v>
      </c>
    </row>
    <row r="60" spans="1:8" x14ac:dyDescent="0.25">
      <c r="A60">
        <v>335962</v>
      </c>
      <c r="B60" t="s">
        <v>92</v>
      </c>
      <c r="C60" t="s">
        <v>93</v>
      </c>
      <c r="D60" t="s">
        <v>41</v>
      </c>
      <c r="E60" t="s">
        <v>204</v>
      </c>
      <c r="F60" t="s">
        <v>284</v>
      </c>
      <c r="G60" t="s">
        <v>48</v>
      </c>
      <c r="H60" t="s">
        <v>57</v>
      </c>
    </row>
    <row r="61" spans="1:8" x14ac:dyDescent="0.25">
      <c r="A61">
        <v>335969</v>
      </c>
      <c r="B61" t="s">
        <v>22</v>
      </c>
      <c r="C61" t="s">
        <v>32</v>
      </c>
      <c r="D61" t="s">
        <v>39</v>
      </c>
      <c r="E61" t="s">
        <v>287</v>
      </c>
      <c r="F61" t="s">
        <v>288</v>
      </c>
      <c r="G61" t="s">
        <v>48</v>
      </c>
      <c r="H61" t="s">
        <v>57</v>
      </c>
    </row>
    <row r="62" spans="1:8" x14ac:dyDescent="0.25">
      <c r="A62">
        <v>335976</v>
      </c>
      <c r="B62" t="s">
        <v>15</v>
      </c>
      <c r="C62" t="s">
        <v>32</v>
      </c>
      <c r="D62" t="s">
        <v>39</v>
      </c>
      <c r="E62" t="s">
        <v>289</v>
      </c>
      <c r="F62" t="s">
        <v>288</v>
      </c>
      <c r="G62" t="s">
        <v>48</v>
      </c>
      <c r="H62" t="s">
        <v>57</v>
      </c>
    </row>
    <row r="63" spans="1:8" x14ac:dyDescent="0.25">
      <c r="A63">
        <v>335983</v>
      </c>
      <c r="B63" t="s">
        <v>94</v>
      </c>
      <c r="C63" t="s">
        <v>95</v>
      </c>
      <c r="D63" t="s">
        <v>41</v>
      </c>
      <c r="E63" t="s">
        <v>175</v>
      </c>
      <c r="F63" t="s">
        <v>250</v>
      </c>
      <c r="G63" t="s">
        <v>48</v>
      </c>
      <c r="H63" t="s">
        <v>57</v>
      </c>
    </row>
    <row r="64" spans="1:8" x14ac:dyDescent="0.25">
      <c r="A64">
        <v>335997</v>
      </c>
      <c r="B64" t="s">
        <v>96</v>
      </c>
      <c r="C64" t="s">
        <v>34</v>
      </c>
      <c r="D64" t="s">
        <v>39</v>
      </c>
      <c r="E64" t="s">
        <v>188</v>
      </c>
      <c r="F64" t="s">
        <v>247</v>
      </c>
      <c r="G64" t="s">
        <v>48</v>
      </c>
      <c r="H64" t="s">
        <v>57</v>
      </c>
    </row>
    <row r="65" spans="1:8" x14ac:dyDescent="0.25">
      <c r="A65">
        <v>336004</v>
      </c>
      <c r="B65" t="s">
        <v>97</v>
      </c>
      <c r="C65" t="s">
        <v>98</v>
      </c>
      <c r="D65" t="s">
        <v>41</v>
      </c>
      <c r="E65" t="s">
        <v>181</v>
      </c>
      <c r="F65" t="s">
        <v>293</v>
      </c>
      <c r="G65" t="s">
        <v>48</v>
      </c>
      <c r="H65" t="s">
        <v>58</v>
      </c>
    </row>
    <row r="66" spans="1:8" x14ac:dyDescent="0.25">
      <c r="A66">
        <v>336011</v>
      </c>
      <c r="B66" t="s">
        <v>99</v>
      </c>
      <c r="C66" t="s">
        <v>39</v>
      </c>
      <c r="D66" t="s">
        <v>41</v>
      </c>
      <c r="E66" t="s">
        <v>175</v>
      </c>
      <c r="F66" t="s">
        <v>250</v>
      </c>
      <c r="G66" t="s">
        <v>48</v>
      </c>
      <c r="H66" t="s">
        <v>57</v>
      </c>
    </row>
    <row r="67" spans="1:8" x14ac:dyDescent="0.25">
      <c r="A67">
        <v>336011</v>
      </c>
      <c r="B67" t="s">
        <v>99</v>
      </c>
      <c r="C67" t="s">
        <v>39</v>
      </c>
      <c r="D67" t="s">
        <v>41</v>
      </c>
      <c r="E67" t="s">
        <v>194</v>
      </c>
      <c r="F67" t="s">
        <v>294</v>
      </c>
      <c r="G67" t="s">
        <v>48</v>
      </c>
      <c r="H67" t="s">
        <v>58</v>
      </c>
    </row>
    <row r="68" spans="1:8" x14ac:dyDescent="0.25">
      <c r="A68">
        <v>336011</v>
      </c>
      <c r="B68" t="s">
        <v>99</v>
      </c>
      <c r="C68" t="s">
        <v>39</v>
      </c>
      <c r="D68" t="s">
        <v>41</v>
      </c>
      <c r="E68" t="s">
        <v>207</v>
      </c>
      <c r="F68" t="s">
        <v>295</v>
      </c>
      <c r="G68" t="s">
        <v>48</v>
      </c>
      <c r="H68" t="s">
        <v>57</v>
      </c>
    </row>
    <row r="69" spans="1:8" x14ac:dyDescent="0.25">
      <c r="A69">
        <v>336011</v>
      </c>
      <c r="B69" t="s">
        <v>99</v>
      </c>
      <c r="C69" t="s">
        <v>39</v>
      </c>
      <c r="D69" t="s">
        <v>41</v>
      </c>
      <c r="E69" t="s">
        <v>296</v>
      </c>
      <c r="F69" t="s">
        <v>297</v>
      </c>
      <c r="G69" t="s">
        <v>48</v>
      </c>
      <c r="H69" t="s">
        <v>57</v>
      </c>
    </row>
    <row r="70" spans="1:8" x14ac:dyDescent="0.25">
      <c r="A70">
        <v>336011</v>
      </c>
      <c r="B70" t="s">
        <v>99</v>
      </c>
      <c r="C70" t="s">
        <v>39</v>
      </c>
      <c r="D70" t="s">
        <v>41</v>
      </c>
      <c r="E70" t="s">
        <v>184</v>
      </c>
      <c r="F70" t="s">
        <v>256</v>
      </c>
      <c r="G70" t="s">
        <v>48</v>
      </c>
      <c r="H70" t="s">
        <v>57</v>
      </c>
    </row>
    <row r="71" spans="1:8" x14ac:dyDescent="0.25">
      <c r="A71">
        <v>336011</v>
      </c>
      <c r="B71" t="s">
        <v>99</v>
      </c>
      <c r="C71" t="s">
        <v>39</v>
      </c>
      <c r="D71" t="s">
        <v>41</v>
      </c>
      <c r="E71" t="s">
        <v>298</v>
      </c>
      <c r="F71" t="s">
        <v>299</v>
      </c>
      <c r="G71" t="s">
        <v>48</v>
      </c>
      <c r="H71" t="s">
        <v>58</v>
      </c>
    </row>
    <row r="72" spans="1:8" x14ac:dyDescent="0.25">
      <c r="A72">
        <v>336025</v>
      </c>
      <c r="B72" t="s">
        <v>102</v>
      </c>
      <c r="C72" t="s">
        <v>32</v>
      </c>
      <c r="D72" t="s">
        <v>39</v>
      </c>
      <c r="E72" t="s">
        <v>225</v>
      </c>
      <c r="F72" t="s">
        <v>300</v>
      </c>
      <c r="G72" t="s">
        <v>48</v>
      </c>
      <c r="H72" t="s">
        <v>58</v>
      </c>
    </row>
    <row r="73" spans="1:8" x14ac:dyDescent="0.25">
      <c r="A73">
        <v>336025</v>
      </c>
      <c r="B73" t="s">
        <v>102</v>
      </c>
      <c r="C73" t="s">
        <v>32</v>
      </c>
      <c r="D73" t="s">
        <v>39</v>
      </c>
      <c r="E73" t="s">
        <v>231</v>
      </c>
      <c r="F73" t="s">
        <v>301</v>
      </c>
      <c r="G73" t="s">
        <v>48</v>
      </c>
      <c r="H73" t="s">
        <v>58</v>
      </c>
    </row>
    <row r="74" spans="1:8" x14ac:dyDescent="0.25">
      <c r="A74">
        <v>336025</v>
      </c>
      <c r="B74" t="s">
        <v>102</v>
      </c>
      <c r="C74" t="s">
        <v>32</v>
      </c>
      <c r="D74" t="s">
        <v>39</v>
      </c>
      <c r="E74" t="s">
        <v>226</v>
      </c>
      <c r="F74" t="s">
        <v>302</v>
      </c>
      <c r="G74" t="s">
        <v>48</v>
      </c>
      <c r="H74" t="s">
        <v>58</v>
      </c>
    </row>
    <row r="75" spans="1:8" x14ac:dyDescent="0.25">
      <c r="A75">
        <v>336032</v>
      </c>
      <c r="B75" t="s">
        <v>23</v>
      </c>
      <c r="C75" t="s">
        <v>37</v>
      </c>
      <c r="D75" t="s">
        <v>41</v>
      </c>
      <c r="E75" t="s">
        <v>303</v>
      </c>
      <c r="F75" t="s">
        <v>304</v>
      </c>
      <c r="G75" t="s">
        <v>48</v>
      </c>
      <c r="H75" t="s">
        <v>58</v>
      </c>
    </row>
    <row r="76" spans="1:8" x14ac:dyDescent="0.25">
      <c r="A76">
        <v>336039</v>
      </c>
      <c r="B76" t="s">
        <v>22</v>
      </c>
      <c r="C76" t="s">
        <v>32</v>
      </c>
      <c r="D76" t="s">
        <v>39</v>
      </c>
      <c r="E76" t="s">
        <v>224</v>
      </c>
      <c r="F76" t="s">
        <v>305</v>
      </c>
      <c r="G76" t="s">
        <v>48</v>
      </c>
      <c r="H76" t="s">
        <v>58</v>
      </c>
    </row>
    <row r="77" spans="1:8" x14ac:dyDescent="0.25">
      <c r="A77">
        <v>336046</v>
      </c>
      <c r="B77" t="s">
        <v>103</v>
      </c>
      <c r="C77" t="s">
        <v>104</v>
      </c>
      <c r="D77" t="s">
        <v>41</v>
      </c>
      <c r="E77" t="s">
        <v>306</v>
      </c>
      <c r="F77" t="s">
        <v>307</v>
      </c>
      <c r="G77" t="s">
        <v>48</v>
      </c>
      <c r="H77" t="s">
        <v>58</v>
      </c>
    </row>
    <row r="78" spans="1:8" x14ac:dyDescent="0.25">
      <c r="A78">
        <v>336053</v>
      </c>
      <c r="B78" t="s">
        <v>12</v>
      </c>
      <c r="C78" t="s">
        <v>34</v>
      </c>
      <c r="D78" t="s">
        <v>39</v>
      </c>
      <c r="E78" t="s">
        <v>308</v>
      </c>
      <c r="F78" t="s">
        <v>309</v>
      </c>
      <c r="G78" t="s">
        <v>48</v>
      </c>
      <c r="H78" t="s">
        <v>57</v>
      </c>
    </row>
    <row r="79" spans="1:8" x14ac:dyDescent="0.25">
      <c r="A79">
        <v>336060</v>
      </c>
      <c r="B79" t="s">
        <v>105</v>
      </c>
      <c r="C79" t="s">
        <v>32</v>
      </c>
      <c r="D79" t="s">
        <v>39</v>
      </c>
      <c r="E79" t="s">
        <v>202</v>
      </c>
      <c r="F79" t="s">
        <v>310</v>
      </c>
      <c r="G79" t="s">
        <v>48</v>
      </c>
      <c r="H79" t="s">
        <v>58</v>
      </c>
    </row>
    <row r="80" spans="1:8" x14ac:dyDescent="0.25">
      <c r="A80">
        <v>336074</v>
      </c>
      <c r="B80" t="s">
        <v>13</v>
      </c>
      <c r="C80" t="s">
        <v>35</v>
      </c>
      <c r="D80" t="s">
        <v>39</v>
      </c>
      <c r="E80" t="s">
        <v>229</v>
      </c>
      <c r="F80" t="s">
        <v>315</v>
      </c>
      <c r="G80" t="s">
        <v>48</v>
      </c>
      <c r="H80" t="s">
        <v>58</v>
      </c>
    </row>
    <row r="81" spans="1:8" x14ac:dyDescent="0.25">
      <c r="A81">
        <v>336074</v>
      </c>
      <c r="B81" t="s">
        <v>13</v>
      </c>
      <c r="C81" t="s">
        <v>35</v>
      </c>
      <c r="D81" t="s">
        <v>39</v>
      </c>
      <c r="E81" t="s">
        <v>208</v>
      </c>
      <c r="F81" t="s">
        <v>316</v>
      </c>
      <c r="G81" t="s">
        <v>48</v>
      </c>
      <c r="H81" t="s">
        <v>57</v>
      </c>
    </row>
    <row r="82" spans="1:8" x14ac:dyDescent="0.25">
      <c r="A82">
        <v>336081</v>
      </c>
      <c r="B82" t="s">
        <v>11</v>
      </c>
      <c r="C82" t="s">
        <v>33</v>
      </c>
      <c r="D82" t="s">
        <v>39</v>
      </c>
      <c r="E82" t="s">
        <v>209</v>
      </c>
      <c r="F82" t="s">
        <v>316</v>
      </c>
      <c r="G82" t="s">
        <v>48</v>
      </c>
      <c r="H82" t="s">
        <v>57</v>
      </c>
    </row>
    <row r="83" spans="1:8" x14ac:dyDescent="0.25">
      <c r="A83">
        <v>336081</v>
      </c>
      <c r="B83" t="s">
        <v>11</v>
      </c>
      <c r="C83" t="s">
        <v>33</v>
      </c>
      <c r="D83" t="s">
        <v>39</v>
      </c>
      <c r="E83" t="s">
        <v>317</v>
      </c>
      <c r="F83" t="s">
        <v>318</v>
      </c>
      <c r="G83" t="s">
        <v>48</v>
      </c>
      <c r="H83" t="s">
        <v>57</v>
      </c>
    </row>
    <row r="84" spans="1:8" x14ac:dyDescent="0.25">
      <c r="A84">
        <v>336081</v>
      </c>
      <c r="B84" t="s">
        <v>11</v>
      </c>
      <c r="C84" t="s">
        <v>33</v>
      </c>
      <c r="D84" t="s">
        <v>39</v>
      </c>
      <c r="E84" t="s">
        <v>176</v>
      </c>
      <c r="F84" t="s">
        <v>319</v>
      </c>
      <c r="G84" t="s">
        <v>48</v>
      </c>
      <c r="H84" t="s">
        <v>57</v>
      </c>
    </row>
    <row r="85" spans="1:8" x14ac:dyDescent="0.25">
      <c r="A85">
        <v>336081</v>
      </c>
      <c r="B85" t="s">
        <v>11</v>
      </c>
      <c r="C85" t="s">
        <v>33</v>
      </c>
      <c r="D85" t="s">
        <v>39</v>
      </c>
      <c r="E85" t="s">
        <v>176</v>
      </c>
      <c r="F85" t="s">
        <v>319</v>
      </c>
      <c r="G85" t="s">
        <v>48</v>
      </c>
      <c r="H85" t="s">
        <v>57</v>
      </c>
    </row>
    <row r="86" spans="1:8" x14ac:dyDescent="0.25">
      <c r="A86">
        <v>336081</v>
      </c>
      <c r="B86" t="s">
        <v>11</v>
      </c>
      <c r="C86" t="s">
        <v>33</v>
      </c>
      <c r="D86" t="s">
        <v>39</v>
      </c>
      <c r="E86" t="s">
        <v>278</v>
      </c>
      <c r="F86" t="s">
        <v>279</v>
      </c>
      <c r="G86" t="s">
        <v>48</v>
      </c>
      <c r="H86" t="s">
        <v>57</v>
      </c>
    </row>
    <row r="87" spans="1:8" x14ac:dyDescent="0.25">
      <c r="A87">
        <v>336095</v>
      </c>
      <c r="B87" t="s">
        <v>108</v>
      </c>
      <c r="C87" t="s">
        <v>36</v>
      </c>
      <c r="D87" t="s">
        <v>39</v>
      </c>
      <c r="E87" t="s">
        <v>280</v>
      </c>
      <c r="F87" t="s">
        <v>281</v>
      </c>
      <c r="G87" t="s">
        <v>48</v>
      </c>
      <c r="H87" t="s">
        <v>57</v>
      </c>
    </row>
    <row r="88" spans="1:8" x14ac:dyDescent="0.25">
      <c r="A88">
        <v>336102</v>
      </c>
      <c r="B88" t="s">
        <v>109</v>
      </c>
      <c r="C88" t="s">
        <v>34</v>
      </c>
      <c r="D88" t="s">
        <v>39</v>
      </c>
      <c r="E88" t="s">
        <v>320</v>
      </c>
      <c r="F88" t="s">
        <v>281</v>
      </c>
      <c r="G88" t="s">
        <v>48</v>
      </c>
      <c r="H88" t="s">
        <v>57</v>
      </c>
    </row>
    <row r="89" spans="1:8" x14ac:dyDescent="0.25">
      <c r="A89">
        <v>336102</v>
      </c>
      <c r="B89" t="s">
        <v>109</v>
      </c>
      <c r="C89" t="s">
        <v>34</v>
      </c>
      <c r="D89" t="s">
        <v>39</v>
      </c>
      <c r="E89" t="s">
        <v>194</v>
      </c>
      <c r="F89" t="s">
        <v>294</v>
      </c>
      <c r="G89" t="s">
        <v>48</v>
      </c>
      <c r="H89" t="s">
        <v>58</v>
      </c>
    </row>
    <row r="90" spans="1:8" x14ac:dyDescent="0.25">
      <c r="A90">
        <v>336102</v>
      </c>
      <c r="B90" t="s">
        <v>109</v>
      </c>
      <c r="C90" t="s">
        <v>34</v>
      </c>
      <c r="D90" t="s">
        <v>39</v>
      </c>
      <c r="E90" t="s">
        <v>220</v>
      </c>
      <c r="F90" t="s">
        <v>264</v>
      </c>
      <c r="G90" t="s">
        <v>48</v>
      </c>
      <c r="H90" t="s">
        <v>58</v>
      </c>
    </row>
    <row r="91" spans="1:8" x14ac:dyDescent="0.25">
      <c r="A91">
        <v>336109</v>
      </c>
      <c r="B91" t="s">
        <v>110</v>
      </c>
      <c r="C91" t="s">
        <v>32</v>
      </c>
      <c r="D91" t="s">
        <v>39</v>
      </c>
      <c r="E91" t="s">
        <v>321</v>
      </c>
      <c r="F91" t="s">
        <v>322</v>
      </c>
      <c r="G91" t="s">
        <v>48</v>
      </c>
      <c r="H91" t="s">
        <v>58</v>
      </c>
    </row>
    <row r="92" spans="1:8" x14ac:dyDescent="0.25">
      <c r="A92">
        <v>336116</v>
      </c>
      <c r="B92" t="s">
        <v>111</v>
      </c>
      <c r="C92" t="s">
        <v>62</v>
      </c>
      <c r="D92" t="s">
        <v>41</v>
      </c>
      <c r="E92" t="s">
        <v>323</v>
      </c>
      <c r="F92" t="s">
        <v>324</v>
      </c>
      <c r="G92" t="s">
        <v>48</v>
      </c>
      <c r="H92" t="s">
        <v>58</v>
      </c>
    </row>
    <row r="93" spans="1:8" x14ac:dyDescent="0.25">
      <c r="A93">
        <v>336123</v>
      </c>
      <c r="B93" t="s">
        <v>112</v>
      </c>
      <c r="C93" t="s">
        <v>98</v>
      </c>
      <c r="D93" t="s">
        <v>41</v>
      </c>
      <c r="E93" t="s">
        <v>199</v>
      </c>
      <c r="F93" t="s">
        <v>237</v>
      </c>
      <c r="G93" t="s">
        <v>48</v>
      </c>
      <c r="H93" t="s">
        <v>58</v>
      </c>
    </row>
    <row r="94" spans="1:8" x14ac:dyDescent="0.25">
      <c r="A94">
        <v>336130</v>
      </c>
      <c r="B94" t="s">
        <v>113</v>
      </c>
      <c r="C94" t="s">
        <v>32</v>
      </c>
      <c r="D94" t="s">
        <v>39</v>
      </c>
      <c r="E94" t="s">
        <v>221</v>
      </c>
      <c r="F94" t="s">
        <v>325</v>
      </c>
      <c r="G94" t="s">
        <v>48</v>
      </c>
      <c r="H94" t="s">
        <v>57</v>
      </c>
    </row>
    <row r="95" spans="1:8" x14ac:dyDescent="0.25">
      <c r="A95">
        <v>336130</v>
      </c>
      <c r="B95" t="s">
        <v>113</v>
      </c>
      <c r="C95" t="s">
        <v>32</v>
      </c>
      <c r="D95" t="s">
        <v>39</v>
      </c>
      <c r="E95" t="s">
        <v>234</v>
      </c>
      <c r="F95" t="s">
        <v>239</v>
      </c>
      <c r="G95" t="s">
        <v>48</v>
      </c>
      <c r="H95" t="s">
        <v>58</v>
      </c>
    </row>
    <row r="96" spans="1:8" x14ac:dyDescent="0.25">
      <c r="A96">
        <v>336137</v>
      </c>
      <c r="B96" t="s">
        <v>22</v>
      </c>
      <c r="C96" t="s">
        <v>32</v>
      </c>
      <c r="D96" t="s">
        <v>39</v>
      </c>
      <c r="E96" t="s">
        <v>177</v>
      </c>
      <c r="F96" t="s">
        <v>249</v>
      </c>
      <c r="G96" t="s">
        <v>48</v>
      </c>
      <c r="H96" t="s">
        <v>393</v>
      </c>
    </row>
    <row r="97" spans="1:8" x14ac:dyDescent="0.25">
      <c r="A97">
        <v>336172</v>
      </c>
      <c r="B97" t="s">
        <v>109</v>
      </c>
      <c r="C97" t="s">
        <v>34</v>
      </c>
      <c r="D97" t="s">
        <v>39</v>
      </c>
      <c r="E97" t="s">
        <v>216</v>
      </c>
      <c r="F97" t="s">
        <v>335</v>
      </c>
      <c r="G97" t="s">
        <v>48</v>
      </c>
      <c r="H97" t="s">
        <v>58</v>
      </c>
    </row>
    <row r="98" spans="1:8" x14ac:dyDescent="0.25">
      <c r="A98">
        <v>336179</v>
      </c>
      <c r="B98" t="s">
        <v>115</v>
      </c>
      <c r="C98" t="s">
        <v>116</v>
      </c>
      <c r="D98" t="s">
        <v>39</v>
      </c>
      <c r="E98" t="s">
        <v>336</v>
      </c>
      <c r="F98" t="s">
        <v>337</v>
      </c>
      <c r="G98" t="s">
        <v>48</v>
      </c>
      <c r="H98" t="s">
        <v>57</v>
      </c>
    </row>
    <row r="99" spans="1:8" x14ac:dyDescent="0.25">
      <c r="A99">
        <v>336179</v>
      </c>
      <c r="B99" t="s">
        <v>115</v>
      </c>
      <c r="C99" t="s">
        <v>116</v>
      </c>
      <c r="D99" t="s">
        <v>39</v>
      </c>
      <c r="E99" t="s">
        <v>338</v>
      </c>
      <c r="F99" t="s">
        <v>337</v>
      </c>
      <c r="G99" t="s">
        <v>48</v>
      </c>
      <c r="H99" t="s">
        <v>57</v>
      </c>
    </row>
    <row r="100" spans="1:8" x14ac:dyDescent="0.25">
      <c r="A100">
        <v>336186</v>
      </c>
      <c r="B100" t="s">
        <v>10</v>
      </c>
      <c r="C100" t="s">
        <v>32</v>
      </c>
      <c r="D100" t="s">
        <v>39</v>
      </c>
      <c r="E100" t="s">
        <v>204</v>
      </c>
      <c r="F100" t="s">
        <v>284</v>
      </c>
      <c r="G100" t="s">
        <v>48</v>
      </c>
      <c r="H100" t="s">
        <v>57</v>
      </c>
    </row>
    <row r="101" spans="1:8" x14ac:dyDescent="0.25">
      <c r="A101">
        <v>336193</v>
      </c>
      <c r="B101" t="s">
        <v>24</v>
      </c>
      <c r="C101" t="s">
        <v>32</v>
      </c>
      <c r="D101" t="s">
        <v>39</v>
      </c>
      <c r="E101" t="s">
        <v>43</v>
      </c>
      <c r="F101" t="s">
        <v>339</v>
      </c>
      <c r="G101" t="s">
        <v>48</v>
      </c>
      <c r="H101" t="s">
        <v>57</v>
      </c>
    </row>
    <row r="102" spans="1:8" x14ac:dyDescent="0.25">
      <c r="A102">
        <v>336200</v>
      </c>
      <c r="B102" t="s">
        <v>117</v>
      </c>
      <c r="C102" t="s">
        <v>34</v>
      </c>
      <c r="D102" t="s">
        <v>39</v>
      </c>
      <c r="E102" t="s">
        <v>340</v>
      </c>
      <c r="F102" t="s">
        <v>341</v>
      </c>
      <c r="G102" t="s">
        <v>48</v>
      </c>
      <c r="H102" t="s">
        <v>57</v>
      </c>
    </row>
    <row r="103" spans="1:8" x14ac:dyDescent="0.25">
      <c r="A103">
        <v>336200</v>
      </c>
      <c r="B103" t="s">
        <v>117</v>
      </c>
      <c r="C103" t="s">
        <v>34</v>
      </c>
      <c r="D103" t="s">
        <v>39</v>
      </c>
      <c r="E103" t="s">
        <v>204</v>
      </c>
      <c r="F103" t="s">
        <v>284</v>
      </c>
      <c r="G103" t="s">
        <v>48</v>
      </c>
      <c r="H103" t="s">
        <v>57</v>
      </c>
    </row>
    <row r="104" spans="1:8" x14ac:dyDescent="0.25">
      <c r="A104">
        <v>336200</v>
      </c>
      <c r="B104" t="s">
        <v>117</v>
      </c>
      <c r="C104" t="s">
        <v>34</v>
      </c>
      <c r="D104" t="s">
        <v>39</v>
      </c>
      <c r="E104" t="s">
        <v>290</v>
      </c>
      <c r="F104" t="s">
        <v>291</v>
      </c>
      <c r="G104" t="s">
        <v>48</v>
      </c>
      <c r="H104" t="s">
        <v>57</v>
      </c>
    </row>
    <row r="105" spans="1:8" x14ac:dyDescent="0.25">
      <c r="A105">
        <v>336200</v>
      </c>
      <c r="B105" t="s">
        <v>117</v>
      </c>
      <c r="C105" t="s">
        <v>34</v>
      </c>
      <c r="D105" t="s">
        <v>39</v>
      </c>
      <c r="E105" t="s">
        <v>201</v>
      </c>
      <c r="F105" t="s">
        <v>245</v>
      </c>
      <c r="G105" t="s">
        <v>48</v>
      </c>
      <c r="H105" t="s">
        <v>57</v>
      </c>
    </row>
    <row r="106" spans="1:8" x14ac:dyDescent="0.25">
      <c r="A106">
        <v>336207</v>
      </c>
      <c r="B106" t="s">
        <v>118</v>
      </c>
      <c r="C106" t="s">
        <v>33</v>
      </c>
      <c r="D106" t="s">
        <v>39</v>
      </c>
      <c r="E106" t="s">
        <v>200</v>
      </c>
      <c r="F106" t="s">
        <v>267</v>
      </c>
      <c r="G106" t="s">
        <v>48</v>
      </c>
      <c r="H106" t="s">
        <v>57</v>
      </c>
    </row>
    <row r="107" spans="1:8" x14ac:dyDescent="0.25">
      <c r="A107">
        <v>336207</v>
      </c>
      <c r="B107" t="s">
        <v>118</v>
      </c>
      <c r="C107" t="s">
        <v>33</v>
      </c>
      <c r="D107" t="s">
        <v>39</v>
      </c>
      <c r="E107" t="s">
        <v>185</v>
      </c>
      <c r="F107" t="s">
        <v>276</v>
      </c>
      <c r="G107" t="s">
        <v>48</v>
      </c>
      <c r="H107" t="s">
        <v>57</v>
      </c>
    </row>
    <row r="108" spans="1:8" x14ac:dyDescent="0.25">
      <c r="A108">
        <v>336214</v>
      </c>
      <c r="B108" t="s">
        <v>119</v>
      </c>
      <c r="C108" t="s">
        <v>120</v>
      </c>
      <c r="D108" t="s">
        <v>41</v>
      </c>
      <c r="E108" t="s">
        <v>186</v>
      </c>
      <c r="F108" t="s">
        <v>276</v>
      </c>
      <c r="G108" t="s">
        <v>48</v>
      </c>
      <c r="H108" t="s">
        <v>57</v>
      </c>
    </row>
    <row r="109" spans="1:8" x14ac:dyDescent="0.25">
      <c r="A109">
        <v>336214</v>
      </c>
      <c r="B109" t="s">
        <v>119</v>
      </c>
      <c r="C109" t="s">
        <v>120</v>
      </c>
      <c r="D109" t="s">
        <v>41</v>
      </c>
      <c r="E109" t="s">
        <v>181</v>
      </c>
      <c r="F109" t="s">
        <v>293</v>
      </c>
      <c r="G109" t="s">
        <v>48</v>
      </c>
      <c r="H109" t="s">
        <v>58</v>
      </c>
    </row>
    <row r="110" spans="1:8" x14ac:dyDescent="0.25">
      <c r="A110">
        <v>336221</v>
      </c>
      <c r="B110" t="s">
        <v>121</v>
      </c>
      <c r="C110" t="s">
        <v>32</v>
      </c>
      <c r="D110" t="s">
        <v>39</v>
      </c>
      <c r="E110" t="s">
        <v>204</v>
      </c>
      <c r="F110" t="s">
        <v>284</v>
      </c>
      <c r="G110" t="s">
        <v>48</v>
      </c>
      <c r="H110" t="s">
        <v>57</v>
      </c>
    </row>
    <row r="111" spans="1:8" x14ac:dyDescent="0.25">
      <c r="A111">
        <v>336242</v>
      </c>
      <c r="B111" t="s">
        <v>125</v>
      </c>
      <c r="C111" t="s">
        <v>39</v>
      </c>
      <c r="D111" t="s">
        <v>41</v>
      </c>
      <c r="E111" t="s">
        <v>204</v>
      </c>
      <c r="F111" t="s">
        <v>284</v>
      </c>
      <c r="G111" t="s">
        <v>48</v>
      </c>
      <c r="H111" t="s">
        <v>57</v>
      </c>
    </row>
    <row r="112" spans="1:8" x14ac:dyDescent="0.25">
      <c r="A112">
        <v>336249</v>
      </c>
      <c r="B112" t="s">
        <v>125</v>
      </c>
      <c r="C112" t="s">
        <v>39</v>
      </c>
      <c r="D112" t="s">
        <v>41</v>
      </c>
      <c r="E112" t="s">
        <v>214</v>
      </c>
      <c r="F112" t="s">
        <v>342</v>
      </c>
      <c r="G112" t="s">
        <v>48</v>
      </c>
      <c r="H112" t="s">
        <v>58</v>
      </c>
    </row>
    <row r="113" spans="1:8" x14ac:dyDescent="0.25">
      <c r="A113">
        <v>336256</v>
      </c>
      <c r="B113" t="s">
        <v>126</v>
      </c>
      <c r="C113" t="s">
        <v>127</v>
      </c>
      <c r="D113" t="s">
        <v>41</v>
      </c>
      <c r="E113" t="s">
        <v>228</v>
      </c>
      <c r="F113" t="s">
        <v>343</v>
      </c>
      <c r="G113" t="s">
        <v>48</v>
      </c>
      <c r="H113" t="s">
        <v>58</v>
      </c>
    </row>
    <row r="114" spans="1:8" x14ac:dyDescent="0.25">
      <c r="A114">
        <v>336256</v>
      </c>
      <c r="B114" t="s">
        <v>126</v>
      </c>
      <c r="C114" t="s">
        <v>127</v>
      </c>
      <c r="D114" t="s">
        <v>41</v>
      </c>
      <c r="E114" t="s">
        <v>177</v>
      </c>
      <c r="F114" t="s">
        <v>249</v>
      </c>
      <c r="G114" t="s">
        <v>48</v>
      </c>
      <c r="H114" t="s">
        <v>393</v>
      </c>
    </row>
    <row r="115" spans="1:8" x14ac:dyDescent="0.25">
      <c r="A115">
        <v>336263</v>
      </c>
      <c r="B115" t="s">
        <v>22</v>
      </c>
      <c r="C115" t="s">
        <v>32</v>
      </c>
      <c r="D115" t="s">
        <v>39</v>
      </c>
      <c r="E115" t="s">
        <v>200</v>
      </c>
      <c r="F115" t="s">
        <v>267</v>
      </c>
      <c r="G115" t="s">
        <v>48</v>
      </c>
      <c r="H115" t="s">
        <v>57</v>
      </c>
    </row>
    <row r="116" spans="1:8" x14ac:dyDescent="0.25">
      <c r="A116">
        <v>336263</v>
      </c>
      <c r="B116" t="s">
        <v>22</v>
      </c>
      <c r="C116" t="s">
        <v>32</v>
      </c>
      <c r="D116" t="s">
        <v>39</v>
      </c>
      <c r="E116" t="s">
        <v>183</v>
      </c>
      <c r="F116" t="s">
        <v>259</v>
      </c>
      <c r="G116" t="s">
        <v>48</v>
      </c>
      <c r="H116" t="s">
        <v>58</v>
      </c>
    </row>
    <row r="117" spans="1:8" x14ac:dyDescent="0.25">
      <c r="A117">
        <v>336270</v>
      </c>
      <c r="B117" t="s">
        <v>11</v>
      </c>
      <c r="C117" t="s">
        <v>33</v>
      </c>
      <c r="D117" t="s">
        <v>39</v>
      </c>
      <c r="E117" t="s">
        <v>215</v>
      </c>
      <c r="F117" t="s">
        <v>260</v>
      </c>
      <c r="G117" t="s">
        <v>48</v>
      </c>
      <c r="H117" t="s">
        <v>58</v>
      </c>
    </row>
    <row r="118" spans="1:8" x14ac:dyDescent="0.25">
      <c r="A118">
        <v>336270</v>
      </c>
      <c r="B118" t="s">
        <v>11</v>
      </c>
      <c r="C118" t="s">
        <v>33</v>
      </c>
      <c r="D118" t="s">
        <v>39</v>
      </c>
      <c r="E118" t="s">
        <v>181</v>
      </c>
      <c r="F118" t="s">
        <v>293</v>
      </c>
      <c r="G118" t="s">
        <v>48</v>
      </c>
      <c r="H118" t="s">
        <v>58</v>
      </c>
    </row>
    <row r="119" spans="1:8" x14ac:dyDescent="0.25">
      <c r="A119">
        <v>336277</v>
      </c>
      <c r="B119" t="s">
        <v>22</v>
      </c>
      <c r="C119" t="s">
        <v>32</v>
      </c>
      <c r="D119" t="s">
        <v>39</v>
      </c>
      <c r="E119" t="s">
        <v>235</v>
      </c>
      <c r="F119" t="s">
        <v>241</v>
      </c>
      <c r="G119" t="s">
        <v>48</v>
      </c>
      <c r="H119" t="s">
        <v>58</v>
      </c>
    </row>
    <row r="120" spans="1:8" x14ac:dyDescent="0.25">
      <c r="A120">
        <v>336277</v>
      </c>
      <c r="B120" t="s">
        <v>22</v>
      </c>
      <c r="C120" t="s">
        <v>32</v>
      </c>
      <c r="D120" t="s">
        <v>39</v>
      </c>
      <c r="E120" t="s">
        <v>344</v>
      </c>
      <c r="F120" t="s">
        <v>345</v>
      </c>
      <c r="G120" t="s">
        <v>48</v>
      </c>
      <c r="H120" t="s">
        <v>58</v>
      </c>
    </row>
    <row r="121" spans="1:8" x14ac:dyDescent="0.25">
      <c r="A121">
        <v>336277</v>
      </c>
      <c r="B121" t="s">
        <v>22</v>
      </c>
      <c r="C121" t="s">
        <v>32</v>
      </c>
      <c r="D121" t="s">
        <v>39</v>
      </c>
      <c r="E121" t="s">
        <v>197</v>
      </c>
      <c r="F121" t="s">
        <v>346</v>
      </c>
      <c r="G121" t="s">
        <v>48</v>
      </c>
      <c r="H121" t="s">
        <v>57</v>
      </c>
    </row>
    <row r="122" spans="1:8" x14ac:dyDescent="0.25">
      <c r="A122">
        <v>336277</v>
      </c>
      <c r="B122" t="s">
        <v>22</v>
      </c>
      <c r="C122" t="s">
        <v>32</v>
      </c>
      <c r="D122" t="s">
        <v>39</v>
      </c>
      <c r="E122" t="s">
        <v>204</v>
      </c>
      <c r="F122" t="s">
        <v>284</v>
      </c>
      <c r="G122" t="s">
        <v>48</v>
      </c>
      <c r="H122" t="s">
        <v>57</v>
      </c>
    </row>
    <row r="123" spans="1:8" x14ac:dyDescent="0.25">
      <c r="A123">
        <v>336277</v>
      </c>
      <c r="B123" t="s">
        <v>22</v>
      </c>
      <c r="C123" t="s">
        <v>32</v>
      </c>
      <c r="D123" t="s">
        <v>39</v>
      </c>
      <c r="E123" t="s">
        <v>184</v>
      </c>
      <c r="F123" t="s">
        <v>256</v>
      </c>
      <c r="G123" t="s">
        <v>48</v>
      </c>
      <c r="H123" t="s">
        <v>57</v>
      </c>
    </row>
    <row r="124" spans="1:8" x14ac:dyDescent="0.25">
      <c r="A124">
        <v>336284</v>
      </c>
      <c r="B124" t="s">
        <v>128</v>
      </c>
      <c r="C124" t="s">
        <v>34</v>
      </c>
      <c r="D124" t="s">
        <v>39</v>
      </c>
      <c r="E124" t="s">
        <v>199</v>
      </c>
      <c r="F124" t="s">
        <v>237</v>
      </c>
      <c r="G124" t="s">
        <v>48</v>
      </c>
      <c r="H124" t="s">
        <v>58</v>
      </c>
    </row>
    <row r="125" spans="1:8" x14ac:dyDescent="0.25">
      <c r="A125">
        <v>336284</v>
      </c>
      <c r="B125" t="s">
        <v>128</v>
      </c>
      <c r="C125" t="s">
        <v>34</v>
      </c>
      <c r="D125" t="s">
        <v>39</v>
      </c>
      <c r="E125" t="s">
        <v>187</v>
      </c>
      <c r="F125" t="s">
        <v>257</v>
      </c>
      <c r="G125" t="s">
        <v>48</v>
      </c>
      <c r="H125" t="s">
        <v>57</v>
      </c>
    </row>
    <row r="126" spans="1:8" x14ac:dyDescent="0.25">
      <c r="A126">
        <v>336291</v>
      </c>
      <c r="B126" t="s">
        <v>129</v>
      </c>
      <c r="C126" t="s">
        <v>130</v>
      </c>
      <c r="D126" t="s">
        <v>41</v>
      </c>
      <c r="E126" t="s">
        <v>184</v>
      </c>
      <c r="F126" t="s">
        <v>256</v>
      </c>
      <c r="G126" t="s">
        <v>48</v>
      </c>
      <c r="H126" t="s">
        <v>57</v>
      </c>
    </row>
    <row r="127" spans="1:8" x14ac:dyDescent="0.25">
      <c r="A127">
        <v>336305</v>
      </c>
      <c r="B127" t="s">
        <v>131</v>
      </c>
      <c r="C127" t="s">
        <v>32</v>
      </c>
      <c r="D127" t="s">
        <v>39</v>
      </c>
      <c r="E127" t="s">
        <v>205</v>
      </c>
      <c r="F127" t="s">
        <v>349</v>
      </c>
      <c r="G127" t="s">
        <v>48</v>
      </c>
      <c r="H127" t="s">
        <v>58</v>
      </c>
    </row>
    <row r="128" spans="1:8" x14ac:dyDescent="0.25">
      <c r="A128">
        <v>336305</v>
      </c>
      <c r="B128" t="s">
        <v>131</v>
      </c>
      <c r="C128" t="s">
        <v>32</v>
      </c>
      <c r="D128" t="s">
        <v>39</v>
      </c>
      <c r="E128" t="s">
        <v>177</v>
      </c>
      <c r="F128" t="s">
        <v>249</v>
      </c>
      <c r="G128" t="s">
        <v>48</v>
      </c>
      <c r="H128" t="s">
        <v>393</v>
      </c>
    </row>
    <row r="129" spans="1:8" x14ac:dyDescent="0.25">
      <c r="A129">
        <v>336305</v>
      </c>
      <c r="B129" t="s">
        <v>131</v>
      </c>
      <c r="C129" t="s">
        <v>32</v>
      </c>
      <c r="D129" t="s">
        <v>39</v>
      </c>
      <c r="E129" t="s">
        <v>202</v>
      </c>
      <c r="F129" t="s">
        <v>310</v>
      </c>
      <c r="G129" t="s">
        <v>48</v>
      </c>
      <c r="H129" t="s">
        <v>58</v>
      </c>
    </row>
    <row r="130" spans="1:8" x14ac:dyDescent="0.25">
      <c r="A130">
        <v>336305</v>
      </c>
      <c r="B130" t="s">
        <v>131</v>
      </c>
      <c r="C130" t="s">
        <v>32</v>
      </c>
      <c r="D130" t="s">
        <v>39</v>
      </c>
      <c r="E130" t="s">
        <v>178</v>
      </c>
      <c r="F130" t="s">
        <v>272</v>
      </c>
      <c r="G130" t="s">
        <v>48</v>
      </c>
      <c r="H130" t="s">
        <v>57</v>
      </c>
    </row>
    <row r="131" spans="1:8" x14ac:dyDescent="0.25">
      <c r="A131">
        <v>336312</v>
      </c>
      <c r="B131" t="s">
        <v>22</v>
      </c>
      <c r="C131" t="s">
        <v>32</v>
      </c>
      <c r="D131" t="s">
        <v>39</v>
      </c>
      <c r="E131" t="s">
        <v>176</v>
      </c>
      <c r="F131" t="s">
        <v>319</v>
      </c>
      <c r="G131" t="s">
        <v>48</v>
      </c>
      <c r="H131" t="s">
        <v>57</v>
      </c>
    </row>
    <row r="132" spans="1:8" x14ac:dyDescent="0.25">
      <c r="A132">
        <v>336319</v>
      </c>
      <c r="B132" t="s">
        <v>132</v>
      </c>
      <c r="C132" t="s">
        <v>124</v>
      </c>
      <c r="D132" t="s">
        <v>41</v>
      </c>
      <c r="E132" t="s">
        <v>350</v>
      </c>
      <c r="F132" t="s">
        <v>351</v>
      </c>
      <c r="G132" t="s">
        <v>48</v>
      </c>
      <c r="H132" t="s">
        <v>58</v>
      </c>
    </row>
    <row r="133" spans="1:8" x14ac:dyDescent="0.25">
      <c r="A133">
        <v>336319</v>
      </c>
      <c r="B133" t="s">
        <v>132</v>
      </c>
      <c r="C133" t="s">
        <v>124</v>
      </c>
      <c r="D133" t="s">
        <v>41</v>
      </c>
      <c r="E133" t="s">
        <v>235</v>
      </c>
      <c r="F133" t="s">
        <v>241</v>
      </c>
      <c r="G133" t="s">
        <v>48</v>
      </c>
      <c r="H133" t="s">
        <v>58</v>
      </c>
    </row>
    <row r="134" spans="1:8" x14ac:dyDescent="0.25">
      <c r="A134">
        <v>336326</v>
      </c>
      <c r="B134" t="s">
        <v>133</v>
      </c>
      <c r="C134" t="s">
        <v>34</v>
      </c>
      <c r="D134" t="s">
        <v>39</v>
      </c>
      <c r="E134" t="s">
        <v>243</v>
      </c>
      <c r="F134" t="s">
        <v>244</v>
      </c>
      <c r="G134" t="s">
        <v>48</v>
      </c>
      <c r="H134" t="s">
        <v>58</v>
      </c>
    </row>
    <row r="135" spans="1:8" x14ac:dyDescent="0.25">
      <c r="A135">
        <v>336333</v>
      </c>
      <c r="B135" t="s">
        <v>134</v>
      </c>
      <c r="C135" t="s">
        <v>34</v>
      </c>
      <c r="D135" t="s">
        <v>39</v>
      </c>
      <c r="E135" t="s">
        <v>229</v>
      </c>
      <c r="F135" t="s">
        <v>315</v>
      </c>
      <c r="G135" t="s">
        <v>48</v>
      </c>
      <c r="H135" t="s">
        <v>58</v>
      </c>
    </row>
    <row r="136" spans="1:8" x14ac:dyDescent="0.25">
      <c r="A136">
        <v>336340</v>
      </c>
      <c r="B136" t="s">
        <v>167</v>
      </c>
      <c r="C136" t="s">
        <v>33</v>
      </c>
      <c r="D136" t="s">
        <v>39</v>
      </c>
      <c r="E136" t="s">
        <v>187</v>
      </c>
      <c r="F136" t="s">
        <v>257</v>
      </c>
      <c r="G136" t="s">
        <v>48</v>
      </c>
      <c r="H136" t="s">
        <v>57</v>
      </c>
    </row>
    <row r="137" spans="1:8" x14ac:dyDescent="0.25">
      <c r="A137">
        <v>336354</v>
      </c>
      <c r="B137" t="s">
        <v>137</v>
      </c>
      <c r="C137" t="s">
        <v>101</v>
      </c>
      <c r="D137" t="s">
        <v>39</v>
      </c>
      <c r="E137" t="s">
        <v>254</v>
      </c>
      <c r="F137" t="s">
        <v>255</v>
      </c>
      <c r="G137" t="s">
        <v>48</v>
      </c>
      <c r="H137" t="s">
        <v>57</v>
      </c>
    </row>
    <row r="138" spans="1:8" x14ac:dyDescent="0.25">
      <c r="A138">
        <v>336361</v>
      </c>
      <c r="B138" t="s">
        <v>138</v>
      </c>
      <c r="C138" t="s">
        <v>34</v>
      </c>
      <c r="D138" t="s">
        <v>39</v>
      </c>
      <c r="E138" t="s">
        <v>230</v>
      </c>
      <c r="F138" t="s">
        <v>255</v>
      </c>
      <c r="G138" t="s">
        <v>48</v>
      </c>
      <c r="H138" t="s">
        <v>57</v>
      </c>
    </row>
    <row r="139" spans="1:8" x14ac:dyDescent="0.25">
      <c r="A139">
        <v>336361</v>
      </c>
      <c r="B139" t="s">
        <v>138</v>
      </c>
      <c r="C139" t="s">
        <v>34</v>
      </c>
      <c r="D139" t="s">
        <v>39</v>
      </c>
      <c r="E139" t="s">
        <v>178</v>
      </c>
      <c r="F139" t="s">
        <v>272</v>
      </c>
      <c r="G139" t="s">
        <v>48</v>
      </c>
      <c r="H139" t="s">
        <v>57</v>
      </c>
    </row>
    <row r="140" spans="1:8" x14ac:dyDescent="0.25">
      <c r="A140">
        <v>336361</v>
      </c>
      <c r="B140" t="s">
        <v>138</v>
      </c>
      <c r="C140" t="s">
        <v>34</v>
      </c>
      <c r="D140" t="s">
        <v>39</v>
      </c>
      <c r="E140" t="s">
        <v>353</v>
      </c>
      <c r="F140" t="s">
        <v>354</v>
      </c>
      <c r="G140" t="s">
        <v>48</v>
      </c>
      <c r="H140" t="s">
        <v>57</v>
      </c>
    </row>
    <row r="141" spans="1:8" x14ac:dyDescent="0.25">
      <c r="A141">
        <v>336375</v>
      </c>
      <c r="B141" t="s">
        <v>139</v>
      </c>
      <c r="C141" t="s">
        <v>33</v>
      </c>
      <c r="D141" t="s">
        <v>39</v>
      </c>
      <c r="E141" t="s">
        <v>355</v>
      </c>
      <c r="F141" t="s">
        <v>356</v>
      </c>
      <c r="G141" t="s">
        <v>48</v>
      </c>
      <c r="H141" t="s">
        <v>57</v>
      </c>
    </row>
    <row r="142" spans="1:8" x14ac:dyDescent="0.25">
      <c r="A142">
        <v>336375</v>
      </c>
      <c r="B142" t="s">
        <v>139</v>
      </c>
      <c r="C142" t="s">
        <v>33</v>
      </c>
      <c r="D142" t="s">
        <v>39</v>
      </c>
      <c r="E142" t="s">
        <v>357</v>
      </c>
      <c r="F142" t="s">
        <v>356</v>
      </c>
      <c r="G142" t="s">
        <v>48</v>
      </c>
      <c r="H142" t="s">
        <v>57</v>
      </c>
    </row>
    <row r="143" spans="1:8" x14ac:dyDescent="0.25">
      <c r="A143">
        <v>336375</v>
      </c>
      <c r="B143" t="s">
        <v>139</v>
      </c>
      <c r="C143" t="s">
        <v>33</v>
      </c>
      <c r="D143" t="s">
        <v>39</v>
      </c>
      <c r="E143" t="s">
        <v>56</v>
      </c>
      <c r="F143" t="s">
        <v>358</v>
      </c>
      <c r="G143" t="s">
        <v>48</v>
      </c>
      <c r="H143" t="s">
        <v>57</v>
      </c>
    </row>
    <row r="144" spans="1:8" x14ac:dyDescent="0.25">
      <c r="A144">
        <v>336382</v>
      </c>
      <c r="B144" t="s">
        <v>11</v>
      </c>
      <c r="C144" t="s">
        <v>33</v>
      </c>
      <c r="D144" t="s">
        <v>39</v>
      </c>
      <c r="E144" t="s">
        <v>175</v>
      </c>
      <c r="F144" t="s">
        <v>250</v>
      </c>
      <c r="G144" t="s">
        <v>48</v>
      </c>
      <c r="H144" t="s">
        <v>57</v>
      </c>
    </row>
    <row r="145" spans="1:8" x14ac:dyDescent="0.25">
      <c r="A145">
        <v>336382</v>
      </c>
      <c r="B145" t="s">
        <v>11</v>
      </c>
      <c r="C145" t="s">
        <v>33</v>
      </c>
      <c r="D145" t="s">
        <v>39</v>
      </c>
      <c r="E145" t="s">
        <v>359</v>
      </c>
      <c r="F145" t="s">
        <v>360</v>
      </c>
      <c r="G145" t="s">
        <v>48</v>
      </c>
      <c r="H145" t="s">
        <v>57</v>
      </c>
    </row>
    <row r="146" spans="1:8" x14ac:dyDescent="0.25">
      <c r="A146">
        <v>336382</v>
      </c>
      <c r="B146" t="s">
        <v>11</v>
      </c>
      <c r="C146" t="s">
        <v>33</v>
      </c>
      <c r="D146" t="s">
        <v>39</v>
      </c>
      <c r="E146" t="s">
        <v>252</v>
      </c>
      <c r="F146" t="s">
        <v>253</v>
      </c>
      <c r="G146" t="s">
        <v>48</v>
      </c>
      <c r="H146" t="s">
        <v>58</v>
      </c>
    </row>
    <row r="147" spans="1:8" x14ac:dyDescent="0.25">
      <c r="A147">
        <v>336382</v>
      </c>
      <c r="B147" t="s">
        <v>11</v>
      </c>
      <c r="C147" t="s">
        <v>33</v>
      </c>
      <c r="D147" t="s">
        <v>39</v>
      </c>
      <c r="E147" t="s">
        <v>188</v>
      </c>
      <c r="F147" t="s">
        <v>247</v>
      </c>
      <c r="G147" t="s">
        <v>48</v>
      </c>
      <c r="H147" t="s">
        <v>57</v>
      </c>
    </row>
    <row r="148" spans="1:8" x14ac:dyDescent="0.25">
      <c r="A148">
        <v>336389</v>
      </c>
      <c r="B148" t="s">
        <v>140</v>
      </c>
      <c r="C148" t="s">
        <v>141</v>
      </c>
      <c r="D148" t="s">
        <v>39</v>
      </c>
      <c r="E148" t="s">
        <v>201</v>
      </c>
      <c r="F148" t="s">
        <v>245</v>
      </c>
      <c r="G148" t="s">
        <v>48</v>
      </c>
      <c r="H148" t="s">
        <v>57</v>
      </c>
    </row>
    <row r="149" spans="1:8" x14ac:dyDescent="0.25">
      <c r="A149">
        <v>336389</v>
      </c>
      <c r="B149" t="s">
        <v>140</v>
      </c>
      <c r="C149" t="s">
        <v>141</v>
      </c>
      <c r="D149" t="s">
        <v>39</v>
      </c>
      <c r="E149" t="s">
        <v>273</v>
      </c>
      <c r="F149" t="s">
        <v>274</v>
      </c>
      <c r="G149" t="s">
        <v>48</v>
      </c>
      <c r="H149" t="s">
        <v>57</v>
      </c>
    </row>
    <row r="150" spans="1:8" x14ac:dyDescent="0.25">
      <c r="A150">
        <v>336396</v>
      </c>
      <c r="B150" t="s">
        <v>142</v>
      </c>
      <c r="C150" t="s">
        <v>120</v>
      </c>
      <c r="D150" t="s">
        <v>41</v>
      </c>
      <c r="E150" t="s">
        <v>275</v>
      </c>
      <c r="F150" t="s">
        <v>274</v>
      </c>
      <c r="G150" t="s">
        <v>48</v>
      </c>
      <c r="H150" t="s">
        <v>57</v>
      </c>
    </row>
    <row r="151" spans="1:8" x14ac:dyDescent="0.25">
      <c r="A151">
        <v>336403</v>
      </c>
      <c r="B151" t="s">
        <v>97</v>
      </c>
      <c r="C151" t="s">
        <v>98</v>
      </c>
      <c r="D151" t="s">
        <v>41</v>
      </c>
      <c r="E151" t="s">
        <v>190</v>
      </c>
      <c r="F151" t="s">
        <v>268</v>
      </c>
      <c r="G151" t="s">
        <v>48</v>
      </c>
      <c r="H151" t="s">
        <v>58</v>
      </c>
    </row>
    <row r="152" spans="1:8" x14ac:dyDescent="0.25">
      <c r="A152">
        <v>336410</v>
      </c>
      <c r="B152" t="s">
        <v>113</v>
      </c>
      <c r="C152" t="s">
        <v>32</v>
      </c>
      <c r="D152" t="s">
        <v>39</v>
      </c>
      <c r="E152" t="s">
        <v>290</v>
      </c>
      <c r="F152" t="s">
        <v>291</v>
      </c>
      <c r="G152" t="s">
        <v>48</v>
      </c>
      <c r="H152" t="s">
        <v>57</v>
      </c>
    </row>
    <row r="153" spans="1:8" x14ac:dyDescent="0.25">
      <c r="A153">
        <v>336410</v>
      </c>
      <c r="B153" t="s">
        <v>113</v>
      </c>
      <c r="C153" t="s">
        <v>32</v>
      </c>
      <c r="D153" t="s">
        <v>39</v>
      </c>
      <c r="E153" t="s">
        <v>204</v>
      </c>
      <c r="F153" t="s">
        <v>284</v>
      </c>
      <c r="G153" t="s">
        <v>48</v>
      </c>
      <c r="H153" t="s">
        <v>57</v>
      </c>
    </row>
    <row r="154" spans="1:8" x14ac:dyDescent="0.25">
      <c r="A154">
        <v>336410</v>
      </c>
      <c r="B154" t="s">
        <v>113</v>
      </c>
      <c r="C154" t="s">
        <v>32</v>
      </c>
      <c r="D154" t="s">
        <v>39</v>
      </c>
      <c r="E154" t="s">
        <v>191</v>
      </c>
      <c r="F154" t="s">
        <v>238</v>
      </c>
      <c r="G154" t="s">
        <v>48</v>
      </c>
      <c r="H154" t="s">
        <v>58</v>
      </c>
    </row>
    <row r="155" spans="1:8" x14ac:dyDescent="0.25">
      <c r="A155">
        <v>336417</v>
      </c>
      <c r="B155" t="s">
        <v>22</v>
      </c>
      <c r="C155" t="s">
        <v>32</v>
      </c>
      <c r="D155" t="s">
        <v>39</v>
      </c>
      <c r="E155" t="s">
        <v>177</v>
      </c>
      <c r="F155" t="s">
        <v>249</v>
      </c>
      <c r="G155" t="s">
        <v>48</v>
      </c>
      <c r="H155" t="s">
        <v>393</v>
      </c>
    </row>
    <row r="156" spans="1:8" x14ac:dyDescent="0.25">
      <c r="A156">
        <v>336417</v>
      </c>
      <c r="B156" t="s">
        <v>22</v>
      </c>
      <c r="C156" t="s">
        <v>32</v>
      </c>
      <c r="D156" t="s">
        <v>39</v>
      </c>
      <c r="E156" t="s">
        <v>361</v>
      </c>
      <c r="F156" t="s">
        <v>362</v>
      </c>
      <c r="G156" t="s">
        <v>48</v>
      </c>
      <c r="H156" t="s">
        <v>58</v>
      </c>
    </row>
    <row r="157" spans="1:8" x14ac:dyDescent="0.25">
      <c r="A157">
        <v>336417</v>
      </c>
      <c r="B157" t="s">
        <v>22</v>
      </c>
      <c r="C157" t="s">
        <v>32</v>
      </c>
      <c r="D157" t="s">
        <v>39</v>
      </c>
      <c r="E157" t="s">
        <v>363</v>
      </c>
      <c r="F157" t="s">
        <v>364</v>
      </c>
      <c r="G157" t="s">
        <v>48</v>
      </c>
      <c r="H157" t="s">
        <v>58</v>
      </c>
    </row>
    <row r="158" spans="1:8" x14ac:dyDescent="0.25">
      <c r="A158">
        <v>336417</v>
      </c>
      <c r="B158" t="s">
        <v>22</v>
      </c>
      <c r="C158" t="s">
        <v>32</v>
      </c>
      <c r="D158" t="s">
        <v>39</v>
      </c>
      <c r="E158" t="s">
        <v>219</v>
      </c>
      <c r="F158" t="s">
        <v>365</v>
      </c>
      <c r="G158" t="s">
        <v>48</v>
      </c>
      <c r="H158" t="s">
        <v>58</v>
      </c>
    </row>
    <row r="159" spans="1:8" x14ac:dyDescent="0.25">
      <c r="A159">
        <v>336417</v>
      </c>
      <c r="B159" t="s">
        <v>22</v>
      </c>
      <c r="C159" t="s">
        <v>32</v>
      </c>
      <c r="D159" t="s">
        <v>39</v>
      </c>
      <c r="E159" t="s">
        <v>176</v>
      </c>
      <c r="F159" t="s">
        <v>319</v>
      </c>
      <c r="G159" t="s">
        <v>48</v>
      </c>
      <c r="H159" t="s">
        <v>57</v>
      </c>
    </row>
    <row r="160" spans="1:8" x14ac:dyDescent="0.25">
      <c r="A160">
        <v>336417</v>
      </c>
      <c r="B160" t="s">
        <v>22</v>
      </c>
      <c r="C160" t="s">
        <v>32</v>
      </c>
      <c r="D160" t="s">
        <v>39</v>
      </c>
      <c r="E160" t="s">
        <v>366</v>
      </c>
      <c r="F160" t="s">
        <v>367</v>
      </c>
      <c r="G160" t="s">
        <v>48</v>
      </c>
      <c r="H160" t="s">
        <v>58</v>
      </c>
    </row>
    <row r="161" spans="1:8" x14ac:dyDescent="0.25">
      <c r="A161">
        <v>336424</v>
      </c>
      <c r="B161" t="s">
        <v>143</v>
      </c>
      <c r="C161" t="s">
        <v>32</v>
      </c>
      <c r="D161" t="s">
        <v>39</v>
      </c>
      <c r="E161" t="s">
        <v>188</v>
      </c>
      <c r="F161" t="s">
        <v>247</v>
      </c>
      <c r="G161" t="s">
        <v>48</v>
      </c>
      <c r="H161" t="s">
        <v>57</v>
      </c>
    </row>
    <row r="162" spans="1:8" x14ac:dyDescent="0.25">
      <c r="A162">
        <v>336424</v>
      </c>
      <c r="B162" t="s">
        <v>143</v>
      </c>
      <c r="C162" t="s">
        <v>32</v>
      </c>
      <c r="D162" t="s">
        <v>39</v>
      </c>
      <c r="E162" t="s">
        <v>176</v>
      </c>
      <c r="F162" t="s">
        <v>319</v>
      </c>
      <c r="G162" t="s">
        <v>48</v>
      </c>
      <c r="H162" t="s">
        <v>57</v>
      </c>
    </row>
    <row r="163" spans="1:8" x14ac:dyDescent="0.25">
      <c r="A163">
        <v>336431</v>
      </c>
      <c r="B163" t="s">
        <v>144</v>
      </c>
      <c r="C163" t="s">
        <v>32</v>
      </c>
      <c r="D163" t="s">
        <v>39</v>
      </c>
      <c r="E163" t="s">
        <v>221</v>
      </c>
      <c r="F163" t="s">
        <v>325</v>
      </c>
      <c r="G163" t="s">
        <v>48</v>
      </c>
      <c r="H163" t="s">
        <v>57</v>
      </c>
    </row>
    <row r="164" spans="1:8" x14ac:dyDescent="0.25">
      <c r="A164">
        <v>336431</v>
      </c>
      <c r="B164" t="s">
        <v>144</v>
      </c>
      <c r="C164" t="s">
        <v>32</v>
      </c>
      <c r="D164" t="s">
        <v>39</v>
      </c>
      <c r="E164" t="s">
        <v>368</v>
      </c>
      <c r="F164" t="s">
        <v>369</v>
      </c>
      <c r="G164" t="s">
        <v>48</v>
      </c>
      <c r="H164" t="s">
        <v>57</v>
      </c>
    </row>
    <row r="165" spans="1:8" x14ac:dyDescent="0.25">
      <c r="A165">
        <v>336431</v>
      </c>
      <c r="B165" t="s">
        <v>144</v>
      </c>
      <c r="C165" t="s">
        <v>32</v>
      </c>
      <c r="D165" t="s">
        <v>39</v>
      </c>
      <c r="E165" t="s">
        <v>370</v>
      </c>
      <c r="F165" t="s">
        <v>369</v>
      </c>
      <c r="G165" t="s">
        <v>48</v>
      </c>
      <c r="H165" t="s">
        <v>57</v>
      </c>
    </row>
    <row r="166" spans="1:8" x14ac:dyDescent="0.25">
      <c r="A166">
        <v>336445</v>
      </c>
      <c r="B166" t="s">
        <v>146</v>
      </c>
      <c r="C166" t="s">
        <v>127</v>
      </c>
      <c r="D166" t="s">
        <v>41</v>
      </c>
      <c r="E166" t="s">
        <v>182</v>
      </c>
      <c r="F166" t="s">
        <v>334</v>
      </c>
      <c r="G166" t="s">
        <v>48</v>
      </c>
      <c r="H166" t="s">
        <v>57</v>
      </c>
    </row>
    <row r="167" spans="1:8" x14ac:dyDescent="0.25">
      <c r="A167">
        <v>336452</v>
      </c>
      <c r="B167" t="s">
        <v>131</v>
      </c>
      <c r="C167" t="s">
        <v>32</v>
      </c>
      <c r="D167" t="s">
        <v>39</v>
      </c>
      <c r="E167" t="s">
        <v>179</v>
      </c>
      <c r="F167" t="s">
        <v>371</v>
      </c>
      <c r="G167" t="s">
        <v>48</v>
      </c>
      <c r="H167" t="s">
        <v>57</v>
      </c>
    </row>
    <row r="168" spans="1:8" x14ac:dyDescent="0.25">
      <c r="A168">
        <v>336459</v>
      </c>
      <c r="B168" t="s">
        <v>147</v>
      </c>
      <c r="C168" t="s">
        <v>32</v>
      </c>
      <c r="D168" t="s">
        <v>39</v>
      </c>
      <c r="E168" t="s">
        <v>223</v>
      </c>
      <c r="F168" t="s">
        <v>372</v>
      </c>
      <c r="G168" t="s">
        <v>48</v>
      </c>
      <c r="H168" t="s">
        <v>57</v>
      </c>
    </row>
    <row r="169" spans="1:8" x14ac:dyDescent="0.25">
      <c r="A169">
        <v>336473</v>
      </c>
      <c r="B169" t="s">
        <v>149</v>
      </c>
      <c r="C169" t="s">
        <v>35</v>
      </c>
      <c r="D169" t="s">
        <v>39</v>
      </c>
      <c r="E169" t="s">
        <v>313</v>
      </c>
      <c r="F169" t="s">
        <v>314</v>
      </c>
      <c r="G169" t="s">
        <v>48</v>
      </c>
      <c r="H169" t="s">
        <v>57</v>
      </c>
    </row>
    <row r="170" spans="1:8" x14ac:dyDescent="0.25">
      <c r="A170">
        <v>336480</v>
      </c>
      <c r="B170" t="s">
        <v>150</v>
      </c>
      <c r="C170" t="s">
        <v>151</v>
      </c>
      <c r="D170" t="s">
        <v>41</v>
      </c>
      <c r="E170" t="s">
        <v>43</v>
      </c>
      <c r="F170" t="s">
        <v>339</v>
      </c>
      <c r="G170" t="s">
        <v>48</v>
      </c>
      <c r="H170" t="s">
        <v>57</v>
      </c>
    </row>
    <row r="171" spans="1:8" x14ac:dyDescent="0.25">
      <c r="A171">
        <v>336480</v>
      </c>
      <c r="B171" t="s">
        <v>150</v>
      </c>
      <c r="C171" t="s">
        <v>151</v>
      </c>
      <c r="D171" t="s">
        <v>41</v>
      </c>
      <c r="E171" t="s">
        <v>213</v>
      </c>
      <c r="F171" t="s">
        <v>258</v>
      </c>
      <c r="G171" t="s">
        <v>48</v>
      </c>
      <c r="H171" t="s">
        <v>57</v>
      </c>
    </row>
    <row r="172" spans="1:8" x14ac:dyDescent="0.25">
      <c r="A172">
        <v>336501</v>
      </c>
      <c r="B172" t="s">
        <v>153</v>
      </c>
      <c r="C172" t="s">
        <v>32</v>
      </c>
      <c r="D172" t="s">
        <v>39</v>
      </c>
      <c r="E172" t="s">
        <v>370</v>
      </c>
      <c r="F172" t="s">
        <v>369</v>
      </c>
      <c r="G172" t="s">
        <v>48</v>
      </c>
      <c r="H172" t="s">
        <v>57</v>
      </c>
    </row>
    <row r="173" spans="1:8" x14ac:dyDescent="0.25">
      <c r="A173">
        <v>336501</v>
      </c>
      <c r="B173" t="s">
        <v>153</v>
      </c>
      <c r="C173" t="s">
        <v>32</v>
      </c>
      <c r="D173" t="s">
        <v>39</v>
      </c>
      <c r="E173" t="s">
        <v>42</v>
      </c>
      <c r="F173" t="s">
        <v>375</v>
      </c>
      <c r="G173" t="s">
        <v>48</v>
      </c>
      <c r="H173" t="s">
        <v>57</v>
      </c>
    </row>
    <row r="174" spans="1:8" x14ac:dyDescent="0.25">
      <c r="A174">
        <v>336515</v>
      </c>
      <c r="B174" t="s">
        <v>154</v>
      </c>
      <c r="C174" t="s">
        <v>34</v>
      </c>
      <c r="D174" t="s">
        <v>39</v>
      </c>
      <c r="E174" t="s">
        <v>212</v>
      </c>
      <c r="F174" t="s">
        <v>272</v>
      </c>
      <c r="G174" t="s">
        <v>48</v>
      </c>
      <c r="H174" t="s">
        <v>57</v>
      </c>
    </row>
    <row r="175" spans="1:8" x14ac:dyDescent="0.25">
      <c r="A175">
        <v>336529</v>
      </c>
      <c r="B175" t="s">
        <v>156</v>
      </c>
      <c r="C175" t="s">
        <v>124</v>
      </c>
      <c r="D175" t="s">
        <v>41</v>
      </c>
      <c r="E175" t="s">
        <v>202</v>
      </c>
      <c r="F175" t="s">
        <v>310</v>
      </c>
      <c r="G175" t="s">
        <v>48</v>
      </c>
      <c r="H175" t="s">
        <v>58</v>
      </c>
    </row>
    <row r="176" spans="1:8" x14ac:dyDescent="0.25">
      <c r="A176">
        <v>336529</v>
      </c>
      <c r="B176" t="s">
        <v>156</v>
      </c>
      <c r="C176" t="s">
        <v>124</v>
      </c>
      <c r="D176" t="s">
        <v>41</v>
      </c>
      <c r="E176" t="s">
        <v>227</v>
      </c>
      <c r="F176" t="s">
        <v>242</v>
      </c>
      <c r="G176" t="s">
        <v>48</v>
      </c>
      <c r="H176" t="s">
        <v>58</v>
      </c>
    </row>
    <row r="177" spans="1:8" x14ac:dyDescent="0.25">
      <c r="A177">
        <v>336536</v>
      </c>
      <c r="B177" t="s">
        <v>102</v>
      </c>
      <c r="C177" t="s">
        <v>32</v>
      </c>
      <c r="D177" t="s">
        <v>39</v>
      </c>
      <c r="E177" t="s">
        <v>243</v>
      </c>
      <c r="F177" t="s">
        <v>244</v>
      </c>
      <c r="G177" t="s">
        <v>48</v>
      </c>
      <c r="H177" t="s">
        <v>58</v>
      </c>
    </row>
    <row r="178" spans="1:8" x14ac:dyDescent="0.25">
      <c r="A178">
        <v>336543</v>
      </c>
      <c r="B178" t="s">
        <v>157</v>
      </c>
      <c r="C178" t="s">
        <v>93</v>
      </c>
      <c r="D178" t="s">
        <v>41</v>
      </c>
      <c r="E178" t="s">
        <v>229</v>
      </c>
      <c r="F178" t="s">
        <v>315</v>
      </c>
      <c r="G178" t="s">
        <v>48</v>
      </c>
      <c r="H178" t="s">
        <v>58</v>
      </c>
    </row>
    <row r="179" spans="1:8" x14ac:dyDescent="0.25">
      <c r="A179">
        <v>336550</v>
      </c>
      <c r="B179" t="s">
        <v>158</v>
      </c>
      <c r="C179" t="s">
        <v>98</v>
      </c>
      <c r="D179" t="s">
        <v>41</v>
      </c>
      <c r="E179" t="s">
        <v>210</v>
      </c>
      <c r="F179" t="s">
        <v>378</v>
      </c>
      <c r="G179" t="s">
        <v>48</v>
      </c>
      <c r="H179" t="s">
        <v>57</v>
      </c>
    </row>
    <row r="180" spans="1:8" x14ac:dyDescent="0.25">
      <c r="A180">
        <v>336557</v>
      </c>
      <c r="B180" t="s">
        <v>159</v>
      </c>
      <c r="C180" t="s">
        <v>34</v>
      </c>
      <c r="D180" t="s">
        <v>39</v>
      </c>
      <c r="E180" t="s">
        <v>211</v>
      </c>
      <c r="F180" t="s">
        <v>378</v>
      </c>
      <c r="G180" t="s">
        <v>48</v>
      </c>
      <c r="H180" t="s">
        <v>57</v>
      </c>
    </row>
    <row r="181" spans="1:8" x14ac:dyDescent="0.25">
      <c r="A181">
        <v>336564</v>
      </c>
      <c r="B181" t="s">
        <v>61</v>
      </c>
      <c r="C181" t="s">
        <v>32</v>
      </c>
      <c r="D181" t="s">
        <v>39</v>
      </c>
      <c r="E181" t="s">
        <v>178</v>
      </c>
      <c r="F181" t="s">
        <v>272</v>
      </c>
      <c r="G181" t="s">
        <v>48</v>
      </c>
      <c r="H181" t="s">
        <v>57</v>
      </c>
    </row>
    <row r="182" spans="1:8" x14ac:dyDescent="0.25">
      <c r="A182">
        <v>336571</v>
      </c>
      <c r="B182" t="s">
        <v>160</v>
      </c>
      <c r="C182" t="s">
        <v>35</v>
      </c>
      <c r="D182" t="s">
        <v>39</v>
      </c>
      <c r="E182" t="s">
        <v>56</v>
      </c>
      <c r="F182" t="s">
        <v>358</v>
      </c>
      <c r="G182" t="s">
        <v>48</v>
      </c>
      <c r="H182" t="s">
        <v>57</v>
      </c>
    </row>
    <row r="183" spans="1:8" x14ac:dyDescent="0.25">
      <c r="A183">
        <v>336571</v>
      </c>
      <c r="B183" t="s">
        <v>160</v>
      </c>
      <c r="C183" t="s">
        <v>35</v>
      </c>
      <c r="D183" t="s">
        <v>39</v>
      </c>
      <c r="E183" t="s">
        <v>218</v>
      </c>
      <c r="F183" t="s">
        <v>265</v>
      </c>
      <c r="G183" t="s">
        <v>48</v>
      </c>
      <c r="H183" t="s">
        <v>58</v>
      </c>
    </row>
    <row r="184" spans="1:8" x14ac:dyDescent="0.25">
      <c r="A184">
        <v>336571</v>
      </c>
      <c r="B184" t="s">
        <v>160</v>
      </c>
      <c r="C184" t="s">
        <v>35</v>
      </c>
      <c r="D184" t="s">
        <v>39</v>
      </c>
      <c r="E184" t="s">
        <v>217</v>
      </c>
      <c r="F184" t="s">
        <v>271</v>
      </c>
      <c r="G184" t="s">
        <v>48</v>
      </c>
      <c r="H184" t="s">
        <v>58</v>
      </c>
    </row>
    <row r="185" spans="1:8" x14ac:dyDescent="0.25">
      <c r="A185">
        <v>336592</v>
      </c>
      <c r="B185" t="s">
        <v>163</v>
      </c>
      <c r="C185" t="s">
        <v>39</v>
      </c>
      <c r="D185" t="s">
        <v>41</v>
      </c>
      <c r="E185" t="s">
        <v>381</v>
      </c>
      <c r="F185" t="s">
        <v>380</v>
      </c>
      <c r="G185" t="s">
        <v>48</v>
      </c>
      <c r="H185" t="s">
        <v>57</v>
      </c>
    </row>
    <row r="186" spans="1:8" x14ac:dyDescent="0.25">
      <c r="A186">
        <v>336592</v>
      </c>
      <c r="B186" t="s">
        <v>163</v>
      </c>
      <c r="C186" t="s">
        <v>39</v>
      </c>
      <c r="D186" t="s">
        <v>41</v>
      </c>
      <c r="E186" t="s">
        <v>216</v>
      </c>
      <c r="F186" t="s">
        <v>335</v>
      </c>
      <c r="G186" t="s">
        <v>48</v>
      </c>
      <c r="H186" t="s">
        <v>58</v>
      </c>
    </row>
    <row r="187" spans="1:8" x14ac:dyDescent="0.25">
      <c r="A187">
        <v>336599</v>
      </c>
      <c r="B187" t="s">
        <v>164</v>
      </c>
      <c r="C187" t="s">
        <v>130</v>
      </c>
      <c r="D187" t="s">
        <v>41</v>
      </c>
      <c r="E187" t="s">
        <v>175</v>
      </c>
      <c r="F187" t="s">
        <v>250</v>
      </c>
      <c r="G187" t="s">
        <v>48</v>
      </c>
      <c r="H187" t="s">
        <v>57</v>
      </c>
    </row>
    <row r="188" spans="1:8" x14ac:dyDescent="0.25">
      <c r="A188">
        <v>336613</v>
      </c>
      <c r="B188" t="s">
        <v>165</v>
      </c>
      <c r="C188" t="s">
        <v>34</v>
      </c>
      <c r="D188" t="s">
        <v>39</v>
      </c>
      <c r="E188" t="s">
        <v>382</v>
      </c>
      <c r="F188" t="s">
        <v>383</v>
      </c>
      <c r="G188" t="s">
        <v>48</v>
      </c>
      <c r="H188" t="s">
        <v>57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</vt:lpstr>
      <vt:lpstr>b</vt:lpstr>
      <vt:lpstr>c</vt:lpstr>
      <vt:lpstr>Orders</vt:lpstr>
      <vt:lpstr>Tracking Numbers</vt:lpstr>
      <vt:lpstr>Warehouse Distribution</vt:lpstr>
      <vt:lpstr>Sales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Joedian</dc:creator>
  <cp:lastModifiedBy>14253</cp:lastModifiedBy>
  <dcterms:created xsi:type="dcterms:W3CDTF">2021-08-13T12:37:09Z</dcterms:created>
  <dcterms:modified xsi:type="dcterms:W3CDTF">2022-08-22T04:35:25Z</dcterms:modified>
</cp:coreProperties>
</file>