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peye9704_colorado_edu/Documents/2025/Teach/CSCI5722-S25/Lectures/CNN/"/>
    </mc:Choice>
  </mc:AlternateContent>
  <xr:revisionPtr revIDLastSave="3" documentId="8_{9984D8DE-7061-F241-BE57-FB544113FD48}" xr6:coauthVersionLast="47" xr6:coauthVersionMax="47" xr10:uidLastSave="{EA942EA3-6DDA-42D4-B21F-FC5A16ED6DD0}"/>
  <bookViews>
    <workbookView xWindow="6140" yWindow="3100" windowWidth="32920" windowHeight="22800" xr2:uid="{005327E9-0BAD-0149-B44F-0BFDD84B6405}"/>
  </bookViews>
  <sheets>
    <sheet name="CNN_Blank" sheetId="2" r:id="rId1"/>
    <sheet name="LeNet" sheetId="3" r:id="rId2"/>
  </sheets>
  <definedNames>
    <definedName name="GRAYSCALEIMAGE" localSheetId="0">_xlfn.LAMBDA(_xlpm.id, OFFSET(CNN_Blank!$Q$67,0,8*(_xlpm.id-1),8,8))</definedName>
    <definedName name="IM2COL">_xlfn.LAMBDA(_xlpm.image,_xlpm.filter_size,_xlpm.stride,  _xlfn.LET(_xlpm.o, _xlpm.image,  _xlpm.d, _xlpm.filter_size,  _xlpm.s, _xlpm.stride, _xlpm.h, ROWS(_xlpm.o),  _xlpm.w, COLUMNS(_xlpm.o), _xlpm.hs, _xlfn.FLOOR.MATH((_xlpm.h-_xlpm.d)/_xlpm.s+1), _xlpm.ws, _xlfn.FLOOR.MATH((_xlpm.w-_xlpm.d)/_xlpm.s+1),  _xlpm.is, _xlfn.TOROW(_xlfn.MAKEARRAY(_xlpm.hs,_xlpm.ws, _xlfn.LAMBDA(_xlpm.y,_xlpm.x,_xlpm.s*(_xlpm.y-1)))),  _xlpm.js, _xlfn.TOROW(_xlfn.MAKEARRAY(_xlpm.hs,_xlpm.ws, _xlfn.LAMBDA(_xlpm.y,_xlpm.x,_xlpm.s*(_xlpm.x-1)))),  _xlpm.us, _xlfn.TOROW(_xlfn.MAKEARRAY(_xlpm.d,_xlpm.d, _xlfn.LAMBDA(_xlpm.y,_xlpm.x,_xlpm.y-1))),  _xlpm.vs, _xlfn.TOROW(_xlfn.MAKEARRAY(_xlpm.d,_xlpm.d, _xlfn.LAMBDA(_xlpm.y,_xlpm.x,_xlpm.x-1))),  _xlfn.MAKEARRAY(_xlpm.d*_xlpm.d, _xlpm.hs*_xlpm.ws, _xlfn.LAMBDA(_xlpm.k,_xlpm.p,  _xlfn.LET(  _xlpm.i,INDEX(_xlpm.is, _xlpm.p), _xlpm.j, INDEX(_xlpm.js, _xlpm.p),  _xlpm.u,INDEX(_xlpm.us, _xlpm.k), _xlpm.v,INDEX(_xlpm.vs, _xlpm.k),  _xlpm.r, 1+_xlpm.i+_xlpm.u, _xlpm.c, 1+_xlpm.j+_xlpm.v,  INDEX(_xlpm.o,_xlpm.r,_xlpm.c)))))  )</definedName>
    <definedName name="IMPAD">_xlfn.LAMBDA(_xlpm.image,_xlpm.pad_width,_xlpm.pad_value, _xlfn.LET(_xlpm.o, _xlpm.image, _xlpm.h, ROWS(_xlpm.o), _xlpm.w, COLUMNS(_xlpm.o), _xlpm.pw, _xlpm.pad_width, _xlpm.pv, _xlpm.pad_value,  _xlpm.left, _xlfn.SEQUENCE(_xlpm.h,_xlpm.pw,_xlpm.pv,0), _xlpm.right, _xlpm.left,  _xlpm.top, _xlfn.SEQUENCE(_xlpm.pw,_xlpm.w+2*_xlpm.pw, _xlpm.pv,0), _xlpm.bottom, _xlpm.top,  _xlpm.a, _xlfn.HSTACK(_xlpm.left,_xlpm.o, _xlpm.right),  _xlpm.b, _xlfn.VSTACK(_xlpm.top,_xlpm.a,_xlpm.bottom),  _xlpm.b))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474" i="2" l="1" a="1"/>
  <c r="U474" i="2" s="1"/>
  <c r="U485" i="2" a="1"/>
  <c r="U485" i="2" s="1"/>
  <c r="U481" i="2" l="1" a="1"/>
  <c r="U481" i="2" s="1"/>
  <c r="P441" i="2" l="1" a="1"/>
  <c r="P441" i="2" s="1"/>
  <c r="P457" i="2" s="1" a="1"/>
  <c r="F412" i="2" a="1"/>
  <c r="F412" i="2" s="1"/>
  <c r="F417" i="2" s="1" a="1"/>
  <c r="F417" i="2" s="1"/>
  <c r="P457" i="2" l="1"/>
  <c r="H417" i="2" a="1"/>
  <c r="H417" i="2" s="1"/>
  <c r="G417" i="2" a="1"/>
  <c r="G417" i="2" s="1"/>
  <c r="I417" i="2" a="1"/>
  <c r="I417" i="2" s="1"/>
  <c r="P468" i="2" l="1" a="1"/>
  <c r="F425" i="2" a="1"/>
  <c r="F425" i="2" s="1"/>
  <c r="F429" i="2" s="1"/>
  <c r="F431" i="2" s="1"/>
  <c r="P468" i="2" l="1"/>
  <c r="AA459" i="2" s="1" a="1"/>
  <c r="AA459" i="2" s="1"/>
  <c r="P477" i="2" a="1"/>
  <c r="P477" i="2" s="1"/>
  <c r="P485" i="2" s="1" a="1"/>
  <c r="P485" i="2" l="1"/>
  <c r="P474" i="2" a="1"/>
  <c r="P474" i="2" s="1"/>
  <c r="P481" i="2" s="1" a="1"/>
  <c r="AA79" i="2" a="1"/>
  <c r="AA79" i="2" s="1"/>
  <c r="AA87" i="2" a="1"/>
  <c r="AA87" i="2" s="1"/>
  <c r="L134" i="2"/>
  <c r="P481" i="2" l="1"/>
  <c r="P491" i="2" a="1"/>
  <c r="I267" i="2" a="1"/>
  <c r="I267" i="2" s="1"/>
  <c r="I365" i="2" a="1"/>
  <c r="I365" i="2" s="1"/>
  <c r="M329" i="2" a="1"/>
  <c r="M329" i="2" s="1"/>
  <c r="G140" i="2" a="1"/>
  <c r="G140" i="2" s="1"/>
  <c r="AA108" i="2" a="1"/>
  <c r="AA108" i="2" s="1"/>
  <c r="AA129" i="2" s="1" a="1"/>
  <c r="AA129" i="2" s="1"/>
  <c r="P140" i="2" a="1"/>
  <c r="P140" i="2" s="1"/>
  <c r="AA98" i="2" a="1"/>
  <c r="AA98" i="2" s="1"/>
  <c r="AA120" i="2" s="1" a="1"/>
  <c r="AA120" i="2" s="1"/>
  <c r="X491" i="2" l="1"/>
  <c r="V491" i="2"/>
  <c r="P491" i="2"/>
  <c r="W491" i="2"/>
  <c r="P490" i="2" a="1"/>
  <c r="AA140" i="2" a="1"/>
  <c r="AA140" i="2" s="1"/>
  <c r="AA145" i="2" s="1" a="1"/>
  <c r="AA145" i="2" s="1"/>
  <c r="AA151" i="2" s="1" a="1"/>
  <c r="AA151" i="2" s="1"/>
  <c r="P495" i="2" l="1" a="1"/>
  <c r="P495" i="2" s="1"/>
  <c r="U491" i="2"/>
  <c r="P490" i="2"/>
  <c r="X490" i="2"/>
  <c r="W490" i="2"/>
  <c r="V490" i="2"/>
  <c r="AA185" i="2" a="1"/>
  <c r="AA185" i="2" s="1"/>
  <c r="AA202" i="2" s="1" a="1"/>
  <c r="AA202" i="2" s="1"/>
  <c r="AA189" i="2" a="1"/>
  <c r="AA189" i="2" s="1"/>
  <c r="AA203" i="2" s="1" a="1"/>
  <c r="AA203" i="2" s="1"/>
  <c r="AA197" i="2" a="1"/>
  <c r="AA197" i="2" s="1"/>
  <c r="AA205" i="2" s="1" a="1"/>
  <c r="AA205" i="2" s="1"/>
  <c r="AA193" i="2" a="1"/>
  <c r="AA193" i="2" s="1"/>
  <c r="AA204" i="2" s="1" a="1"/>
  <c r="AA204" i="2" s="1"/>
  <c r="P493" i="2" l="1" a="1"/>
  <c r="P493" i="2" s="1"/>
  <c r="P498" i="2" s="1" a="1"/>
  <c r="P498" i="2" s="1"/>
  <c r="P510" i="2" s="1" a="1"/>
  <c r="P510" i="2" s="1"/>
  <c r="P514" i="2" s="1" a="1"/>
  <c r="P514" i="2" s="1"/>
  <c r="U490" i="2"/>
  <c r="AA207" i="2" a="1"/>
  <c r="AA242" i="2" s="1" a="1"/>
  <c r="AA242" i="2" s="1"/>
  <c r="P522" i="2" l="1" a="1"/>
  <c r="P522" i="2" s="1"/>
  <c r="P526" i="2" s="1"/>
  <c r="AA230" i="2" a="1"/>
  <c r="AA230" i="2" s="1"/>
  <c r="AA236" i="2" a="1"/>
  <c r="AA236" i="2" s="1"/>
  <c r="AA207" i="2"/>
  <c r="AA224" i="2" s="1" a="1"/>
  <c r="AA224" i="2" s="1"/>
  <c r="AA493" i="2" l="1" a="1"/>
  <c r="AA253" i="2" a="1"/>
  <c r="AA253" i="2" s="1"/>
  <c r="AA257" i="2" a="1"/>
  <c r="AA257" i="2" s="1"/>
  <c r="AA261" i="2" a="1"/>
  <c r="AA261" i="2" s="1"/>
  <c r="AA249" i="2" a="1"/>
  <c r="AA249" i="2" s="1"/>
  <c r="AA493" i="2" l="1"/>
  <c r="AA490" i="2" s="1" a="1"/>
  <c r="AA490" i="2" s="1"/>
  <c r="AA491" i="2" a="1"/>
  <c r="AA491" i="2" s="1"/>
  <c r="AA267" i="2" a="1"/>
  <c r="AA267" i="2" s="1"/>
  <c r="AA474" i="2" l="1" a="1"/>
  <c r="AF471" i="2" s="1" a="1"/>
  <c r="AF471" i="2" s="1"/>
  <c r="AA271" i="2" a="1"/>
  <c r="AA271" i="2" s="1"/>
  <c r="AA276" i="2" s="1" a="1"/>
  <c r="AA298" i="2" s="1" a="1"/>
  <c r="AA298" i="2" s="1"/>
  <c r="AA305" i="2" s="1" a="1"/>
  <c r="AA305" i="2" s="1"/>
  <c r="AA474" i="2" l="1"/>
  <c r="AE471" i="2" s="1" a="1"/>
  <c r="AE471" i="2" s="1"/>
  <c r="AA276" i="2"/>
  <c r="AA290" i="2" s="1" a="1"/>
  <c r="AA294" i="2" a="1"/>
  <c r="AA294" i="2" l="1"/>
  <c r="AA304" i="2" s="1" a="1"/>
  <c r="AA304" i="2" s="1"/>
  <c r="AA290" i="2"/>
  <c r="AA303" i="2" l="1" a="1"/>
  <c r="AA303" i="2" s="1"/>
  <c r="AA308" i="2" s="1" a="1"/>
  <c r="AA308" i="2" s="1"/>
  <c r="AA315" i="2" s="1" a="1"/>
  <c r="AA315" i="2" s="1"/>
  <c r="AA329" i="2" s="1" a="1"/>
  <c r="AA329" i="2" s="1"/>
  <c r="AA347" i="2" l="1" a="1"/>
  <c r="AA347" i="2" s="1"/>
  <c r="AA365" i="2" s="1" a="1"/>
  <c r="AA365" i="2" s="1"/>
  <c r="AA371" i="2" s="1" a="1"/>
  <c r="AA371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<sst xmlns="http://schemas.openxmlformats.org/spreadsheetml/2006/main" count="90" uniqueCount="46">
  <si>
    <t>Tiny CNN</t>
  </si>
  <si>
    <t>Input</t>
  </si>
  <si>
    <t>IM2COL</t>
  </si>
  <si>
    <t>W</t>
  </si>
  <si>
    <t>b</t>
  </si>
  <si>
    <t>ReLU</t>
  </si>
  <si>
    <t>WRAP</t>
  </si>
  <si>
    <t>MAXPOOL</t>
  </si>
  <si>
    <t>Flatten</t>
  </si>
  <si>
    <t>Linear</t>
  </si>
  <si>
    <t>Softmax</t>
  </si>
  <si>
    <t>Image Batch</t>
  </si>
  <si>
    <t>Grayscale Images</t>
  </si>
  <si>
    <t>ID</t>
  </si>
  <si>
    <t>Large CNN</t>
  </si>
  <si>
    <t>IMAGE</t>
  </si>
  <si>
    <t>id</t>
  </si>
  <si>
    <t xml:space="preserve"> IMPAD</t>
  </si>
  <si>
    <t>pad_width</t>
  </si>
  <si>
    <t>pad_value</t>
  </si>
  <si>
    <t>IMPAD</t>
  </si>
  <si>
    <t>SOFTMAX</t>
  </si>
  <si>
    <t>Categorical Cross Entropy Loss</t>
  </si>
  <si>
    <t>Epoch 1</t>
  </si>
  <si>
    <t>batch</t>
  </si>
  <si>
    <t>Logit</t>
  </si>
  <si>
    <t>Z</t>
  </si>
  <si>
    <t>Prediction (P)</t>
  </si>
  <si>
    <t>Target (Yhat)</t>
  </si>
  <si>
    <t>-Yhat*log(P)</t>
  </si>
  <si>
    <t>L</t>
  </si>
  <si>
    <t>Prediction - Target</t>
  </si>
  <si>
    <t>Epoch 2</t>
  </si>
  <si>
    <t>dZ</t>
  </si>
  <si>
    <t>Z'</t>
  </si>
  <si>
    <t>L'</t>
  </si>
  <si>
    <t>dL = L' - L</t>
  </si>
  <si>
    <t>Backpropagation</t>
  </si>
  <si>
    <t>Indices</t>
  </si>
  <si>
    <t>`</t>
  </si>
  <si>
    <t>Target</t>
  </si>
  <si>
    <t>Categorical</t>
  </si>
  <si>
    <t>Cross-Entropy</t>
  </si>
  <si>
    <t>Loss</t>
  </si>
  <si>
    <t>Total Loss</t>
  </si>
  <si>
    <t>Loss Gradient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</si>
</sst>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=0]0;[=1]0;0.##"/>
    <numFmt numFmtId="165" formatCode="0.000000"/>
  </numFmts>
  <fonts count="10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rgb="FFC0000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FA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51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/>
      <diagonal/>
    </border>
    <border>
      <left style="mediumDashed">
        <color indexed="64"/>
      </left>
      <right style="mediumDashed">
        <color indexed="64"/>
      </right>
      <top/>
      <bottom/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mediumDashed">
        <color auto="1"/>
      </left>
      <right/>
      <top style="mediumDashed">
        <color auto="1"/>
      </top>
      <bottom style="mediumDashed">
        <color auto="1"/>
      </bottom>
      <diagonal/>
    </border>
    <border>
      <left/>
      <right/>
      <top style="mediumDashed">
        <color auto="1"/>
      </top>
      <bottom style="mediumDashed">
        <color auto="1"/>
      </bottom>
      <diagonal/>
    </border>
    <border>
      <left/>
      <right style="mediumDashed">
        <color auto="1"/>
      </right>
      <top style="mediumDashed">
        <color auto="1"/>
      </top>
      <bottom style="mediumDashed">
        <color auto="1"/>
      </bottom>
      <diagonal/>
    </border>
  </borders>
  <cellStyleXfs count="2">
    <xf numFmtId="0" fontId="0" fillId="0" borderId="0"/>
    <xf numFmtId="0" fontId="6" fillId="3" borderId="9">
      <alignment horizontal="center"/>
    </xf>
  </cellStyleXfs>
  <cellXfs count="119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164" fontId="6" fillId="0" borderId="0" xfId="0" applyNumberFormat="1" applyFont="1" applyAlignment="1">
      <alignment horizontal="center" vertical="center" shrinkToFit="1"/>
    </xf>
    <xf numFmtId="164" fontId="6" fillId="0" borderId="14" xfId="0" applyNumberFormat="1" applyFont="1" applyBorder="1" applyAlignment="1">
      <alignment horizontal="center" vertical="center" shrinkToFit="1"/>
    </xf>
    <xf numFmtId="164" fontId="6" fillId="0" borderId="15" xfId="0" applyNumberFormat="1" applyFont="1" applyBorder="1" applyAlignment="1">
      <alignment horizontal="center" vertical="center" shrinkToFit="1"/>
    </xf>
    <xf numFmtId="164" fontId="6" fillId="0" borderId="16" xfId="0" applyNumberFormat="1" applyFont="1" applyBorder="1" applyAlignment="1">
      <alignment horizontal="center" vertical="center" shrinkToFit="1"/>
    </xf>
    <xf numFmtId="164" fontId="6" fillId="0" borderId="17" xfId="0" applyNumberFormat="1" applyFont="1" applyBorder="1" applyAlignment="1">
      <alignment horizontal="center" vertical="center" shrinkToFit="1"/>
    </xf>
    <xf numFmtId="164" fontId="6" fillId="0" borderId="18" xfId="0" applyNumberFormat="1" applyFont="1" applyBorder="1" applyAlignment="1">
      <alignment horizontal="center" vertical="center" shrinkToFit="1"/>
    </xf>
    <xf numFmtId="164" fontId="6" fillId="0" borderId="19" xfId="0" applyNumberFormat="1" applyFont="1" applyBorder="1" applyAlignment="1">
      <alignment horizontal="center" vertical="center" shrinkToFit="1"/>
    </xf>
    <xf numFmtId="164" fontId="6" fillId="0" borderId="20" xfId="0" applyNumberFormat="1" applyFont="1" applyBorder="1" applyAlignment="1">
      <alignment horizontal="center" vertical="center" shrinkToFit="1"/>
    </xf>
    <xf numFmtId="164" fontId="6" fillId="0" borderId="21" xfId="0" applyNumberFormat="1" applyFont="1" applyBorder="1" applyAlignment="1">
      <alignment horizontal="center" vertical="center" shrinkToFit="1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13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6" borderId="0" xfId="0" applyFill="1" applyAlignment="1">
      <alignment horizontal="center"/>
    </xf>
    <xf numFmtId="0" fontId="0" fillId="5" borderId="13" xfId="0" applyFill="1" applyBorder="1" applyAlignment="1">
      <alignment horizontal="center"/>
    </xf>
    <xf numFmtId="0" fontId="0" fillId="0" borderId="0" xfId="0" quotePrefix="1"/>
    <xf numFmtId="0" fontId="0" fillId="7" borderId="36" xfId="0" applyFill="1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9" fillId="0" borderId="29" xfId="0" applyFont="1" applyBorder="1" applyAlignment="1">
      <alignment horizontal="center"/>
    </xf>
    <xf numFmtId="0" fontId="9" fillId="0" borderId="30" xfId="0" applyFont="1" applyBorder="1" applyAlignment="1">
      <alignment horizontal="center"/>
    </xf>
    <xf numFmtId="0" fontId="9" fillId="0" borderId="31" xfId="0" applyFont="1" applyBorder="1" applyAlignment="1">
      <alignment horizontal="center"/>
    </xf>
    <xf numFmtId="0" fontId="9" fillId="0" borderId="32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22" xfId="0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4" borderId="37" xfId="0" applyFill="1" applyBorder="1" applyAlignment="1">
      <alignment horizontal="center"/>
    </xf>
    <xf numFmtId="0" fontId="0" fillId="4" borderId="38" xfId="0" applyFill="1" applyBorder="1" applyAlignment="1">
      <alignment horizontal="center"/>
    </xf>
    <xf numFmtId="0" fontId="0" fillId="4" borderId="39" xfId="0" applyFill="1" applyBorder="1" applyAlignment="1">
      <alignment horizontal="center"/>
    </xf>
    <xf numFmtId="165" fontId="8" fillId="0" borderId="22" xfId="0" applyNumberFormat="1" applyFont="1" applyBorder="1" applyAlignment="1">
      <alignment horizontal="center"/>
    </xf>
    <xf numFmtId="165" fontId="8" fillId="0" borderId="24" xfId="0" applyNumberFormat="1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8" borderId="33" xfId="0" applyFill="1" applyBorder="1" applyAlignment="1">
      <alignment horizontal="center"/>
    </xf>
    <xf numFmtId="0" fontId="0" fillId="8" borderId="35" xfId="0" applyFill="1" applyBorder="1" applyAlignment="1">
      <alignment horizontal="center"/>
    </xf>
  </cellXfs>
  <cellStyles count="2">
    <cellStyle name="Formula" xfId="1" xr:uid="{E68D87FD-CB10-0147-BAE4-54C00157F83F}"/>
    <cellStyle name="Normal" xfId="0" builtinId="0"/>
  </cellStyles>
  <dxfs count="4"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212927</xdr:colOff>
      <xdr:row>2</xdr:row>
      <xdr:rowOff>74579</xdr:rowOff>
    </xdr:from>
    <xdr:to>
      <xdr:col>9</xdr:col>
      <xdr:colOff>149421</xdr:colOff>
      <xdr:row>60</xdr:row>
      <xdr:rowOff>143425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B147849-C9AA-8B8B-2D05-55FB2E9CB7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l="413" t="32" r="1"/>
        <a:stretch/>
      </xdr:blipFill>
      <xdr:spPr>
        <a:xfrm>
          <a:off x="1050587" y="506919"/>
          <a:ext cx="6637770" cy="12606719"/>
        </a:xfrm>
        <a:prstGeom prst="rect">
          <a:avLst/>
        </a:prstGeom>
      </xdr:spPr>
    </xdr:pic>
    <xdr:clientData/>
  </xdr:twoCellAnchor>
  <xdr:twoCellAnchor editAs="oneCell">
    <xdr:from>
      <xdr:col>4</xdr:col>
      <xdr:colOff>461314</xdr:colOff>
      <xdr:row>10</xdr:row>
      <xdr:rowOff>108087</xdr:rowOff>
    </xdr:from>
    <xdr:to>
      <xdr:col>8</xdr:col>
      <xdr:colOff>97000</xdr:colOff>
      <xdr:row>46</xdr:row>
      <xdr:rowOff>111084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D403EED-6EFF-F944-7A4E-8995AF3EC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1412552" y="4669189"/>
          <a:ext cx="7785125" cy="298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10B5D-3C8E-A040-8B89-B5979CC41C98}">
  <dimension ref="A1:CL530"/>
  <sheetViews>
    <sheetView zoomScaleNormal="75" workbookViewId="0">
      <selection activeCell="J59" sqref="J59"/>
    </sheetView>
  </sheetViews>
  <sheetFormatPr defaultColWidth="4.875" defaultRowHeight="24" customHeight="1"/>
  <cols>
    <col min="6" max="6" width="4.875" customWidth="1"/>
    <col min="13" max="13" width="4.875" customWidth="1"/>
    <col min="16" max="16" width="4.875" customWidth="1"/>
    <col min="22" max="22" width="4.875" customWidth="1"/>
    <col min="27" max="27" width="4.875" customWidth="1"/>
    <col min="33" max="44" width="4.875" customWidth="1"/>
  </cols>
  <sheetData>
    <row r="1" spans="1:24" s="2" customFormat="1" ht="24" customHeight="1">
      <c r="A1" s="1" t="s">
        <v>0</v>
      </c>
    </row>
    <row r="2" spans="1:24" ht="24" customHeight="1" thickBot="1"/>
    <row r="3" spans="1:24" ht="24" customHeight="1">
      <c r="B3" s="48"/>
      <c r="C3" s="49"/>
      <c r="D3" s="49"/>
      <c r="E3" s="50"/>
      <c r="N3" t="s">
        <v>1</v>
      </c>
      <c r="P3" s="56">
        <v>1</v>
      </c>
      <c r="Q3" s="57">
        <v>5</v>
      </c>
      <c r="R3" s="57">
        <v>5</v>
      </c>
      <c r="S3" s="58">
        <v>1</v>
      </c>
    </row>
    <row r="4" spans="1:24" ht="24" customHeight="1">
      <c r="B4" s="51"/>
      <c r="E4" s="52"/>
      <c r="P4" s="59">
        <v>5</v>
      </c>
      <c r="Q4" s="4">
        <v>2</v>
      </c>
      <c r="R4" s="4">
        <v>2</v>
      </c>
      <c r="S4" s="60">
        <v>5</v>
      </c>
    </row>
    <row r="5" spans="1:24" ht="24" customHeight="1">
      <c r="B5" s="51"/>
      <c r="E5" s="52"/>
      <c r="P5" s="59">
        <v>5</v>
      </c>
      <c r="Q5" s="4">
        <v>2</v>
      </c>
      <c r="R5" s="4">
        <v>2</v>
      </c>
      <c r="S5" s="60">
        <v>5</v>
      </c>
    </row>
    <row r="6" spans="1:24" ht="24" customHeight="1" thickBot="1">
      <c r="B6" s="53"/>
      <c r="C6" s="54"/>
      <c r="D6" s="54"/>
      <c r="E6" s="55"/>
      <c r="P6" s="61">
        <v>3</v>
      </c>
      <c r="Q6" s="62">
        <v>4</v>
      </c>
      <c r="R6" s="62">
        <v>3</v>
      </c>
      <c r="S6" s="63">
        <v>4</v>
      </c>
    </row>
    <row r="7" spans="1:24" ht="24" customHeight="1" thickBot="1"/>
    <row r="8" spans="1:24" ht="24" customHeight="1">
      <c r="J8" s="48"/>
      <c r="K8" s="50"/>
      <c r="N8" s="4" t="s">
        <v>2</v>
      </c>
      <c r="P8" s="16"/>
      <c r="Q8" s="16"/>
      <c r="R8" s="16"/>
      <c r="S8" s="16"/>
      <c r="T8" s="16"/>
      <c r="U8" s="16"/>
      <c r="V8" s="16"/>
      <c r="W8" s="16"/>
      <c r="X8" s="16"/>
    </row>
    <row r="9" spans="1:24" ht="24" customHeight="1" thickBot="1">
      <c r="J9" s="53"/>
      <c r="K9" s="55"/>
      <c r="P9" s="17"/>
      <c r="Q9" s="17"/>
      <c r="R9" s="17"/>
      <c r="S9" s="17"/>
      <c r="T9" s="17"/>
      <c r="U9" s="17"/>
      <c r="V9" s="17"/>
      <c r="W9" s="17"/>
      <c r="X9" s="17"/>
    </row>
    <row r="10" spans="1:24" ht="24" customHeight="1">
      <c r="J10" s="48"/>
      <c r="K10" s="50"/>
      <c r="P10" s="17"/>
      <c r="Q10" s="17"/>
      <c r="R10" s="17"/>
      <c r="S10" s="17"/>
      <c r="T10" s="17"/>
      <c r="U10" s="17"/>
      <c r="V10" s="17"/>
      <c r="W10" s="17"/>
      <c r="X10" s="17"/>
    </row>
    <row r="11" spans="1:24" ht="24" customHeight="1" thickBot="1">
      <c r="J11" s="53"/>
      <c r="K11" s="55"/>
      <c r="P11" s="18"/>
      <c r="Q11" s="18"/>
      <c r="R11" s="18"/>
      <c r="S11" s="18"/>
      <c r="T11" s="18"/>
      <c r="U11" s="18"/>
      <c r="V11" s="18"/>
      <c r="W11" s="18"/>
      <c r="X11" s="18"/>
    </row>
    <row r="12" spans="1:24" ht="24" customHeight="1"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</row>
    <row r="13" spans="1:24" ht="24" customHeight="1">
      <c r="J13" t="s">
        <v>3</v>
      </c>
      <c r="N13" t="s">
        <v>4</v>
      </c>
    </row>
    <row r="14" spans="1:24" ht="24" customHeight="1">
      <c r="J14" s="32"/>
      <c r="K14" s="33"/>
      <c r="L14" s="33"/>
      <c r="M14" s="34"/>
      <c r="N14" s="72"/>
      <c r="P14" s="67"/>
      <c r="Q14" s="68"/>
      <c r="R14" s="68"/>
      <c r="S14" s="68"/>
      <c r="T14" s="68"/>
      <c r="U14" s="68"/>
      <c r="V14" s="68"/>
      <c r="W14" s="68"/>
      <c r="X14" s="69"/>
    </row>
    <row r="15" spans="1:24" ht="24" customHeight="1">
      <c r="J15" s="32"/>
      <c r="K15" s="33"/>
      <c r="L15" s="33"/>
      <c r="M15" s="34"/>
      <c r="N15" s="72"/>
      <c r="P15" s="67"/>
      <c r="Q15" s="68"/>
      <c r="R15" s="68"/>
      <c r="S15" s="68"/>
      <c r="T15" s="68"/>
      <c r="U15" s="68"/>
      <c r="V15" s="68"/>
      <c r="W15" s="68"/>
      <c r="X15" s="69"/>
    </row>
    <row r="17" spans="2:24" ht="24" customHeight="1">
      <c r="N17" t="s">
        <v>5</v>
      </c>
      <c r="P17" s="67"/>
      <c r="Q17" s="68"/>
      <c r="R17" s="68"/>
      <c r="S17" s="68"/>
      <c r="T17" s="68"/>
      <c r="U17" s="68"/>
      <c r="V17" s="68"/>
      <c r="W17" s="68"/>
      <c r="X17" s="69"/>
    </row>
    <row r="18" spans="2:24" ht="24" customHeight="1">
      <c r="P18" s="67"/>
      <c r="Q18" s="68"/>
      <c r="R18" s="68"/>
      <c r="S18" s="68"/>
      <c r="T18" s="68"/>
      <c r="U18" s="68"/>
      <c r="V18" s="68"/>
      <c r="W18" s="68"/>
      <c r="X18" s="69"/>
    </row>
    <row r="19" spans="2:24" ht="24" customHeight="1" thickBot="1"/>
    <row r="20" spans="2:24" ht="24" customHeight="1" thickBot="1">
      <c r="B20" s="56"/>
      <c r="C20" s="57"/>
      <c r="D20" s="58"/>
      <c r="M20" s="4"/>
      <c r="N20" s="4" t="s">
        <v>6</v>
      </c>
      <c r="O20" s="4"/>
      <c r="P20" s="56"/>
      <c r="Q20" s="57"/>
      <c r="R20" s="58"/>
      <c r="S20" s="4"/>
      <c r="T20" s="4"/>
      <c r="U20" s="4"/>
      <c r="V20" s="4"/>
      <c r="W20" s="4"/>
    </row>
    <row r="21" spans="2:24" ht="24" customHeight="1">
      <c r="B21" s="59"/>
      <c r="C21" s="56"/>
      <c r="D21" s="57"/>
      <c r="E21" s="58"/>
      <c r="M21" s="4"/>
      <c r="N21" s="4"/>
      <c r="O21" s="4"/>
      <c r="P21" s="59"/>
      <c r="Q21" s="4"/>
      <c r="R21" s="60"/>
      <c r="S21" s="4"/>
      <c r="T21" s="4"/>
      <c r="U21" s="4"/>
      <c r="V21" s="4"/>
      <c r="W21" s="4"/>
    </row>
    <row r="22" spans="2:24" ht="24" customHeight="1" thickBot="1">
      <c r="B22" s="61"/>
      <c r="C22" s="59"/>
      <c r="D22" s="4"/>
      <c r="E22" s="60"/>
      <c r="M22" s="4"/>
      <c r="N22" s="4"/>
      <c r="O22" s="4"/>
      <c r="P22" s="61"/>
      <c r="Q22" s="62"/>
      <c r="R22" s="63"/>
      <c r="S22" s="4"/>
      <c r="T22" s="4"/>
      <c r="U22" s="4"/>
      <c r="V22" s="4"/>
      <c r="W22" s="4"/>
    </row>
    <row r="23" spans="2:24" ht="24" customHeight="1" thickBot="1">
      <c r="C23" s="61"/>
      <c r="D23" s="62"/>
      <c r="E23" s="63"/>
      <c r="M23" s="4"/>
      <c r="N23" s="4"/>
      <c r="O23" s="4"/>
      <c r="P23" s="56"/>
      <c r="Q23" s="57"/>
      <c r="R23" s="58"/>
      <c r="S23" s="4"/>
      <c r="T23" s="4"/>
      <c r="U23" s="4"/>
      <c r="V23" s="4"/>
      <c r="W23" s="4"/>
    </row>
    <row r="24" spans="2:24" ht="24" customHeight="1">
      <c r="M24" s="4"/>
      <c r="N24" s="4"/>
      <c r="O24" s="4"/>
      <c r="P24" s="59"/>
      <c r="Q24" s="4"/>
      <c r="R24" s="60"/>
      <c r="S24" s="4"/>
      <c r="T24" s="4"/>
      <c r="U24" s="4"/>
      <c r="V24" s="4"/>
      <c r="W24" s="4"/>
    </row>
    <row r="25" spans="2:24" ht="24" customHeight="1" thickBot="1">
      <c r="M25" s="4"/>
      <c r="N25" s="4"/>
      <c r="O25" s="4"/>
      <c r="P25" s="61"/>
      <c r="Q25" s="62"/>
      <c r="R25" s="63"/>
      <c r="S25" s="4"/>
      <c r="T25" s="4"/>
      <c r="U25" s="4"/>
      <c r="V25" s="4"/>
      <c r="W25" s="4"/>
    </row>
    <row r="26" spans="2:24" ht="24" customHeight="1"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2:24" ht="24" customHeight="1">
      <c r="M27" s="4"/>
      <c r="N27" s="4" t="s">
        <v>2</v>
      </c>
      <c r="O27" s="4"/>
      <c r="P27" s="16"/>
      <c r="Q27" s="16"/>
      <c r="R27" s="16"/>
      <c r="S27" s="16"/>
      <c r="T27" s="4"/>
      <c r="U27" s="4"/>
      <c r="V27" s="4"/>
      <c r="W27" s="4"/>
    </row>
    <row r="28" spans="2:24" ht="24" customHeight="1">
      <c r="M28" s="4"/>
      <c r="N28" s="4"/>
      <c r="O28" s="4"/>
      <c r="P28" s="17"/>
      <c r="Q28" s="17"/>
      <c r="R28" s="17"/>
      <c r="S28" s="17"/>
      <c r="T28" s="4"/>
      <c r="U28" s="4"/>
      <c r="V28" s="4"/>
      <c r="W28" s="4"/>
    </row>
    <row r="29" spans="2:24" ht="24" customHeight="1">
      <c r="P29" s="17"/>
      <c r="Q29" s="17"/>
      <c r="R29" s="17"/>
      <c r="S29" s="17"/>
    </row>
    <row r="30" spans="2:24" ht="24" customHeight="1">
      <c r="P30" s="18"/>
      <c r="Q30" s="18"/>
      <c r="R30" s="18"/>
      <c r="S30" s="18"/>
    </row>
    <row r="31" spans="2:24" ht="24" customHeight="1">
      <c r="P31" s="16"/>
      <c r="Q31" s="16"/>
      <c r="R31" s="16"/>
      <c r="S31" s="16"/>
    </row>
    <row r="32" spans="2:24" ht="24" customHeight="1">
      <c r="P32" s="17"/>
      <c r="Q32" s="17"/>
      <c r="R32" s="17"/>
      <c r="S32" s="17"/>
    </row>
    <row r="33" spans="2:19" ht="24" customHeight="1">
      <c r="P33" s="17"/>
      <c r="Q33" s="17"/>
      <c r="R33" s="17"/>
      <c r="S33" s="17"/>
    </row>
    <row r="34" spans="2:19" ht="24" customHeight="1">
      <c r="P34" s="18"/>
      <c r="Q34" s="18"/>
      <c r="R34" s="18"/>
      <c r="S34" s="18"/>
    </row>
    <row r="36" spans="2:19" ht="24" customHeight="1">
      <c r="N36" t="s">
        <v>7</v>
      </c>
      <c r="P36" s="67"/>
      <c r="Q36" s="68"/>
      <c r="R36" s="68"/>
      <c r="S36" s="69"/>
    </row>
    <row r="37" spans="2:19" ht="24" customHeight="1">
      <c r="P37" s="67"/>
      <c r="Q37" s="68"/>
      <c r="R37" s="68"/>
      <c r="S37" s="69"/>
    </row>
    <row r="38" spans="2:19" ht="24" customHeight="1" thickBot="1">
      <c r="P38" s="4"/>
      <c r="Q38" s="4"/>
      <c r="R38" s="4"/>
      <c r="S38" s="4"/>
    </row>
    <row r="39" spans="2:19" ht="24" customHeight="1" thickBot="1">
      <c r="B39" s="48"/>
      <c r="C39" s="50"/>
      <c r="N39" s="4" t="s">
        <v>6</v>
      </c>
      <c r="P39" s="56"/>
      <c r="Q39" s="58"/>
      <c r="R39" s="4"/>
      <c r="S39" s="4"/>
    </row>
    <row r="40" spans="2:19" ht="24" customHeight="1" thickBot="1">
      <c r="B40" s="53"/>
      <c r="C40" s="48"/>
      <c r="D40" s="50"/>
      <c r="P40" s="61"/>
      <c r="Q40" s="63"/>
      <c r="R40" s="4"/>
      <c r="S40" s="4"/>
    </row>
    <row r="41" spans="2:19" ht="24" customHeight="1" thickBot="1">
      <c r="C41" s="53"/>
      <c r="D41" s="55"/>
      <c r="P41" s="56"/>
      <c r="Q41" s="58"/>
      <c r="R41" s="4"/>
      <c r="S41" s="4"/>
    </row>
    <row r="42" spans="2:19" ht="24" customHeight="1" thickBot="1">
      <c r="P42" s="61"/>
      <c r="Q42" s="63"/>
      <c r="R42" s="4"/>
      <c r="S42" s="4"/>
    </row>
    <row r="43" spans="2:19" ht="24" customHeight="1">
      <c r="P43" s="4"/>
      <c r="Q43" s="4"/>
      <c r="R43" s="4"/>
      <c r="S43" s="4"/>
    </row>
    <row r="44" spans="2:19" ht="24" customHeight="1">
      <c r="N44" t="s">
        <v>8</v>
      </c>
      <c r="P44" s="70"/>
      <c r="Q44" s="4"/>
      <c r="R44" s="4"/>
      <c r="S44" s="4"/>
    </row>
    <row r="45" spans="2:19" ht="24" customHeight="1">
      <c r="P45" s="70"/>
      <c r="Q45" s="4"/>
      <c r="R45" s="4"/>
      <c r="S45" s="4"/>
    </row>
    <row r="46" spans="2:19" ht="24" customHeight="1">
      <c r="P46" s="70"/>
      <c r="Q46" s="4"/>
      <c r="R46" s="4"/>
      <c r="S46" s="4"/>
    </row>
    <row r="47" spans="2:19" ht="24" customHeight="1" thickBot="1">
      <c r="P47" s="70"/>
      <c r="Q47" s="4"/>
      <c r="R47" s="4"/>
      <c r="S47" s="4"/>
    </row>
    <row r="48" spans="2:19" ht="24" customHeight="1" thickBot="1">
      <c r="B48" s="64"/>
      <c r="C48" s="65"/>
      <c r="D48" s="65"/>
      <c r="E48" s="65"/>
      <c r="F48" s="65"/>
      <c r="G48" s="65"/>
      <c r="H48" s="65"/>
      <c r="I48" s="66"/>
      <c r="P48" s="70"/>
      <c r="Q48" s="4"/>
      <c r="R48" s="4"/>
      <c r="S48" s="4"/>
    </row>
    <row r="49" spans="1:19" ht="24" customHeight="1">
      <c r="P49" s="70"/>
      <c r="Q49" s="4"/>
      <c r="R49" s="4"/>
      <c r="S49" s="4"/>
    </row>
    <row r="50" spans="1:19" ht="24" customHeight="1">
      <c r="P50" s="70"/>
      <c r="Q50" s="4"/>
      <c r="R50" s="4"/>
      <c r="S50" s="4"/>
    </row>
    <row r="51" spans="1:19" ht="24" customHeight="1">
      <c r="P51" s="70"/>
      <c r="Q51" s="4"/>
      <c r="R51" s="4"/>
      <c r="S51" s="4"/>
    </row>
    <row r="52" spans="1:19" ht="24" customHeight="1">
      <c r="F52" t="s">
        <v>9</v>
      </c>
      <c r="P52" s="4">
        <v>1</v>
      </c>
    </row>
    <row r="53" spans="1:19" ht="24" customHeight="1">
      <c r="F53" t="s">
        <v>3</v>
      </c>
      <c r="N53" t="s">
        <v>4</v>
      </c>
    </row>
    <row r="54" spans="1:19" ht="24" customHeight="1">
      <c r="F54" s="19">
        <v>1</v>
      </c>
      <c r="G54" s="19">
        <v>0</v>
      </c>
      <c r="H54" s="19">
        <v>1</v>
      </c>
      <c r="I54" s="19">
        <v>-1</v>
      </c>
      <c r="J54" s="19">
        <v>0</v>
      </c>
      <c r="K54" s="19">
        <v>1</v>
      </c>
      <c r="L54" s="19">
        <v>1</v>
      </c>
      <c r="M54" s="19">
        <v>0</v>
      </c>
      <c r="N54" s="71">
        <v>-4</v>
      </c>
      <c r="O54" s="4"/>
      <c r="P54" s="70"/>
    </row>
    <row r="55" spans="1:19" ht="24" customHeight="1">
      <c r="F55" s="19">
        <v>1</v>
      </c>
      <c r="G55" s="19">
        <v>1</v>
      </c>
      <c r="H55" s="19">
        <v>-1</v>
      </c>
      <c r="I55" s="19">
        <v>0</v>
      </c>
      <c r="J55" s="19">
        <v>1</v>
      </c>
      <c r="K55" s="19">
        <v>0</v>
      </c>
      <c r="L55" s="19">
        <v>1</v>
      </c>
      <c r="M55" s="19">
        <v>1</v>
      </c>
      <c r="N55" s="71">
        <v>2</v>
      </c>
      <c r="O55" s="4"/>
      <c r="P55" s="70"/>
    </row>
    <row r="56" spans="1:19" ht="24" customHeight="1">
      <c r="F56" s="19">
        <v>0</v>
      </c>
      <c r="G56" s="19">
        <v>0</v>
      </c>
      <c r="H56" s="19">
        <v>0</v>
      </c>
      <c r="I56" s="19">
        <v>1</v>
      </c>
      <c r="J56" s="19">
        <v>0</v>
      </c>
      <c r="K56" s="19">
        <v>1</v>
      </c>
      <c r="L56" s="19">
        <v>1</v>
      </c>
      <c r="M56" s="19">
        <v>-1</v>
      </c>
      <c r="N56" s="71">
        <v>4</v>
      </c>
      <c r="O56" s="4"/>
      <c r="P56" s="70"/>
    </row>
    <row r="57" spans="1:19" ht="24" customHeight="1" thickBot="1"/>
    <row r="58" spans="1:19" ht="24" customHeight="1" thickBot="1">
      <c r="B58" s="64"/>
      <c r="C58" s="65"/>
      <c r="D58" s="66"/>
      <c r="N58" t="s">
        <v>10</v>
      </c>
      <c r="P58" s="47"/>
    </row>
    <row r="59" spans="1:19" ht="24" customHeight="1">
      <c r="P59" s="47"/>
    </row>
    <row r="60" spans="1:19" ht="24" customHeight="1">
      <c r="P60" s="47"/>
    </row>
    <row r="63" spans="1:19" s="2" customFormat="1" ht="24" customHeight="1">
      <c r="A63" s="1" t="s">
        <v>11</v>
      </c>
    </row>
    <row r="65" spans="1:49" ht="24" customHeight="1">
      <c r="O65" t="s">
        <v>12</v>
      </c>
      <c r="Q65" s="3"/>
      <c r="R65" s="3"/>
      <c r="S65" s="3"/>
      <c r="T65" s="3"/>
      <c r="U65" s="3"/>
      <c r="V65" s="3"/>
      <c r="W65" s="3"/>
      <c r="X65" s="3"/>
      <c r="AB65" s="3"/>
      <c r="AC65" s="3"/>
      <c r="AD65" s="3"/>
      <c r="AE65" s="3"/>
      <c r="AF65" s="3"/>
      <c r="AG65" s="3"/>
      <c r="AH65" s="3"/>
      <c r="AI65" s="3"/>
      <c r="AM65" s="3"/>
      <c r="AN65" s="3"/>
      <c r="AO65" s="3"/>
      <c r="AP65" s="3"/>
      <c r="AQ65" s="3"/>
      <c r="AR65" s="3"/>
      <c r="AV65" s="3"/>
      <c r="AW65" s="3"/>
    </row>
    <row r="66" spans="1:49" ht="24" customHeight="1" thickBot="1">
      <c r="P66" s="4" t="s">
        <v>13</v>
      </c>
      <c r="Q66">
        <v>1</v>
      </c>
      <c r="Y66">
        <v>2</v>
      </c>
      <c r="AG66">
        <v>3</v>
      </c>
      <c r="AO66">
        <v>4</v>
      </c>
      <c r="AP66" s="3"/>
      <c r="AQ66" s="3"/>
      <c r="AR66" s="3"/>
      <c r="AV66" s="3"/>
      <c r="AW66" s="3"/>
    </row>
    <row r="67" spans="1:49" ht="24" customHeight="1">
      <c r="Q67" s="5">
        <v>11</v>
      </c>
      <c r="R67" s="6">
        <v>159</v>
      </c>
      <c r="S67" s="6">
        <v>157</v>
      </c>
      <c r="T67" s="6">
        <v>158</v>
      </c>
      <c r="U67" s="6">
        <v>158</v>
      </c>
      <c r="V67" s="6">
        <v>199</v>
      </c>
      <c r="W67" s="6">
        <v>0</v>
      </c>
      <c r="X67" s="7">
        <v>12</v>
      </c>
      <c r="Y67" s="5">
        <v>9</v>
      </c>
      <c r="Z67" s="6">
        <v>1</v>
      </c>
      <c r="AA67" s="6">
        <v>15</v>
      </c>
      <c r="AB67" s="6">
        <v>94</v>
      </c>
      <c r="AC67" s="6">
        <v>95</v>
      </c>
      <c r="AD67" s="6">
        <v>1</v>
      </c>
      <c r="AE67" s="6">
        <v>12</v>
      </c>
      <c r="AF67" s="7">
        <v>17</v>
      </c>
      <c r="AG67" s="5">
        <v>11</v>
      </c>
      <c r="AH67" s="6">
        <v>12</v>
      </c>
      <c r="AI67" s="6">
        <v>2</v>
      </c>
      <c r="AJ67" s="6">
        <v>208</v>
      </c>
      <c r="AK67" s="6">
        <v>192</v>
      </c>
      <c r="AL67" s="6">
        <v>195</v>
      </c>
      <c r="AM67" s="6">
        <v>15</v>
      </c>
      <c r="AN67" s="7">
        <v>7</v>
      </c>
      <c r="AO67" s="5">
        <v>10</v>
      </c>
      <c r="AP67" s="6">
        <v>12</v>
      </c>
      <c r="AQ67" s="6">
        <v>3</v>
      </c>
      <c r="AR67" s="6">
        <v>4</v>
      </c>
      <c r="AS67" s="6">
        <v>5</v>
      </c>
      <c r="AT67" s="6">
        <v>2</v>
      </c>
      <c r="AU67" s="6">
        <v>3</v>
      </c>
      <c r="AV67" s="7">
        <v>14</v>
      </c>
    </row>
    <row r="68" spans="1:49" ht="24" customHeight="1">
      <c r="Q68" s="8">
        <v>153</v>
      </c>
      <c r="R68" s="9">
        <v>16</v>
      </c>
      <c r="S68" s="9">
        <v>145</v>
      </c>
      <c r="T68" s="9">
        <v>8</v>
      </c>
      <c r="U68" s="9">
        <v>140</v>
      </c>
      <c r="V68" s="9">
        <v>12</v>
      </c>
      <c r="W68" s="9">
        <v>10</v>
      </c>
      <c r="X68" s="10">
        <v>6</v>
      </c>
      <c r="Y68" s="8">
        <v>8</v>
      </c>
      <c r="Z68" s="9">
        <v>18</v>
      </c>
      <c r="AA68" s="9">
        <v>10</v>
      </c>
      <c r="AB68" s="9">
        <v>7</v>
      </c>
      <c r="AC68" s="9">
        <v>97</v>
      </c>
      <c r="AD68" s="9">
        <v>0</v>
      </c>
      <c r="AE68" s="9">
        <v>6</v>
      </c>
      <c r="AF68" s="10">
        <v>18</v>
      </c>
      <c r="AG68" s="8">
        <v>19</v>
      </c>
      <c r="AH68" s="9">
        <v>8</v>
      </c>
      <c r="AI68" s="9">
        <v>202</v>
      </c>
      <c r="AJ68" s="9">
        <v>11</v>
      </c>
      <c r="AK68" s="9">
        <v>14</v>
      </c>
      <c r="AL68" s="9">
        <v>3</v>
      </c>
      <c r="AM68" s="9">
        <v>153</v>
      </c>
      <c r="AN68" s="10">
        <v>16</v>
      </c>
      <c r="AO68" s="8">
        <v>160</v>
      </c>
      <c r="AP68" s="9">
        <v>150</v>
      </c>
      <c r="AQ68" s="9">
        <v>147</v>
      </c>
      <c r="AR68" s="9">
        <v>141</v>
      </c>
      <c r="AS68" s="9">
        <v>158</v>
      </c>
      <c r="AT68" s="9">
        <v>155</v>
      </c>
      <c r="AU68" s="9">
        <v>144</v>
      </c>
      <c r="AV68" s="10">
        <v>147</v>
      </c>
    </row>
    <row r="69" spans="1:49" ht="24" customHeight="1">
      <c r="Q69" s="8">
        <v>160</v>
      </c>
      <c r="R69" s="9">
        <v>146</v>
      </c>
      <c r="S69" s="9">
        <v>157</v>
      </c>
      <c r="T69" s="9">
        <v>160</v>
      </c>
      <c r="U69" s="9">
        <v>154</v>
      </c>
      <c r="V69" s="9">
        <v>199</v>
      </c>
      <c r="W69" s="9">
        <v>13</v>
      </c>
      <c r="X69" s="10">
        <v>5</v>
      </c>
      <c r="Y69" s="8">
        <v>9</v>
      </c>
      <c r="Z69" s="9">
        <v>268</v>
      </c>
      <c r="AA69" s="9">
        <v>158</v>
      </c>
      <c r="AB69" s="9">
        <v>176</v>
      </c>
      <c r="AC69" s="9">
        <v>1</v>
      </c>
      <c r="AD69" s="9">
        <v>165</v>
      </c>
      <c r="AE69" s="9">
        <v>161</v>
      </c>
      <c r="AF69" s="10">
        <v>6</v>
      </c>
      <c r="AG69" s="8">
        <v>10</v>
      </c>
      <c r="AH69" s="9">
        <v>16</v>
      </c>
      <c r="AI69" s="9">
        <v>220</v>
      </c>
      <c r="AJ69" s="9">
        <v>9</v>
      </c>
      <c r="AK69" s="9">
        <v>7</v>
      </c>
      <c r="AL69" s="9">
        <v>18</v>
      </c>
      <c r="AM69" s="9">
        <v>153</v>
      </c>
      <c r="AN69" s="10">
        <v>11</v>
      </c>
      <c r="AO69" s="8">
        <v>0</v>
      </c>
      <c r="AP69" s="9">
        <v>150</v>
      </c>
      <c r="AQ69" s="9">
        <v>16</v>
      </c>
      <c r="AR69" s="9">
        <v>18</v>
      </c>
      <c r="AS69" s="9">
        <v>3</v>
      </c>
      <c r="AT69" s="9">
        <v>13</v>
      </c>
      <c r="AU69" s="9">
        <v>150</v>
      </c>
      <c r="AV69" s="10">
        <v>6</v>
      </c>
    </row>
    <row r="70" spans="1:49" ht="24" customHeight="1">
      <c r="Q70" s="8">
        <v>5</v>
      </c>
      <c r="R70" s="9">
        <v>11</v>
      </c>
      <c r="S70" s="9">
        <v>233</v>
      </c>
      <c r="T70" s="9">
        <v>235</v>
      </c>
      <c r="U70" s="9">
        <v>151</v>
      </c>
      <c r="V70" s="9">
        <v>0</v>
      </c>
      <c r="W70" s="9">
        <v>12</v>
      </c>
      <c r="X70" s="10">
        <v>17</v>
      </c>
      <c r="Y70" s="8">
        <v>163</v>
      </c>
      <c r="Z70" s="9">
        <v>261</v>
      </c>
      <c r="AA70" s="9">
        <v>267</v>
      </c>
      <c r="AB70" s="9">
        <v>171</v>
      </c>
      <c r="AC70" s="9">
        <v>167</v>
      </c>
      <c r="AD70" s="9">
        <v>177</v>
      </c>
      <c r="AE70" s="9">
        <v>164</v>
      </c>
      <c r="AF70" s="10">
        <v>175</v>
      </c>
      <c r="AG70" s="8">
        <v>7</v>
      </c>
      <c r="AH70" s="9">
        <v>4</v>
      </c>
      <c r="AI70" s="9">
        <v>14</v>
      </c>
      <c r="AJ70" s="9">
        <v>195</v>
      </c>
      <c r="AK70" s="9">
        <v>190</v>
      </c>
      <c r="AL70" s="9">
        <v>200</v>
      </c>
      <c r="AM70" s="9">
        <v>6</v>
      </c>
      <c r="AN70" s="10">
        <v>13</v>
      </c>
      <c r="AO70" s="8">
        <v>143</v>
      </c>
      <c r="AP70" s="9">
        <v>154</v>
      </c>
      <c r="AQ70" s="9">
        <v>3</v>
      </c>
      <c r="AR70" s="9">
        <v>5</v>
      </c>
      <c r="AS70" s="9">
        <v>14</v>
      </c>
      <c r="AT70" s="9">
        <v>17</v>
      </c>
      <c r="AU70" s="9">
        <v>143</v>
      </c>
      <c r="AV70" s="10">
        <v>156</v>
      </c>
    </row>
    <row r="71" spans="1:49" ht="24" customHeight="1">
      <c r="Q71" s="8">
        <v>4</v>
      </c>
      <c r="R71" s="9">
        <v>147</v>
      </c>
      <c r="S71" s="9">
        <v>241</v>
      </c>
      <c r="T71" s="9">
        <v>233</v>
      </c>
      <c r="U71" s="9">
        <v>141</v>
      </c>
      <c r="V71" s="9">
        <v>191</v>
      </c>
      <c r="W71" s="9">
        <v>19</v>
      </c>
      <c r="X71" s="10">
        <v>6</v>
      </c>
      <c r="Y71" s="8">
        <v>170</v>
      </c>
      <c r="Z71" s="9">
        <v>275</v>
      </c>
      <c r="AA71" s="9">
        <v>174</v>
      </c>
      <c r="AB71" s="9">
        <v>160</v>
      </c>
      <c r="AC71" s="9">
        <v>169</v>
      </c>
      <c r="AD71" s="9">
        <v>171</v>
      </c>
      <c r="AE71" s="9">
        <v>158</v>
      </c>
      <c r="AF71" s="10">
        <v>169</v>
      </c>
      <c r="AG71" s="8">
        <v>20</v>
      </c>
      <c r="AH71" s="9">
        <v>4</v>
      </c>
      <c r="AI71" s="9">
        <v>3</v>
      </c>
      <c r="AJ71" s="9">
        <v>5</v>
      </c>
      <c r="AK71" s="9">
        <v>190</v>
      </c>
      <c r="AL71" s="9">
        <v>9</v>
      </c>
      <c r="AM71" s="9">
        <v>5</v>
      </c>
      <c r="AN71" s="10">
        <v>6</v>
      </c>
      <c r="AO71" s="8">
        <v>9</v>
      </c>
      <c r="AP71" s="9">
        <v>150</v>
      </c>
      <c r="AQ71" s="9">
        <v>1</v>
      </c>
      <c r="AR71" s="9">
        <v>0</v>
      </c>
      <c r="AS71" s="9">
        <v>6</v>
      </c>
      <c r="AT71" s="9">
        <v>19</v>
      </c>
      <c r="AU71" s="9">
        <v>150</v>
      </c>
      <c r="AV71" s="10">
        <v>10</v>
      </c>
    </row>
    <row r="72" spans="1:49" ht="24" customHeight="1">
      <c r="Q72" s="8">
        <v>3</v>
      </c>
      <c r="R72" s="9">
        <v>2</v>
      </c>
      <c r="S72" s="9">
        <v>234</v>
      </c>
      <c r="T72" s="9">
        <v>231</v>
      </c>
      <c r="U72" s="9">
        <v>160</v>
      </c>
      <c r="V72" s="9">
        <v>14</v>
      </c>
      <c r="W72" s="9">
        <v>3</v>
      </c>
      <c r="X72" s="10">
        <v>156</v>
      </c>
      <c r="Y72" s="8">
        <v>160</v>
      </c>
      <c r="Z72" s="9">
        <v>170</v>
      </c>
      <c r="AA72" s="9">
        <v>161</v>
      </c>
      <c r="AB72" s="9">
        <v>159</v>
      </c>
      <c r="AC72" s="9">
        <v>170</v>
      </c>
      <c r="AD72" s="9">
        <v>176</v>
      </c>
      <c r="AE72" s="9">
        <v>167</v>
      </c>
      <c r="AF72" s="10">
        <v>174</v>
      </c>
      <c r="AG72" s="8">
        <v>12</v>
      </c>
      <c r="AH72" s="9">
        <v>6</v>
      </c>
      <c r="AI72" s="9">
        <v>9</v>
      </c>
      <c r="AJ72" s="9">
        <v>19</v>
      </c>
      <c r="AK72" s="9">
        <v>204</v>
      </c>
      <c r="AL72" s="9">
        <v>144</v>
      </c>
      <c r="AM72" s="9">
        <v>7</v>
      </c>
      <c r="AN72" s="10">
        <v>3</v>
      </c>
      <c r="AO72" s="8">
        <v>206</v>
      </c>
      <c r="AP72" s="9">
        <v>195</v>
      </c>
      <c r="AQ72" s="9">
        <v>207</v>
      </c>
      <c r="AR72" s="9">
        <v>198</v>
      </c>
      <c r="AS72" s="9">
        <v>190</v>
      </c>
      <c r="AT72" s="9">
        <v>203</v>
      </c>
      <c r="AU72" s="9">
        <v>199</v>
      </c>
      <c r="AV72" s="10">
        <v>191</v>
      </c>
    </row>
    <row r="73" spans="1:49" ht="24" customHeight="1">
      <c r="Q73" s="8">
        <v>2</v>
      </c>
      <c r="R73" s="9">
        <v>6</v>
      </c>
      <c r="S73" s="9">
        <v>228</v>
      </c>
      <c r="T73" s="9">
        <v>232</v>
      </c>
      <c r="U73" s="9">
        <v>146</v>
      </c>
      <c r="V73" s="9">
        <v>143</v>
      </c>
      <c r="W73" s="9">
        <v>155</v>
      </c>
      <c r="X73" s="10">
        <v>6</v>
      </c>
      <c r="Y73" s="8">
        <v>12</v>
      </c>
      <c r="Z73" s="9">
        <v>170</v>
      </c>
      <c r="AA73" s="9">
        <v>177</v>
      </c>
      <c r="AB73" s="9">
        <v>175</v>
      </c>
      <c r="AC73" s="9">
        <v>167</v>
      </c>
      <c r="AD73" s="9">
        <v>11</v>
      </c>
      <c r="AE73" s="9">
        <v>168</v>
      </c>
      <c r="AF73" s="10">
        <v>13</v>
      </c>
      <c r="AG73" s="8">
        <v>12</v>
      </c>
      <c r="AH73" s="9">
        <v>7</v>
      </c>
      <c r="AI73" s="9">
        <v>14</v>
      </c>
      <c r="AJ73" s="9">
        <v>0</v>
      </c>
      <c r="AK73" s="9">
        <v>206</v>
      </c>
      <c r="AL73" s="9">
        <v>19</v>
      </c>
      <c r="AM73" s="9">
        <v>1</v>
      </c>
      <c r="AN73" s="10">
        <v>19</v>
      </c>
      <c r="AO73" s="8">
        <v>13</v>
      </c>
      <c r="AP73" s="9">
        <v>16</v>
      </c>
      <c r="AQ73" s="9">
        <v>3</v>
      </c>
      <c r="AR73" s="9">
        <v>17</v>
      </c>
      <c r="AS73" s="9">
        <v>8</v>
      </c>
      <c r="AT73" s="9">
        <v>16</v>
      </c>
      <c r="AU73" s="9">
        <v>9</v>
      </c>
      <c r="AV73" s="10">
        <v>0</v>
      </c>
    </row>
    <row r="74" spans="1:49" ht="24" customHeight="1" thickBot="1">
      <c r="Q74" s="11">
        <v>16</v>
      </c>
      <c r="R74" s="12">
        <v>15</v>
      </c>
      <c r="S74" s="12">
        <v>144</v>
      </c>
      <c r="T74" s="12">
        <v>13</v>
      </c>
      <c r="U74" s="12">
        <v>154</v>
      </c>
      <c r="V74" s="12">
        <v>15</v>
      </c>
      <c r="W74" s="12">
        <v>17</v>
      </c>
      <c r="X74" s="13">
        <v>3</v>
      </c>
      <c r="Y74" s="11">
        <v>17</v>
      </c>
      <c r="Z74" s="12">
        <v>12</v>
      </c>
      <c r="AA74" s="12">
        <v>170</v>
      </c>
      <c r="AB74" s="12">
        <v>161</v>
      </c>
      <c r="AC74" s="12">
        <v>9</v>
      </c>
      <c r="AD74" s="12">
        <v>173</v>
      </c>
      <c r="AE74" s="12">
        <v>19</v>
      </c>
      <c r="AF74" s="13">
        <v>1</v>
      </c>
      <c r="AG74" s="11">
        <v>6</v>
      </c>
      <c r="AH74" s="12">
        <v>19</v>
      </c>
      <c r="AI74" s="12">
        <v>6</v>
      </c>
      <c r="AJ74" s="12">
        <v>6</v>
      </c>
      <c r="AK74" s="12">
        <v>191</v>
      </c>
      <c r="AL74" s="12">
        <v>159</v>
      </c>
      <c r="AM74" s="12">
        <v>19</v>
      </c>
      <c r="AN74" s="13">
        <v>0</v>
      </c>
      <c r="AO74" s="11">
        <v>9</v>
      </c>
      <c r="AP74" s="12">
        <v>13</v>
      </c>
      <c r="AQ74" s="12">
        <v>9</v>
      </c>
      <c r="AR74" s="12">
        <v>6</v>
      </c>
      <c r="AS74" s="12">
        <v>15</v>
      </c>
      <c r="AT74" s="12">
        <v>20</v>
      </c>
      <c r="AU74" s="12">
        <v>16</v>
      </c>
      <c r="AV74" s="13">
        <v>7</v>
      </c>
    </row>
    <row r="75" spans="1:49" ht="24" customHeight="1">
      <c r="Q75" s="3"/>
      <c r="R75" s="3"/>
      <c r="S75" s="3"/>
      <c r="T75" s="3"/>
      <c r="U75" s="3"/>
      <c r="V75" s="3"/>
      <c r="W75" s="3"/>
      <c r="X75" s="3"/>
      <c r="AB75" s="3"/>
      <c r="AC75" s="3"/>
      <c r="AD75" s="3"/>
      <c r="AE75" s="3"/>
      <c r="AF75" s="3"/>
      <c r="AG75" s="3"/>
      <c r="AH75" s="3"/>
      <c r="AI75" s="3"/>
      <c r="AM75" s="3"/>
      <c r="AN75" s="3"/>
      <c r="AO75" s="3"/>
      <c r="AP75" s="3"/>
      <c r="AQ75" s="3"/>
      <c r="AR75" s="3"/>
      <c r="AV75" s="3"/>
      <c r="AW75" s="3"/>
    </row>
    <row r="77" spans="1:49" s="2" customFormat="1" ht="24" customHeight="1">
      <c r="A77" s="1" t="s">
        <v>14</v>
      </c>
      <c r="O77" s="1"/>
    </row>
    <row r="78" spans="1:49" ht="24" customHeight="1"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</row>
    <row r="79" spans="1:49" ht="24" customHeight="1">
      <c r="W79" t="s">
        <v>15</v>
      </c>
      <c r="AA79" s="14" cm="1">
        <f t="array" aca="1" ref="AA79:AH86" ca="1">GRAYSCALEIMAGE(X80)/255</f>
        <v>4.3137254901960784E-2</v>
      </c>
      <c r="AB79" s="14">
        <f ca="1"/>
        <v>0.62352941176470589</v>
      </c>
      <c r="AC79" s="14">
        <f ca="1"/>
        <v>0.61568627450980395</v>
      </c>
      <c r="AD79" s="14">
        <f ca="1"/>
        <v>0.61960784313725492</v>
      </c>
      <c r="AE79" s="14">
        <f ca="1"/>
        <v>0.61960784313725492</v>
      </c>
      <c r="AF79" s="14">
        <f ca="1"/>
        <v>0.7803921568627451</v>
      </c>
      <c r="AG79" s="14">
        <f ca="1"/>
        <v>0</v>
      </c>
      <c r="AH79" s="14">
        <f ca="1"/>
        <v>4.7058823529411764E-2</v>
      </c>
      <c r="AI79" s="4"/>
      <c r="AJ79" s="4"/>
    </row>
    <row r="80" spans="1:49" ht="24" customHeight="1">
      <c r="W80" t="s">
        <v>16</v>
      </c>
      <c r="X80">
        <v>1</v>
      </c>
      <c r="AA80" s="14">
        <f ca="1"/>
        <v>0.6</v>
      </c>
      <c r="AB80" s="14">
        <f ca="1"/>
        <v>6.2745098039215685E-2</v>
      </c>
      <c r="AC80" s="14">
        <f ca="1"/>
        <v>0.56862745098039214</v>
      </c>
      <c r="AD80" s="14">
        <f ca="1"/>
        <v>3.1372549019607843E-2</v>
      </c>
      <c r="AE80" s="14">
        <f ca="1"/>
        <v>0.5490196078431373</v>
      </c>
      <c r="AF80" s="14">
        <f ca="1"/>
        <v>4.7058823529411764E-2</v>
      </c>
      <c r="AG80" s="14">
        <f ca="1"/>
        <v>3.9215686274509803E-2</v>
      </c>
      <c r="AH80" s="14">
        <f ca="1"/>
        <v>2.3529411764705882E-2</v>
      </c>
      <c r="AI80" s="4"/>
      <c r="AJ80" s="4"/>
    </row>
    <row r="81" spans="23:36" ht="24" customHeight="1">
      <c r="AA81" s="14">
        <f ca="1"/>
        <v>0.62745098039215685</v>
      </c>
      <c r="AB81" s="14">
        <f ca="1"/>
        <v>0.5725490196078431</v>
      </c>
      <c r="AC81" s="14">
        <f ca="1"/>
        <v>0.61568627450980395</v>
      </c>
      <c r="AD81" s="14">
        <f ca="1"/>
        <v>0.62745098039215685</v>
      </c>
      <c r="AE81" s="14">
        <f ca="1"/>
        <v>0.60392156862745094</v>
      </c>
      <c r="AF81" s="14">
        <f ca="1"/>
        <v>0.7803921568627451</v>
      </c>
      <c r="AG81" s="14">
        <f ca="1"/>
        <v>5.0980392156862744E-2</v>
      </c>
      <c r="AH81" s="14">
        <f ca="1"/>
        <v>1.9607843137254902E-2</v>
      </c>
      <c r="AI81" s="4"/>
      <c r="AJ81" s="4"/>
    </row>
    <row r="82" spans="23:36" ht="24" customHeight="1">
      <c r="AA82" s="14">
        <f ca="1"/>
        <v>1.9607843137254902E-2</v>
      </c>
      <c r="AB82" s="14">
        <f ca="1"/>
        <v>4.3137254901960784E-2</v>
      </c>
      <c r="AC82" s="14">
        <f ca="1"/>
        <v>0.9137254901960784</v>
      </c>
      <c r="AD82" s="14">
        <f ca="1"/>
        <v>0.92156862745098034</v>
      </c>
      <c r="AE82" s="14">
        <f ca="1"/>
        <v>0.59215686274509804</v>
      </c>
      <c r="AF82" s="14">
        <f ca="1"/>
        <v>0</v>
      </c>
      <c r="AG82" s="14">
        <f ca="1"/>
        <v>4.7058823529411764E-2</v>
      </c>
      <c r="AH82" s="14">
        <f ca="1"/>
        <v>6.6666666666666666E-2</v>
      </c>
      <c r="AI82" s="4"/>
      <c r="AJ82" s="4"/>
    </row>
    <row r="83" spans="23:36" ht="24" customHeight="1">
      <c r="AA83" s="14">
        <f ca="1"/>
        <v>1.5686274509803921E-2</v>
      </c>
      <c r="AB83" s="14">
        <f ca="1"/>
        <v>0.57647058823529407</v>
      </c>
      <c r="AC83" s="14">
        <f ca="1"/>
        <v>0.94509803921568625</v>
      </c>
      <c r="AD83" s="14">
        <f ca="1"/>
        <v>0.9137254901960784</v>
      </c>
      <c r="AE83" s="14">
        <f ca="1"/>
        <v>0.55294117647058827</v>
      </c>
      <c r="AF83" s="14">
        <f ca="1"/>
        <v>0.74901960784313726</v>
      </c>
      <c r="AG83" s="14">
        <f ca="1"/>
        <v>7.4509803921568626E-2</v>
      </c>
      <c r="AH83" s="14">
        <f ca="1"/>
        <v>2.3529411764705882E-2</v>
      </c>
      <c r="AI83" s="4"/>
      <c r="AJ83" s="4"/>
    </row>
    <row r="84" spans="23:36" ht="24" customHeight="1">
      <c r="AA84" s="14">
        <f ca="1"/>
        <v>1.1764705882352941E-2</v>
      </c>
      <c r="AB84" s="14">
        <f ca="1"/>
        <v>7.8431372549019607E-3</v>
      </c>
      <c r="AC84" s="14">
        <f ca="1"/>
        <v>0.91764705882352937</v>
      </c>
      <c r="AD84" s="14">
        <f ca="1"/>
        <v>0.90588235294117647</v>
      </c>
      <c r="AE84" s="14">
        <f ca="1"/>
        <v>0.62745098039215685</v>
      </c>
      <c r="AF84" s="14">
        <f ca="1"/>
        <v>5.4901960784313725E-2</v>
      </c>
      <c r="AG84" s="14">
        <f ca="1"/>
        <v>1.1764705882352941E-2</v>
      </c>
      <c r="AH84" s="14">
        <f ca="1"/>
        <v>0.61176470588235299</v>
      </c>
      <c r="AI84" s="4"/>
      <c r="AJ84" s="4"/>
    </row>
    <row r="85" spans="23:36" ht="24" customHeight="1">
      <c r="AA85" s="14">
        <f ca="1"/>
        <v>7.8431372549019607E-3</v>
      </c>
      <c r="AB85" s="14">
        <f ca="1"/>
        <v>2.3529411764705882E-2</v>
      </c>
      <c r="AC85" s="14">
        <f ca="1"/>
        <v>0.89411764705882357</v>
      </c>
      <c r="AD85" s="14">
        <f ca="1"/>
        <v>0.90980392156862744</v>
      </c>
      <c r="AE85" s="14">
        <f ca="1"/>
        <v>0.5725490196078431</v>
      </c>
      <c r="AF85" s="14">
        <f ca="1"/>
        <v>0.5607843137254902</v>
      </c>
      <c r="AG85" s="14">
        <f ca="1"/>
        <v>0.60784313725490191</v>
      </c>
      <c r="AH85" s="14">
        <f ca="1"/>
        <v>2.3529411764705882E-2</v>
      </c>
      <c r="AI85" s="4"/>
      <c r="AJ85" s="4"/>
    </row>
    <row r="86" spans="23:36" ht="24" customHeight="1">
      <c r="AA86" s="14">
        <f ca="1"/>
        <v>6.2745098039215685E-2</v>
      </c>
      <c r="AB86" s="14">
        <f ca="1"/>
        <v>5.8823529411764705E-2</v>
      </c>
      <c r="AC86" s="14">
        <f ca="1"/>
        <v>0.56470588235294117</v>
      </c>
      <c r="AD86" s="14">
        <f ca="1"/>
        <v>5.0980392156862744E-2</v>
      </c>
      <c r="AE86" s="14">
        <f ca="1"/>
        <v>0.60392156862745094</v>
      </c>
      <c r="AF86" s="14">
        <f ca="1"/>
        <v>5.8823529411764705E-2</v>
      </c>
      <c r="AG86" s="14">
        <f ca="1"/>
        <v>6.6666666666666666E-2</v>
      </c>
      <c r="AH86" s="14">
        <f ca="1"/>
        <v>1.1764705882352941E-2</v>
      </c>
      <c r="AI86" s="4"/>
      <c r="AJ86" s="4"/>
    </row>
    <row r="87" spans="23:36" ht="24" customHeight="1">
      <c r="W87" t="s">
        <v>15</v>
      </c>
      <c r="AA87" s="14" cm="1">
        <f t="array" aca="1" ref="AA87:AH94" ca="1">GRAYSCALEIMAGE(X88)/255-0.02</f>
        <v>2.3137254901960783E-2</v>
      </c>
      <c r="AB87" s="14">
        <f ca="1"/>
        <v>0.60352941176470587</v>
      </c>
      <c r="AC87" s="14">
        <f ca="1"/>
        <v>0.59568627450980394</v>
      </c>
      <c r="AD87" s="14">
        <f ca="1"/>
        <v>0.5996078431372549</v>
      </c>
      <c r="AE87" s="14">
        <f ca="1"/>
        <v>0.5996078431372549</v>
      </c>
      <c r="AF87" s="14">
        <f ca="1"/>
        <v>0.76039215686274508</v>
      </c>
      <c r="AG87" s="14">
        <f ca="1"/>
        <v>-0.02</v>
      </c>
      <c r="AH87" s="14">
        <f ca="1"/>
        <v>2.7058823529411764E-2</v>
      </c>
      <c r="AI87" s="4"/>
      <c r="AJ87" s="4"/>
    </row>
    <row r="88" spans="23:36" ht="24" customHeight="1">
      <c r="W88" t="s">
        <v>16</v>
      </c>
      <c r="X88">
        <v>1</v>
      </c>
      <c r="AA88" s="14">
        <f ca="1"/>
        <v>0.57999999999999996</v>
      </c>
      <c r="AB88" s="14">
        <f ca="1"/>
        <v>4.2745098039215682E-2</v>
      </c>
      <c r="AC88" s="14">
        <f ca="1"/>
        <v>0.54862745098039212</v>
      </c>
      <c r="AD88" s="14">
        <f ca="1"/>
        <v>1.1372549019607842E-2</v>
      </c>
      <c r="AE88" s="14">
        <f ca="1"/>
        <v>0.52901960784313729</v>
      </c>
      <c r="AF88" s="14">
        <f ca="1"/>
        <v>2.7058823529411764E-2</v>
      </c>
      <c r="AG88" s="14">
        <f ca="1"/>
        <v>1.9215686274509803E-2</v>
      </c>
      <c r="AH88" s="14">
        <f ca="1"/>
        <v>3.5294117647058816E-3</v>
      </c>
      <c r="AI88" s="4"/>
      <c r="AJ88" s="4"/>
    </row>
    <row r="89" spans="23:36" ht="24" customHeight="1">
      <c r="AA89" s="14">
        <f ca="1"/>
        <v>0.60745098039215684</v>
      </c>
      <c r="AB89" s="14">
        <f ca="1"/>
        <v>0.55254901960784308</v>
      </c>
      <c r="AC89" s="14">
        <f ca="1"/>
        <v>0.59568627450980394</v>
      </c>
      <c r="AD89" s="14">
        <f ca="1"/>
        <v>0.60745098039215684</v>
      </c>
      <c r="AE89" s="14">
        <f ca="1"/>
        <v>0.58392156862745093</v>
      </c>
      <c r="AF89" s="14">
        <f ca="1"/>
        <v>0.76039215686274508</v>
      </c>
      <c r="AG89" s="14">
        <f ca="1"/>
        <v>3.0980392156862744E-2</v>
      </c>
      <c r="AH89" s="14">
        <f ca="1"/>
        <v>-3.9215686274509873E-4</v>
      </c>
      <c r="AI89" s="4"/>
      <c r="AJ89" s="4"/>
    </row>
    <row r="90" spans="23:36" ht="24" customHeight="1">
      <c r="AA90" s="14">
        <f ca="1"/>
        <v>-3.9215686274509873E-4</v>
      </c>
      <c r="AB90" s="14">
        <f ca="1"/>
        <v>2.3137254901960783E-2</v>
      </c>
      <c r="AC90" s="14">
        <f ca="1"/>
        <v>0.89372549019607839</v>
      </c>
      <c r="AD90" s="14">
        <f ca="1"/>
        <v>0.90156862745098032</v>
      </c>
      <c r="AE90" s="14">
        <f ca="1"/>
        <v>0.57215686274509803</v>
      </c>
      <c r="AF90" s="14">
        <f ca="1"/>
        <v>-0.02</v>
      </c>
      <c r="AG90" s="14">
        <f ca="1"/>
        <v>2.7058823529411764E-2</v>
      </c>
      <c r="AH90" s="14">
        <f ca="1"/>
        <v>4.6666666666666662E-2</v>
      </c>
      <c r="AI90" s="4"/>
      <c r="AJ90" s="4"/>
    </row>
    <row r="91" spans="23:36" ht="24" customHeight="1">
      <c r="AA91" s="14">
        <f ca="1"/>
        <v>-4.3137254901960791E-3</v>
      </c>
      <c r="AB91" s="14">
        <f ca="1"/>
        <v>0.55647058823529405</v>
      </c>
      <c r="AC91" s="14">
        <f ca="1"/>
        <v>0.92509803921568623</v>
      </c>
      <c r="AD91" s="14">
        <f ca="1"/>
        <v>0.89372549019607839</v>
      </c>
      <c r="AE91" s="14">
        <f ca="1"/>
        <v>0.53294117647058825</v>
      </c>
      <c r="AF91" s="14">
        <f ca="1"/>
        <v>0.72901960784313724</v>
      </c>
      <c r="AG91" s="14">
        <f ca="1"/>
        <v>5.4509803921568623E-2</v>
      </c>
      <c r="AH91" s="14">
        <f ca="1"/>
        <v>3.5294117647058816E-3</v>
      </c>
      <c r="AI91" s="4"/>
      <c r="AJ91" s="4"/>
    </row>
    <row r="92" spans="23:36" ht="24" customHeight="1">
      <c r="AA92" s="14">
        <f ca="1"/>
        <v>-8.2352941176470594E-3</v>
      </c>
      <c r="AB92" s="14">
        <f ca="1"/>
        <v>-1.215686274509804E-2</v>
      </c>
      <c r="AC92" s="14">
        <f ca="1"/>
        <v>0.89764705882352935</v>
      </c>
      <c r="AD92" s="14">
        <f ca="1"/>
        <v>0.88588235294117645</v>
      </c>
      <c r="AE92" s="14">
        <f ca="1"/>
        <v>0.60745098039215684</v>
      </c>
      <c r="AF92" s="14">
        <f ca="1"/>
        <v>3.4901960784313721E-2</v>
      </c>
      <c r="AG92" s="14">
        <f ca="1"/>
        <v>-8.2352941176470594E-3</v>
      </c>
      <c r="AH92" s="14">
        <f ca="1"/>
        <v>0.59176470588235297</v>
      </c>
      <c r="AI92" s="4"/>
      <c r="AJ92" s="4"/>
    </row>
    <row r="93" spans="23:36" ht="24" customHeight="1">
      <c r="AA93" s="14">
        <f ca="1"/>
        <v>-1.215686274509804E-2</v>
      </c>
      <c r="AB93" s="14">
        <f ca="1"/>
        <v>3.5294117647058816E-3</v>
      </c>
      <c r="AC93" s="14">
        <f ca="1"/>
        <v>0.87411764705882355</v>
      </c>
      <c r="AD93" s="14">
        <f ca="1"/>
        <v>0.88980392156862742</v>
      </c>
      <c r="AE93" s="14">
        <f ca="1"/>
        <v>0.55254901960784308</v>
      </c>
      <c r="AF93" s="14">
        <f ca="1"/>
        <v>0.54078431372549018</v>
      </c>
      <c r="AG93" s="14">
        <f ca="1"/>
        <v>0.58784313725490189</v>
      </c>
      <c r="AH93" s="14">
        <f ca="1"/>
        <v>3.5294117647058816E-3</v>
      </c>
      <c r="AI93" s="4"/>
      <c r="AJ93" s="4"/>
    </row>
    <row r="94" spans="23:36" ht="24" customHeight="1">
      <c r="AA94" s="14">
        <f ca="1"/>
        <v>4.2745098039215682E-2</v>
      </c>
      <c r="AB94" s="14">
        <f ca="1"/>
        <v>3.8823529411764701E-2</v>
      </c>
      <c r="AC94" s="14">
        <f ca="1"/>
        <v>0.54470588235294115</v>
      </c>
      <c r="AD94" s="14">
        <f ca="1"/>
        <v>3.0980392156862744E-2</v>
      </c>
      <c r="AE94" s="14">
        <f ca="1"/>
        <v>0.58392156862745093</v>
      </c>
      <c r="AF94" s="14">
        <f ca="1"/>
        <v>3.8823529411764701E-2</v>
      </c>
      <c r="AG94" s="14">
        <f ca="1"/>
        <v>4.6666666666666662E-2</v>
      </c>
      <c r="AH94" s="14">
        <f ca="1"/>
        <v>-8.2352941176470594E-3</v>
      </c>
      <c r="AI94" s="4"/>
      <c r="AJ94" s="4"/>
    </row>
    <row r="95" spans="23:36" ht="24" customHeight="1">
      <c r="AA95" s="14"/>
      <c r="AB95" s="14"/>
      <c r="AC95" s="14"/>
      <c r="AD95" s="14"/>
      <c r="AE95" s="14"/>
      <c r="AF95" s="14"/>
      <c r="AG95" s="14"/>
      <c r="AH95" s="14"/>
      <c r="AI95" s="4"/>
      <c r="AJ95" s="4"/>
    </row>
    <row r="96" spans="23:36" ht="24" customHeight="1">
      <c r="AA96" s="4"/>
      <c r="AB96" s="4"/>
      <c r="AC96" s="4"/>
      <c r="AD96" s="4"/>
      <c r="AE96" s="4"/>
      <c r="AF96" s="4"/>
      <c r="AG96" s="4"/>
      <c r="AH96" s="4"/>
      <c r="AI96" s="4"/>
      <c r="AJ96" s="4"/>
    </row>
    <row r="97" spans="23:40" ht="24" customHeight="1">
      <c r="AA97" s="4"/>
      <c r="AB97" s="4"/>
      <c r="AC97" s="4"/>
      <c r="AD97" s="4"/>
      <c r="AE97" s="4"/>
      <c r="AF97" s="4"/>
      <c r="AG97" s="4"/>
      <c r="AH97" s="4"/>
      <c r="AI97" s="4"/>
      <c r="AJ97" s="4"/>
    </row>
    <row r="98" spans="23:40" ht="24" customHeight="1">
      <c r="AA98" s="14" cm="1">
        <f t="array" aca="1" ref="AA98:AJ107" ca="1">IMPAD(_xlfn.ANCHORARRAY(AA79),Y100,Y101)</f>
        <v>0</v>
      </c>
      <c r="AB98" s="14">
        <f ca="1"/>
        <v>0</v>
      </c>
      <c r="AC98" s="14">
        <f ca="1"/>
        <v>0</v>
      </c>
      <c r="AD98" s="14">
        <f ca="1"/>
        <v>0</v>
      </c>
      <c r="AE98" s="14">
        <f ca="1"/>
        <v>0</v>
      </c>
      <c r="AF98" s="14">
        <f ca="1"/>
        <v>0</v>
      </c>
      <c r="AG98" s="14">
        <f ca="1"/>
        <v>0</v>
      </c>
      <c r="AH98" s="14">
        <f ca="1"/>
        <v>0</v>
      </c>
      <c r="AI98" s="14">
        <f ca="1"/>
        <v>0</v>
      </c>
      <c r="AJ98" s="14">
        <f ca="1"/>
        <v>0</v>
      </c>
    </row>
    <row r="99" spans="23:40" ht="24" customHeight="1">
      <c r="W99" s="15" t="s">
        <v>17</v>
      </c>
      <c r="AA99" s="14">
        <f ca="1"/>
        <v>0</v>
      </c>
      <c r="AB99" s="14">
        <f ca="1"/>
        <v>4.3137254901960784E-2</v>
      </c>
      <c r="AC99" s="14">
        <f ca="1"/>
        <v>0.62352941176470589</v>
      </c>
      <c r="AD99" s="14">
        <f ca="1"/>
        <v>0.61568627450980395</v>
      </c>
      <c r="AE99" s="14">
        <f ca="1"/>
        <v>0.61960784313725492</v>
      </c>
      <c r="AF99" s="14">
        <f ca="1"/>
        <v>0.61960784313725492</v>
      </c>
      <c r="AG99" s="14">
        <f ca="1"/>
        <v>0.7803921568627451</v>
      </c>
      <c r="AH99" s="14">
        <f ca="1"/>
        <v>0</v>
      </c>
      <c r="AI99" s="14">
        <f ca="1"/>
        <v>4.7058823529411764E-2</v>
      </c>
      <c r="AJ99" s="14">
        <f ca="1"/>
        <v>0</v>
      </c>
    </row>
    <row r="100" spans="23:40" ht="24" customHeight="1">
      <c r="W100" s="15" t="s">
        <v>18</v>
      </c>
      <c r="X100" s="15"/>
      <c r="Y100" s="15">
        <v>1</v>
      </c>
      <c r="AA100" s="14">
        <f ca="1"/>
        <v>0</v>
      </c>
      <c r="AB100" s="14">
        <f ca="1"/>
        <v>0.6</v>
      </c>
      <c r="AC100" s="14">
        <f ca="1"/>
        <v>6.2745098039215685E-2</v>
      </c>
      <c r="AD100" s="14">
        <f ca="1"/>
        <v>0.56862745098039214</v>
      </c>
      <c r="AE100" s="14">
        <f ca="1"/>
        <v>3.1372549019607843E-2</v>
      </c>
      <c r="AF100" s="14">
        <f ca="1"/>
        <v>0.5490196078431373</v>
      </c>
      <c r="AG100" s="14">
        <f ca="1"/>
        <v>4.7058823529411764E-2</v>
      </c>
      <c r="AH100" s="14">
        <f ca="1"/>
        <v>3.9215686274509803E-2</v>
      </c>
      <c r="AI100" s="14">
        <f ca="1"/>
        <v>2.3529411764705882E-2</v>
      </c>
      <c r="AJ100" s="14">
        <f ca="1"/>
        <v>0</v>
      </c>
    </row>
    <row r="101" spans="23:40" ht="24" customHeight="1">
      <c r="W101" s="15" t="s">
        <v>19</v>
      </c>
      <c r="X101" s="15"/>
      <c r="Y101" s="15">
        <v>0</v>
      </c>
      <c r="AA101" s="14">
        <f ca="1"/>
        <v>0</v>
      </c>
      <c r="AB101" s="14">
        <f ca="1"/>
        <v>0.62745098039215685</v>
      </c>
      <c r="AC101" s="14">
        <f ca="1"/>
        <v>0.5725490196078431</v>
      </c>
      <c r="AD101" s="14">
        <f ca="1"/>
        <v>0.61568627450980395</v>
      </c>
      <c r="AE101" s="14">
        <f ca="1"/>
        <v>0.62745098039215685</v>
      </c>
      <c r="AF101" s="14">
        <f ca="1"/>
        <v>0.60392156862745094</v>
      </c>
      <c r="AG101" s="14">
        <f ca="1"/>
        <v>0.7803921568627451</v>
      </c>
      <c r="AH101" s="14">
        <f ca="1"/>
        <v>5.0980392156862744E-2</v>
      </c>
      <c r="AI101" s="14">
        <f ca="1"/>
        <v>1.9607843137254902E-2</v>
      </c>
      <c r="AJ101" s="14">
        <f ca="1"/>
        <v>0</v>
      </c>
    </row>
    <row r="102" spans="23:40" ht="24" customHeight="1">
      <c r="AA102" s="14">
        <f ca="1"/>
        <v>0</v>
      </c>
      <c r="AB102" s="14">
        <f ca="1"/>
        <v>1.9607843137254902E-2</v>
      </c>
      <c r="AC102" s="14">
        <f ca="1"/>
        <v>4.3137254901960784E-2</v>
      </c>
      <c r="AD102" s="14">
        <f ca="1"/>
        <v>0.9137254901960784</v>
      </c>
      <c r="AE102" s="14">
        <f ca="1"/>
        <v>0.92156862745098034</v>
      </c>
      <c r="AF102" s="14">
        <f ca="1"/>
        <v>0.59215686274509804</v>
      </c>
      <c r="AG102" s="14">
        <f ca="1"/>
        <v>0</v>
      </c>
      <c r="AH102" s="14">
        <f ca="1"/>
        <v>4.7058823529411764E-2</v>
      </c>
      <c r="AI102" s="14">
        <f ca="1"/>
        <v>6.6666666666666666E-2</v>
      </c>
      <c r="AJ102" s="14">
        <f ca="1"/>
        <v>0</v>
      </c>
    </row>
    <row r="103" spans="23:40" ht="24" customHeight="1">
      <c r="AA103" s="14">
        <f ca="1"/>
        <v>0</v>
      </c>
      <c r="AB103" s="14">
        <f ca="1"/>
        <v>1.5686274509803921E-2</v>
      </c>
      <c r="AC103" s="14">
        <f ca="1"/>
        <v>0.57647058823529407</v>
      </c>
      <c r="AD103" s="14">
        <f ca="1"/>
        <v>0.94509803921568625</v>
      </c>
      <c r="AE103" s="14">
        <f ca="1"/>
        <v>0.9137254901960784</v>
      </c>
      <c r="AF103" s="14">
        <f ca="1"/>
        <v>0.55294117647058827</v>
      </c>
      <c r="AG103" s="14">
        <f ca="1"/>
        <v>0.74901960784313726</v>
      </c>
      <c r="AH103" s="14">
        <f ca="1"/>
        <v>7.4509803921568626E-2</v>
      </c>
      <c r="AI103" s="14">
        <f ca="1"/>
        <v>2.3529411764705882E-2</v>
      </c>
      <c r="AJ103" s="14">
        <f ca="1"/>
        <v>0</v>
      </c>
    </row>
    <row r="104" spans="23:40" ht="24" customHeight="1">
      <c r="AA104" s="14">
        <f ca="1"/>
        <v>0</v>
      </c>
      <c r="AB104" s="14">
        <f ca="1"/>
        <v>1.1764705882352941E-2</v>
      </c>
      <c r="AC104" s="14">
        <f ca="1"/>
        <v>7.8431372549019607E-3</v>
      </c>
      <c r="AD104" s="14">
        <f ca="1"/>
        <v>0.91764705882352937</v>
      </c>
      <c r="AE104" s="14">
        <f ca="1"/>
        <v>0.90588235294117647</v>
      </c>
      <c r="AF104" s="14">
        <f ca="1"/>
        <v>0.62745098039215685</v>
      </c>
      <c r="AG104" s="14">
        <f ca="1"/>
        <v>5.4901960784313725E-2</v>
      </c>
      <c r="AH104" s="14">
        <f ca="1"/>
        <v>1.1764705882352941E-2</v>
      </c>
      <c r="AI104" s="14">
        <f ca="1"/>
        <v>0.61176470588235299</v>
      </c>
      <c r="AJ104" s="14">
        <f ca="1"/>
        <v>0</v>
      </c>
    </row>
    <row r="105" spans="23:40" ht="24" customHeight="1">
      <c r="AA105" s="14">
        <f ca="1"/>
        <v>0</v>
      </c>
      <c r="AB105" s="14">
        <f ca="1"/>
        <v>7.8431372549019607E-3</v>
      </c>
      <c r="AC105" s="14">
        <f ca="1"/>
        <v>2.3529411764705882E-2</v>
      </c>
      <c r="AD105" s="14">
        <f ca="1"/>
        <v>0.89411764705882357</v>
      </c>
      <c r="AE105" s="14">
        <f ca="1"/>
        <v>0.90980392156862744</v>
      </c>
      <c r="AF105" s="14">
        <f ca="1"/>
        <v>0.5725490196078431</v>
      </c>
      <c r="AG105" s="14">
        <f ca="1"/>
        <v>0.5607843137254902</v>
      </c>
      <c r="AH105" s="14">
        <f ca="1"/>
        <v>0.60784313725490191</v>
      </c>
      <c r="AI105" s="14">
        <f ca="1"/>
        <v>2.3529411764705882E-2</v>
      </c>
      <c r="AJ105" s="14">
        <f ca="1"/>
        <v>0</v>
      </c>
    </row>
    <row r="106" spans="23:40" ht="24" customHeight="1">
      <c r="AA106" s="14">
        <f ca="1"/>
        <v>0</v>
      </c>
      <c r="AB106" s="14">
        <f ca="1"/>
        <v>6.2745098039215685E-2</v>
      </c>
      <c r="AC106" s="14">
        <f ca="1"/>
        <v>5.8823529411764705E-2</v>
      </c>
      <c r="AD106" s="14">
        <f ca="1"/>
        <v>0.56470588235294117</v>
      </c>
      <c r="AE106" s="14">
        <f ca="1"/>
        <v>5.0980392156862744E-2</v>
      </c>
      <c r="AF106" s="14">
        <f ca="1"/>
        <v>0.60392156862745094</v>
      </c>
      <c r="AG106" s="14">
        <f ca="1"/>
        <v>5.8823529411764705E-2</v>
      </c>
      <c r="AH106" s="14">
        <f ca="1"/>
        <v>6.6666666666666666E-2</v>
      </c>
      <c r="AI106" s="14">
        <f ca="1"/>
        <v>1.1764705882352941E-2</v>
      </c>
      <c r="AJ106" s="14">
        <f ca="1"/>
        <v>0</v>
      </c>
    </row>
    <row r="107" spans="23:40" ht="24" customHeight="1">
      <c r="AA107" s="14">
        <f ca="1"/>
        <v>0</v>
      </c>
      <c r="AB107" s="14">
        <f ca="1"/>
        <v>0</v>
      </c>
      <c r="AC107" s="14">
        <f ca="1"/>
        <v>0</v>
      </c>
      <c r="AD107" s="14">
        <f ca="1"/>
        <v>0</v>
      </c>
      <c r="AE107" s="14">
        <f ca="1"/>
        <v>0</v>
      </c>
      <c r="AF107" s="14">
        <f ca="1"/>
        <v>0</v>
      </c>
      <c r="AG107" s="14">
        <f ca="1"/>
        <v>0</v>
      </c>
      <c r="AH107" s="14">
        <f ca="1"/>
        <v>0</v>
      </c>
      <c r="AI107" s="14">
        <f ca="1"/>
        <v>0</v>
      </c>
      <c r="AJ107" s="14">
        <f ca="1"/>
        <v>0</v>
      </c>
    </row>
    <row r="108" spans="23:40" ht="24" customHeight="1">
      <c r="AA108" s="14" cm="1">
        <f t="array" aca="1" ref="AA108:AJ117" ca="1">IMPAD(_xlfn.ANCHORARRAY(AA87),Y110,Y111)</f>
        <v>0</v>
      </c>
      <c r="AB108" s="14">
        <f ca="1"/>
        <v>0</v>
      </c>
      <c r="AC108" s="14">
        <f ca="1"/>
        <v>0</v>
      </c>
      <c r="AD108" s="14">
        <f ca="1"/>
        <v>0</v>
      </c>
      <c r="AE108" s="14">
        <f ca="1"/>
        <v>0</v>
      </c>
      <c r="AF108" s="14">
        <f ca="1"/>
        <v>0</v>
      </c>
      <c r="AG108" s="14">
        <f ca="1"/>
        <v>0</v>
      </c>
      <c r="AH108" s="14">
        <f ca="1"/>
        <v>0</v>
      </c>
      <c r="AI108" s="14">
        <f ca="1"/>
        <v>0</v>
      </c>
      <c r="AJ108" s="14">
        <f ca="1"/>
        <v>0</v>
      </c>
      <c r="AK108" s="4"/>
      <c r="AL108" s="4"/>
      <c r="AM108" s="4"/>
      <c r="AN108" s="4"/>
    </row>
    <row r="109" spans="23:40" ht="24" customHeight="1">
      <c r="W109" s="15" t="s">
        <v>17</v>
      </c>
      <c r="AA109" s="14">
        <f ca="1"/>
        <v>0</v>
      </c>
      <c r="AB109" s="14">
        <f ca="1"/>
        <v>2.3137254901960783E-2</v>
      </c>
      <c r="AC109" s="14">
        <f ca="1"/>
        <v>0.60352941176470587</v>
      </c>
      <c r="AD109" s="14">
        <f ca="1"/>
        <v>0.59568627450980394</v>
      </c>
      <c r="AE109" s="14">
        <f ca="1"/>
        <v>0.5996078431372549</v>
      </c>
      <c r="AF109" s="14">
        <f ca="1"/>
        <v>0.5996078431372549</v>
      </c>
      <c r="AG109" s="14">
        <f ca="1"/>
        <v>0.76039215686274508</v>
      </c>
      <c r="AH109" s="14">
        <f ca="1"/>
        <v>-0.02</v>
      </c>
      <c r="AI109" s="14">
        <f ca="1"/>
        <v>2.7058823529411764E-2</v>
      </c>
      <c r="AJ109" s="14">
        <f ca="1"/>
        <v>0</v>
      </c>
      <c r="AK109" s="4"/>
      <c r="AL109" s="4"/>
      <c r="AM109" s="4"/>
      <c r="AN109" s="4"/>
    </row>
    <row r="110" spans="23:40" ht="24" customHeight="1">
      <c r="W110" s="15" t="s">
        <v>18</v>
      </c>
      <c r="X110" s="15"/>
      <c r="Y110" s="15">
        <v>1</v>
      </c>
      <c r="AA110" s="14">
        <f ca="1"/>
        <v>0</v>
      </c>
      <c r="AB110" s="14">
        <f ca="1"/>
        <v>0.57999999999999996</v>
      </c>
      <c r="AC110" s="14">
        <f ca="1"/>
        <v>4.2745098039215682E-2</v>
      </c>
      <c r="AD110" s="14">
        <f ca="1"/>
        <v>0.54862745098039212</v>
      </c>
      <c r="AE110" s="14">
        <f ca="1"/>
        <v>1.1372549019607842E-2</v>
      </c>
      <c r="AF110" s="14">
        <f ca="1"/>
        <v>0.52901960784313729</v>
      </c>
      <c r="AG110" s="14">
        <f ca="1"/>
        <v>2.7058823529411764E-2</v>
      </c>
      <c r="AH110" s="14">
        <f ca="1"/>
        <v>1.9215686274509803E-2</v>
      </c>
      <c r="AI110" s="14">
        <f ca="1"/>
        <v>3.5294117647058816E-3</v>
      </c>
      <c r="AJ110" s="14">
        <f ca="1"/>
        <v>0</v>
      </c>
      <c r="AK110" s="4"/>
      <c r="AL110" s="4"/>
      <c r="AM110" s="4"/>
      <c r="AN110" s="4"/>
    </row>
    <row r="111" spans="23:40" ht="24" customHeight="1">
      <c r="W111" s="15" t="s">
        <v>19</v>
      </c>
      <c r="X111" s="15"/>
      <c r="Y111" s="15">
        <v>0</v>
      </c>
      <c r="AA111" s="14">
        <f ca="1"/>
        <v>0</v>
      </c>
      <c r="AB111" s="14">
        <f ca="1"/>
        <v>0.60745098039215684</v>
      </c>
      <c r="AC111" s="14">
        <f ca="1"/>
        <v>0.55254901960784308</v>
      </c>
      <c r="AD111" s="14">
        <f ca="1"/>
        <v>0.59568627450980394</v>
      </c>
      <c r="AE111" s="14">
        <f ca="1"/>
        <v>0.60745098039215684</v>
      </c>
      <c r="AF111" s="14">
        <f ca="1"/>
        <v>0.58392156862745093</v>
      </c>
      <c r="AG111" s="14">
        <f ca="1"/>
        <v>0.76039215686274508</v>
      </c>
      <c r="AH111" s="14">
        <f ca="1"/>
        <v>3.0980392156862744E-2</v>
      </c>
      <c r="AI111" s="14">
        <f ca="1"/>
        <v>-3.9215686274509873E-4</v>
      </c>
      <c r="AJ111" s="14">
        <f ca="1"/>
        <v>0</v>
      </c>
      <c r="AK111" s="4"/>
      <c r="AL111" s="4"/>
      <c r="AM111" s="4"/>
      <c r="AN111" s="4"/>
    </row>
    <row r="112" spans="23:40" ht="24" customHeight="1">
      <c r="AA112" s="14">
        <f ca="1"/>
        <v>0</v>
      </c>
      <c r="AB112" s="14">
        <f ca="1"/>
        <v>-3.9215686274509873E-4</v>
      </c>
      <c r="AC112" s="14">
        <f ca="1"/>
        <v>2.3137254901960783E-2</v>
      </c>
      <c r="AD112" s="14">
        <f ca="1"/>
        <v>0.89372549019607839</v>
      </c>
      <c r="AE112" s="14">
        <f ca="1"/>
        <v>0.90156862745098032</v>
      </c>
      <c r="AF112" s="14">
        <f ca="1"/>
        <v>0.57215686274509803</v>
      </c>
      <c r="AG112" s="14">
        <f ca="1"/>
        <v>-0.02</v>
      </c>
      <c r="AH112" s="14">
        <f ca="1"/>
        <v>2.7058823529411764E-2</v>
      </c>
      <c r="AI112" s="14">
        <f ca="1"/>
        <v>4.6666666666666662E-2</v>
      </c>
      <c r="AJ112" s="14">
        <f ca="1"/>
        <v>0</v>
      </c>
      <c r="AK112" s="4"/>
      <c r="AL112" s="4"/>
      <c r="AM112" s="4"/>
      <c r="AN112" s="4"/>
    </row>
    <row r="113" spans="7:90" ht="24" customHeight="1">
      <c r="AA113" s="14">
        <f ca="1"/>
        <v>0</v>
      </c>
      <c r="AB113" s="14">
        <f ca="1"/>
        <v>-4.3137254901960791E-3</v>
      </c>
      <c r="AC113" s="14">
        <f ca="1"/>
        <v>0.55647058823529405</v>
      </c>
      <c r="AD113" s="14">
        <f ca="1"/>
        <v>0.92509803921568623</v>
      </c>
      <c r="AE113" s="14">
        <f ca="1"/>
        <v>0.89372549019607839</v>
      </c>
      <c r="AF113" s="14">
        <f ca="1"/>
        <v>0.53294117647058825</v>
      </c>
      <c r="AG113" s="14">
        <f ca="1"/>
        <v>0.72901960784313724</v>
      </c>
      <c r="AH113" s="14">
        <f ca="1"/>
        <v>5.4509803921568623E-2</v>
      </c>
      <c r="AI113" s="14">
        <f ca="1"/>
        <v>3.5294117647058816E-3</v>
      </c>
      <c r="AJ113" s="14">
        <f ca="1"/>
        <v>0</v>
      </c>
      <c r="AK113" s="4"/>
      <c r="AL113" s="4"/>
      <c r="AM113" s="4"/>
      <c r="AN113" s="4"/>
    </row>
    <row r="114" spans="7:90" ht="24" customHeight="1">
      <c r="AA114" s="14">
        <f ca="1"/>
        <v>0</v>
      </c>
      <c r="AB114" s="14">
        <f ca="1"/>
        <v>-8.2352941176470594E-3</v>
      </c>
      <c r="AC114" s="14">
        <f ca="1"/>
        <v>-1.215686274509804E-2</v>
      </c>
      <c r="AD114" s="14">
        <f ca="1"/>
        <v>0.89764705882352935</v>
      </c>
      <c r="AE114" s="14">
        <f ca="1"/>
        <v>0.88588235294117645</v>
      </c>
      <c r="AF114" s="14">
        <f ca="1"/>
        <v>0.60745098039215684</v>
      </c>
      <c r="AG114" s="14">
        <f ca="1"/>
        <v>3.4901960784313721E-2</v>
      </c>
      <c r="AH114" s="14">
        <f ca="1"/>
        <v>-8.2352941176470594E-3</v>
      </c>
      <c r="AI114" s="14">
        <f ca="1"/>
        <v>0.59176470588235297</v>
      </c>
      <c r="AJ114" s="14">
        <f ca="1"/>
        <v>0</v>
      </c>
      <c r="AK114" s="4"/>
      <c r="AL114" s="4"/>
      <c r="AM114" s="4"/>
      <c r="AN114" s="4"/>
    </row>
    <row r="115" spans="7:90" ht="24" customHeight="1">
      <c r="AA115" s="14">
        <f ca="1"/>
        <v>0</v>
      </c>
      <c r="AB115" s="14">
        <f ca="1"/>
        <v>-1.215686274509804E-2</v>
      </c>
      <c r="AC115" s="14">
        <f ca="1"/>
        <v>3.5294117647058816E-3</v>
      </c>
      <c r="AD115" s="14">
        <f ca="1"/>
        <v>0.87411764705882355</v>
      </c>
      <c r="AE115" s="14">
        <f ca="1"/>
        <v>0.88980392156862742</v>
      </c>
      <c r="AF115" s="14">
        <f ca="1"/>
        <v>0.55254901960784308</v>
      </c>
      <c r="AG115" s="14">
        <f ca="1"/>
        <v>0.54078431372549018</v>
      </c>
      <c r="AH115" s="14">
        <f ca="1"/>
        <v>0.58784313725490189</v>
      </c>
      <c r="AI115" s="14">
        <f ca="1"/>
        <v>3.5294117647058816E-3</v>
      </c>
      <c r="AJ115" s="14">
        <f ca="1"/>
        <v>0</v>
      </c>
      <c r="AK115" s="4"/>
      <c r="AL115" s="4"/>
      <c r="AM115" s="4"/>
      <c r="AN115" s="4"/>
    </row>
    <row r="116" spans="7:90" ht="24" customHeight="1">
      <c r="AA116" s="14">
        <f ca="1"/>
        <v>0</v>
      </c>
      <c r="AB116" s="14">
        <f ca="1"/>
        <v>4.2745098039215682E-2</v>
      </c>
      <c r="AC116" s="14">
        <f ca="1"/>
        <v>3.8823529411764701E-2</v>
      </c>
      <c r="AD116" s="14">
        <f ca="1"/>
        <v>0.54470588235294115</v>
      </c>
      <c r="AE116" s="14">
        <f ca="1"/>
        <v>3.0980392156862744E-2</v>
      </c>
      <c r="AF116" s="14">
        <f ca="1"/>
        <v>0.58392156862745093</v>
      </c>
      <c r="AG116" s="14">
        <f ca="1"/>
        <v>3.8823529411764701E-2</v>
      </c>
      <c r="AH116" s="14">
        <f ca="1"/>
        <v>4.6666666666666662E-2</v>
      </c>
      <c r="AI116" s="14">
        <f ca="1"/>
        <v>-8.2352941176470594E-3</v>
      </c>
      <c r="AJ116" s="14">
        <f ca="1"/>
        <v>0</v>
      </c>
      <c r="AK116" s="4"/>
      <c r="AL116" s="4"/>
      <c r="AM116" s="4"/>
      <c r="AN116" s="4"/>
    </row>
    <row r="117" spans="7:90" ht="24" customHeight="1">
      <c r="AA117" s="14">
        <f ca="1"/>
        <v>0</v>
      </c>
      <c r="AB117" s="14">
        <f ca="1"/>
        <v>0</v>
      </c>
      <c r="AC117" s="14">
        <f ca="1"/>
        <v>0</v>
      </c>
      <c r="AD117" s="14">
        <f ca="1"/>
        <v>0</v>
      </c>
      <c r="AE117" s="14">
        <f ca="1"/>
        <v>0</v>
      </c>
      <c r="AF117" s="14">
        <f ca="1"/>
        <v>0</v>
      </c>
      <c r="AG117" s="14">
        <f ca="1"/>
        <v>0</v>
      </c>
      <c r="AH117" s="14">
        <f ca="1"/>
        <v>0</v>
      </c>
      <c r="AI117" s="14">
        <f ca="1"/>
        <v>0</v>
      </c>
      <c r="AJ117" s="14">
        <f ca="1"/>
        <v>0</v>
      </c>
      <c r="AK117" s="4"/>
      <c r="AL117" s="4"/>
      <c r="AM117" s="4"/>
      <c r="AN117" s="4"/>
    </row>
    <row r="118" spans="7:90" ht="24" customHeight="1">
      <c r="AF118" s="4"/>
      <c r="AG118" s="4"/>
      <c r="AH118" s="4"/>
      <c r="AI118" s="4"/>
      <c r="AJ118" s="4"/>
      <c r="AK118" s="4"/>
      <c r="AL118" s="4"/>
      <c r="AM118" s="4"/>
      <c r="AN118" s="4"/>
    </row>
    <row r="119" spans="7:90" ht="24" customHeight="1">
      <c r="AF119" s="4"/>
      <c r="AG119" s="4"/>
      <c r="AH119" s="4"/>
      <c r="AI119" s="4"/>
      <c r="AJ119" s="4"/>
      <c r="AK119" s="4"/>
      <c r="AL119" s="4"/>
      <c r="AM119" s="4"/>
      <c r="AN119" s="4"/>
    </row>
    <row r="120" spans="7:90" ht="24" customHeight="1">
      <c r="W120" s="15" t="s">
        <v>2</v>
      </c>
      <c r="AA120" s="16" cm="1">
        <f t="array" aca="1" ref="AA120:CL128" ca="1">IM2COL(_xlfn.ANCHORARRAY(AA98),3,1)</f>
        <v>0</v>
      </c>
      <c r="AB120" s="16">
        <f ca="1"/>
        <v>0</v>
      </c>
      <c r="AC120" s="16">
        <f ca="1"/>
        <v>0</v>
      </c>
      <c r="AD120" s="16">
        <f ca="1"/>
        <v>0</v>
      </c>
      <c r="AE120" s="16">
        <f ca="1"/>
        <v>0</v>
      </c>
      <c r="AF120" s="16">
        <f ca="1"/>
        <v>0</v>
      </c>
      <c r="AG120" s="16">
        <f ca="1"/>
        <v>0</v>
      </c>
      <c r="AH120" s="16">
        <f ca="1"/>
        <v>0</v>
      </c>
      <c r="AI120" s="16">
        <f ca="1"/>
        <v>0</v>
      </c>
      <c r="AJ120" s="16">
        <f ca="1"/>
        <v>4.3137254901960784E-2</v>
      </c>
      <c r="AK120" s="16">
        <f ca="1"/>
        <v>0.62352941176470589</v>
      </c>
      <c r="AL120" s="16">
        <f ca="1"/>
        <v>0.61568627450980395</v>
      </c>
      <c r="AM120" s="16">
        <f ca="1"/>
        <v>0.61960784313725492</v>
      </c>
      <c r="AN120" s="16">
        <f ca="1"/>
        <v>0.61960784313725492</v>
      </c>
      <c r="AO120" s="16">
        <f ca="1"/>
        <v>0.7803921568627451</v>
      </c>
      <c r="AP120" s="16">
        <f ca="1"/>
        <v>0</v>
      </c>
      <c r="AQ120" s="16">
        <f ca="1"/>
        <v>0</v>
      </c>
      <c r="AR120" s="16">
        <f ca="1"/>
        <v>0.6</v>
      </c>
      <c r="AS120" s="16">
        <f ca="1"/>
        <v>6.2745098039215685E-2</v>
      </c>
      <c r="AT120" s="16">
        <f ca="1"/>
        <v>0.56862745098039214</v>
      </c>
      <c r="AU120" s="16">
        <f ca="1"/>
        <v>3.1372549019607843E-2</v>
      </c>
      <c r="AV120" s="16">
        <f ca="1"/>
        <v>0.5490196078431373</v>
      </c>
      <c r="AW120" s="16">
        <f ca="1"/>
        <v>4.7058823529411764E-2</v>
      </c>
      <c r="AX120" s="16">
        <f ca="1"/>
        <v>3.9215686274509803E-2</v>
      </c>
      <c r="AY120" s="16">
        <f ca="1"/>
        <v>0</v>
      </c>
      <c r="AZ120" s="16">
        <f ca="1"/>
        <v>0.62745098039215685</v>
      </c>
      <c r="BA120" s="16">
        <f ca="1"/>
        <v>0.5725490196078431</v>
      </c>
      <c r="BB120" s="16">
        <f ca="1"/>
        <v>0.61568627450980395</v>
      </c>
      <c r="BC120" s="16">
        <f ca="1"/>
        <v>0.62745098039215685</v>
      </c>
      <c r="BD120" s="16">
        <f ca="1"/>
        <v>0.60392156862745094</v>
      </c>
      <c r="BE120" s="16">
        <f ca="1"/>
        <v>0.7803921568627451</v>
      </c>
      <c r="BF120" s="16">
        <f ca="1"/>
        <v>5.0980392156862744E-2</v>
      </c>
      <c r="BG120" s="16">
        <f ca="1"/>
        <v>0</v>
      </c>
      <c r="BH120" s="16">
        <f ca="1"/>
        <v>1.9607843137254902E-2</v>
      </c>
      <c r="BI120" s="16">
        <f ca="1"/>
        <v>4.3137254901960784E-2</v>
      </c>
      <c r="BJ120" s="16">
        <f ca="1"/>
        <v>0.9137254901960784</v>
      </c>
      <c r="BK120" s="16">
        <f ca="1"/>
        <v>0.92156862745098034</v>
      </c>
      <c r="BL120" s="16">
        <f ca="1"/>
        <v>0.59215686274509804</v>
      </c>
      <c r="BM120" s="16">
        <f ca="1"/>
        <v>0</v>
      </c>
      <c r="BN120" s="16">
        <f ca="1"/>
        <v>4.7058823529411764E-2</v>
      </c>
      <c r="BO120" s="16">
        <f ca="1"/>
        <v>0</v>
      </c>
      <c r="BP120" s="16">
        <f ca="1"/>
        <v>1.5686274509803921E-2</v>
      </c>
      <c r="BQ120" s="16">
        <f ca="1"/>
        <v>0.57647058823529407</v>
      </c>
      <c r="BR120" s="16">
        <f ca="1"/>
        <v>0.94509803921568625</v>
      </c>
      <c r="BS120" s="16">
        <f ca="1"/>
        <v>0.9137254901960784</v>
      </c>
      <c r="BT120" s="16">
        <f ca="1"/>
        <v>0.55294117647058827</v>
      </c>
      <c r="BU120" s="16">
        <f ca="1"/>
        <v>0.74901960784313726</v>
      </c>
      <c r="BV120" s="16">
        <f ca="1"/>
        <v>7.4509803921568626E-2</v>
      </c>
      <c r="BW120" s="16">
        <f ca="1"/>
        <v>0</v>
      </c>
      <c r="BX120" s="16">
        <f ca="1"/>
        <v>1.1764705882352941E-2</v>
      </c>
      <c r="BY120" s="16">
        <f ca="1"/>
        <v>7.8431372549019607E-3</v>
      </c>
      <c r="BZ120" s="16">
        <f ca="1"/>
        <v>0.91764705882352937</v>
      </c>
      <c r="CA120" s="16">
        <f ca="1"/>
        <v>0.90588235294117647</v>
      </c>
      <c r="CB120" s="16">
        <f ca="1"/>
        <v>0.62745098039215685</v>
      </c>
      <c r="CC120" s="16">
        <f ca="1"/>
        <v>5.4901960784313725E-2</v>
      </c>
      <c r="CD120" s="16">
        <f ca="1"/>
        <v>1.1764705882352941E-2</v>
      </c>
      <c r="CE120" s="16">
        <f ca="1"/>
        <v>0</v>
      </c>
      <c r="CF120" s="16">
        <f ca="1"/>
        <v>7.8431372549019607E-3</v>
      </c>
      <c r="CG120" s="16">
        <f ca="1"/>
        <v>2.3529411764705882E-2</v>
      </c>
      <c r="CH120" s="16">
        <f ca="1"/>
        <v>0.89411764705882357</v>
      </c>
      <c r="CI120" s="16">
        <f ca="1"/>
        <v>0.90980392156862744</v>
      </c>
      <c r="CJ120" s="16">
        <f ca="1"/>
        <v>0.5725490196078431</v>
      </c>
      <c r="CK120" s="16">
        <f ca="1"/>
        <v>0.5607843137254902</v>
      </c>
      <c r="CL120" s="16">
        <f ca="1"/>
        <v>0.60784313725490191</v>
      </c>
    </row>
    <row r="121" spans="7:90" ht="24" customHeight="1">
      <c r="AA121" s="17">
        <f ca="1"/>
        <v>0</v>
      </c>
      <c r="AB121" s="17">
        <f ca="1"/>
        <v>0</v>
      </c>
      <c r="AC121" s="17">
        <f ca="1"/>
        <v>0</v>
      </c>
      <c r="AD121" s="17">
        <f ca="1"/>
        <v>0</v>
      </c>
      <c r="AE121" s="17">
        <f ca="1"/>
        <v>0</v>
      </c>
      <c r="AF121" s="17">
        <f ca="1"/>
        <v>0</v>
      </c>
      <c r="AG121" s="17">
        <f ca="1"/>
        <v>0</v>
      </c>
      <c r="AH121" s="17">
        <f ca="1"/>
        <v>0</v>
      </c>
      <c r="AI121" s="17">
        <f ca="1"/>
        <v>4.3137254901960784E-2</v>
      </c>
      <c r="AJ121" s="17">
        <f ca="1"/>
        <v>0.62352941176470589</v>
      </c>
      <c r="AK121" s="17">
        <f ca="1"/>
        <v>0.61568627450980395</v>
      </c>
      <c r="AL121" s="17">
        <f ca="1"/>
        <v>0.61960784313725492</v>
      </c>
      <c r="AM121" s="17">
        <f ca="1"/>
        <v>0.61960784313725492</v>
      </c>
      <c r="AN121" s="17">
        <f ca="1"/>
        <v>0.7803921568627451</v>
      </c>
      <c r="AO121" s="17">
        <f ca="1"/>
        <v>0</v>
      </c>
      <c r="AP121" s="17">
        <f ca="1"/>
        <v>4.7058823529411764E-2</v>
      </c>
      <c r="AQ121" s="17">
        <f ca="1"/>
        <v>0.6</v>
      </c>
      <c r="AR121" s="17">
        <f ca="1"/>
        <v>6.2745098039215685E-2</v>
      </c>
      <c r="AS121" s="17">
        <f ca="1"/>
        <v>0.56862745098039214</v>
      </c>
      <c r="AT121" s="17">
        <f ca="1"/>
        <v>3.1372549019607843E-2</v>
      </c>
      <c r="AU121" s="17">
        <f ca="1"/>
        <v>0.5490196078431373</v>
      </c>
      <c r="AV121" s="17">
        <f ca="1"/>
        <v>4.7058823529411764E-2</v>
      </c>
      <c r="AW121" s="17">
        <f ca="1"/>
        <v>3.9215686274509803E-2</v>
      </c>
      <c r="AX121" s="17">
        <f ca="1"/>
        <v>2.3529411764705882E-2</v>
      </c>
      <c r="AY121" s="17">
        <f ca="1"/>
        <v>0.62745098039215685</v>
      </c>
      <c r="AZ121" s="17">
        <f ca="1"/>
        <v>0.5725490196078431</v>
      </c>
      <c r="BA121" s="17">
        <f ca="1"/>
        <v>0.61568627450980395</v>
      </c>
      <c r="BB121" s="17">
        <f ca="1"/>
        <v>0.62745098039215685</v>
      </c>
      <c r="BC121" s="17">
        <f ca="1"/>
        <v>0.60392156862745094</v>
      </c>
      <c r="BD121" s="17">
        <f ca="1"/>
        <v>0.7803921568627451</v>
      </c>
      <c r="BE121" s="17">
        <f ca="1"/>
        <v>5.0980392156862744E-2</v>
      </c>
      <c r="BF121" s="17">
        <f ca="1"/>
        <v>1.9607843137254902E-2</v>
      </c>
      <c r="BG121" s="17">
        <f ca="1"/>
        <v>1.9607843137254902E-2</v>
      </c>
      <c r="BH121" s="17">
        <f ca="1"/>
        <v>4.3137254901960784E-2</v>
      </c>
      <c r="BI121" s="17">
        <f ca="1"/>
        <v>0.9137254901960784</v>
      </c>
      <c r="BJ121" s="17">
        <f ca="1"/>
        <v>0.92156862745098034</v>
      </c>
      <c r="BK121" s="17">
        <f ca="1"/>
        <v>0.59215686274509804</v>
      </c>
      <c r="BL121" s="17">
        <f ca="1"/>
        <v>0</v>
      </c>
      <c r="BM121" s="17">
        <f ca="1"/>
        <v>4.7058823529411764E-2</v>
      </c>
      <c r="BN121" s="17">
        <f ca="1"/>
        <v>6.6666666666666666E-2</v>
      </c>
      <c r="BO121" s="17">
        <f ca="1"/>
        <v>1.5686274509803921E-2</v>
      </c>
      <c r="BP121" s="17">
        <f ca="1"/>
        <v>0.57647058823529407</v>
      </c>
      <c r="BQ121" s="17">
        <f ca="1"/>
        <v>0.94509803921568625</v>
      </c>
      <c r="BR121" s="17">
        <f ca="1"/>
        <v>0.9137254901960784</v>
      </c>
      <c r="BS121" s="17">
        <f ca="1"/>
        <v>0.55294117647058827</v>
      </c>
      <c r="BT121" s="17">
        <f ca="1"/>
        <v>0.74901960784313726</v>
      </c>
      <c r="BU121" s="17">
        <f ca="1"/>
        <v>7.4509803921568626E-2</v>
      </c>
      <c r="BV121" s="17">
        <f ca="1"/>
        <v>2.3529411764705882E-2</v>
      </c>
      <c r="BW121" s="17">
        <f ca="1"/>
        <v>1.1764705882352941E-2</v>
      </c>
      <c r="BX121" s="17">
        <f ca="1"/>
        <v>7.8431372549019607E-3</v>
      </c>
      <c r="BY121" s="17">
        <f ca="1"/>
        <v>0.91764705882352937</v>
      </c>
      <c r="BZ121" s="17">
        <f ca="1"/>
        <v>0.90588235294117647</v>
      </c>
      <c r="CA121" s="17">
        <f ca="1"/>
        <v>0.62745098039215685</v>
      </c>
      <c r="CB121" s="17">
        <f ca="1"/>
        <v>5.4901960784313725E-2</v>
      </c>
      <c r="CC121" s="17">
        <f ca="1"/>
        <v>1.1764705882352941E-2</v>
      </c>
      <c r="CD121" s="17">
        <f ca="1"/>
        <v>0.61176470588235299</v>
      </c>
      <c r="CE121" s="17">
        <f ca="1"/>
        <v>7.8431372549019607E-3</v>
      </c>
      <c r="CF121" s="17">
        <f ca="1"/>
        <v>2.3529411764705882E-2</v>
      </c>
      <c r="CG121" s="17">
        <f ca="1"/>
        <v>0.89411764705882357</v>
      </c>
      <c r="CH121" s="17">
        <f ca="1"/>
        <v>0.90980392156862744</v>
      </c>
      <c r="CI121" s="17">
        <f ca="1"/>
        <v>0.5725490196078431</v>
      </c>
      <c r="CJ121" s="17">
        <f ca="1"/>
        <v>0.5607843137254902</v>
      </c>
      <c r="CK121" s="17">
        <f ca="1"/>
        <v>0.60784313725490191</v>
      </c>
      <c r="CL121" s="17">
        <f ca="1"/>
        <v>2.3529411764705882E-2</v>
      </c>
    </row>
    <row r="122" spans="7:90" ht="24" customHeight="1">
      <c r="AA122" s="17">
        <f ca="1"/>
        <v>0</v>
      </c>
      <c r="AB122" s="17">
        <f ca="1"/>
        <v>0</v>
      </c>
      <c r="AC122" s="17">
        <f ca="1"/>
        <v>0</v>
      </c>
      <c r="AD122" s="17">
        <f ca="1"/>
        <v>0</v>
      </c>
      <c r="AE122" s="17">
        <f ca="1"/>
        <v>0</v>
      </c>
      <c r="AF122" s="17">
        <f ca="1"/>
        <v>0</v>
      </c>
      <c r="AG122" s="17">
        <f ca="1"/>
        <v>0</v>
      </c>
      <c r="AH122" s="17">
        <f ca="1"/>
        <v>0</v>
      </c>
      <c r="AI122" s="17">
        <f ca="1"/>
        <v>0.62352941176470589</v>
      </c>
      <c r="AJ122" s="17">
        <f ca="1"/>
        <v>0.61568627450980395</v>
      </c>
      <c r="AK122" s="17">
        <f ca="1"/>
        <v>0.61960784313725492</v>
      </c>
      <c r="AL122" s="17">
        <f ca="1"/>
        <v>0.61960784313725492</v>
      </c>
      <c r="AM122" s="17">
        <f ca="1"/>
        <v>0.7803921568627451</v>
      </c>
      <c r="AN122" s="17">
        <f ca="1"/>
        <v>0</v>
      </c>
      <c r="AO122" s="17">
        <f ca="1"/>
        <v>4.7058823529411764E-2</v>
      </c>
      <c r="AP122" s="17">
        <f ca="1"/>
        <v>0</v>
      </c>
      <c r="AQ122" s="17">
        <f ca="1"/>
        <v>6.2745098039215685E-2</v>
      </c>
      <c r="AR122" s="17">
        <f ca="1"/>
        <v>0.56862745098039214</v>
      </c>
      <c r="AS122" s="17">
        <f ca="1"/>
        <v>3.1372549019607843E-2</v>
      </c>
      <c r="AT122" s="17">
        <f ca="1"/>
        <v>0.5490196078431373</v>
      </c>
      <c r="AU122" s="17">
        <f ca="1"/>
        <v>4.7058823529411764E-2</v>
      </c>
      <c r="AV122" s="17">
        <f ca="1"/>
        <v>3.9215686274509803E-2</v>
      </c>
      <c r="AW122" s="17">
        <f ca="1"/>
        <v>2.3529411764705882E-2</v>
      </c>
      <c r="AX122" s="17">
        <f ca="1"/>
        <v>0</v>
      </c>
      <c r="AY122" s="17">
        <f ca="1"/>
        <v>0.5725490196078431</v>
      </c>
      <c r="AZ122" s="17">
        <f ca="1"/>
        <v>0.61568627450980395</v>
      </c>
      <c r="BA122" s="17">
        <f ca="1"/>
        <v>0.62745098039215685</v>
      </c>
      <c r="BB122" s="17">
        <f ca="1"/>
        <v>0.60392156862745094</v>
      </c>
      <c r="BC122" s="17">
        <f ca="1"/>
        <v>0.7803921568627451</v>
      </c>
      <c r="BD122" s="17">
        <f ca="1"/>
        <v>5.0980392156862744E-2</v>
      </c>
      <c r="BE122" s="17">
        <f ca="1"/>
        <v>1.9607843137254902E-2</v>
      </c>
      <c r="BF122" s="17">
        <f ca="1"/>
        <v>0</v>
      </c>
      <c r="BG122" s="17">
        <f ca="1"/>
        <v>4.3137254901960784E-2</v>
      </c>
      <c r="BH122" s="17">
        <f ca="1"/>
        <v>0.9137254901960784</v>
      </c>
      <c r="BI122" s="17">
        <f ca="1"/>
        <v>0.92156862745098034</v>
      </c>
      <c r="BJ122" s="17">
        <f ca="1"/>
        <v>0.59215686274509804</v>
      </c>
      <c r="BK122" s="17">
        <f ca="1"/>
        <v>0</v>
      </c>
      <c r="BL122" s="17">
        <f ca="1"/>
        <v>4.7058823529411764E-2</v>
      </c>
      <c r="BM122" s="17">
        <f ca="1"/>
        <v>6.6666666666666666E-2</v>
      </c>
      <c r="BN122" s="17">
        <f ca="1"/>
        <v>0</v>
      </c>
      <c r="BO122" s="17">
        <f ca="1"/>
        <v>0.57647058823529407</v>
      </c>
      <c r="BP122" s="17">
        <f ca="1"/>
        <v>0.94509803921568625</v>
      </c>
      <c r="BQ122" s="17">
        <f ca="1"/>
        <v>0.9137254901960784</v>
      </c>
      <c r="BR122" s="17">
        <f ca="1"/>
        <v>0.55294117647058827</v>
      </c>
      <c r="BS122" s="17">
        <f ca="1"/>
        <v>0.74901960784313726</v>
      </c>
      <c r="BT122" s="17">
        <f ca="1"/>
        <v>7.4509803921568626E-2</v>
      </c>
      <c r="BU122" s="17">
        <f ca="1"/>
        <v>2.3529411764705882E-2</v>
      </c>
      <c r="BV122" s="17">
        <f ca="1"/>
        <v>0</v>
      </c>
      <c r="BW122" s="17">
        <f ca="1"/>
        <v>7.8431372549019607E-3</v>
      </c>
      <c r="BX122" s="17">
        <f ca="1"/>
        <v>0.91764705882352937</v>
      </c>
      <c r="BY122" s="17">
        <f ca="1"/>
        <v>0.90588235294117647</v>
      </c>
      <c r="BZ122" s="17">
        <f ca="1"/>
        <v>0.62745098039215685</v>
      </c>
      <c r="CA122" s="17">
        <f ca="1"/>
        <v>5.4901960784313725E-2</v>
      </c>
      <c r="CB122" s="17">
        <f ca="1"/>
        <v>1.1764705882352941E-2</v>
      </c>
      <c r="CC122" s="17">
        <f ca="1"/>
        <v>0.61176470588235299</v>
      </c>
      <c r="CD122" s="17">
        <f ca="1"/>
        <v>0</v>
      </c>
      <c r="CE122" s="17">
        <f ca="1"/>
        <v>2.3529411764705882E-2</v>
      </c>
      <c r="CF122" s="17">
        <f ca="1"/>
        <v>0.89411764705882357</v>
      </c>
      <c r="CG122" s="17">
        <f ca="1"/>
        <v>0.90980392156862744</v>
      </c>
      <c r="CH122" s="17">
        <f ca="1"/>
        <v>0.5725490196078431</v>
      </c>
      <c r="CI122" s="17">
        <f ca="1"/>
        <v>0.5607843137254902</v>
      </c>
      <c r="CJ122" s="17">
        <f ca="1"/>
        <v>0.60784313725490191</v>
      </c>
      <c r="CK122" s="17">
        <f ca="1"/>
        <v>2.3529411764705882E-2</v>
      </c>
      <c r="CL122" s="17">
        <f ca="1"/>
        <v>0</v>
      </c>
    </row>
    <row r="123" spans="7:90" ht="24" customHeight="1">
      <c r="AA123" s="17">
        <f ca="1"/>
        <v>0</v>
      </c>
      <c r="AB123" s="17">
        <f ca="1"/>
        <v>4.3137254901960784E-2</v>
      </c>
      <c r="AC123" s="17">
        <f ca="1"/>
        <v>0.62352941176470589</v>
      </c>
      <c r="AD123" s="17">
        <f ca="1"/>
        <v>0.61568627450980395</v>
      </c>
      <c r="AE123" s="17">
        <f ca="1"/>
        <v>0.61960784313725492</v>
      </c>
      <c r="AF123" s="17">
        <f ca="1"/>
        <v>0.61960784313725492</v>
      </c>
      <c r="AG123" s="17">
        <f ca="1"/>
        <v>0.7803921568627451</v>
      </c>
      <c r="AH123" s="17">
        <f ca="1"/>
        <v>0</v>
      </c>
      <c r="AI123" s="17">
        <f ca="1"/>
        <v>0</v>
      </c>
      <c r="AJ123" s="17">
        <f ca="1"/>
        <v>0.6</v>
      </c>
      <c r="AK123" s="17">
        <f ca="1"/>
        <v>6.2745098039215685E-2</v>
      </c>
      <c r="AL123" s="17">
        <f ca="1"/>
        <v>0.56862745098039214</v>
      </c>
      <c r="AM123" s="17">
        <f ca="1"/>
        <v>3.1372549019607843E-2</v>
      </c>
      <c r="AN123" s="17">
        <f ca="1"/>
        <v>0.5490196078431373</v>
      </c>
      <c r="AO123" s="17">
        <f ca="1"/>
        <v>4.7058823529411764E-2</v>
      </c>
      <c r="AP123" s="17">
        <f ca="1"/>
        <v>3.9215686274509803E-2</v>
      </c>
      <c r="AQ123" s="17">
        <f ca="1"/>
        <v>0</v>
      </c>
      <c r="AR123" s="17">
        <f ca="1"/>
        <v>0.62745098039215685</v>
      </c>
      <c r="AS123" s="17">
        <f ca="1"/>
        <v>0.5725490196078431</v>
      </c>
      <c r="AT123" s="17">
        <f ca="1"/>
        <v>0.61568627450980395</v>
      </c>
      <c r="AU123" s="17">
        <f ca="1"/>
        <v>0.62745098039215685</v>
      </c>
      <c r="AV123" s="17">
        <f ca="1"/>
        <v>0.60392156862745094</v>
      </c>
      <c r="AW123" s="17">
        <f ca="1"/>
        <v>0.7803921568627451</v>
      </c>
      <c r="AX123" s="17">
        <f ca="1"/>
        <v>5.0980392156862744E-2</v>
      </c>
      <c r="AY123" s="17">
        <f ca="1"/>
        <v>0</v>
      </c>
      <c r="AZ123" s="17">
        <f ca="1"/>
        <v>1.9607843137254902E-2</v>
      </c>
      <c r="BA123" s="17">
        <f ca="1"/>
        <v>4.3137254901960784E-2</v>
      </c>
      <c r="BB123" s="17">
        <f ca="1"/>
        <v>0.9137254901960784</v>
      </c>
      <c r="BC123" s="17">
        <f ca="1"/>
        <v>0.92156862745098034</v>
      </c>
      <c r="BD123" s="17">
        <f ca="1"/>
        <v>0.59215686274509804</v>
      </c>
      <c r="BE123" s="17">
        <f ca="1"/>
        <v>0</v>
      </c>
      <c r="BF123" s="17">
        <f ca="1"/>
        <v>4.7058823529411764E-2</v>
      </c>
      <c r="BG123" s="17">
        <f ca="1"/>
        <v>0</v>
      </c>
      <c r="BH123" s="17">
        <f ca="1"/>
        <v>1.5686274509803921E-2</v>
      </c>
      <c r="BI123" s="17">
        <f ca="1"/>
        <v>0.57647058823529407</v>
      </c>
      <c r="BJ123" s="17">
        <f ca="1"/>
        <v>0.94509803921568625</v>
      </c>
      <c r="BK123" s="17">
        <f ca="1"/>
        <v>0.9137254901960784</v>
      </c>
      <c r="BL123" s="17">
        <f ca="1"/>
        <v>0.55294117647058827</v>
      </c>
      <c r="BM123" s="17">
        <f ca="1"/>
        <v>0.74901960784313726</v>
      </c>
      <c r="BN123" s="17">
        <f ca="1"/>
        <v>7.4509803921568626E-2</v>
      </c>
      <c r="BO123" s="17">
        <f ca="1"/>
        <v>0</v>
      </c>
      <c r="BP123" s="17">
        <f ca="1"/>
        <v>1.1764705882352941E-2</v>
      </c>
      <c r="BQ123" s="17">
        <f ca="1"/>
        <v>7.8431372549019607E-3</v>
      </c>
      <c r="BR123" s="17">
        <f ca="1"/>
        <v>0.91764705882352937</v>
      </c>
      <c r="BS123" s="17">
        <f ca="1"/>
        <v>0.90588235294117647</v>
      </c>
      <c r="BT123" s="17">
        <f ca="1"/>
        <v>0.62745098039215685</v>
      </c>
      <c r="BU123" s="17">
        <f ca="1"/>
        <v>5.4901960784313725E-2</v>
      </c>
      <c r="BV123" s="17">
        <f ca="1"/>
        <v>1.1764705882352941E-2</v>
      </c>
      <c r="BW123" s="17">
        <f ca="1"/>
        <v>0</v>
      </c>
      <c r="BX123" s="17">
        <f ca="1"/>
        <v>7.8431372549019607E-3</v>
      </c>
      <c r="BY123" s="17">
        <f ca="1"/>
        <v>2.3529411764705882E-2</v>
      </c>
      <c r="BZ123" s="17">
        <f ca="1"/>
        <v>0.89411764705882357</v>
      </c>
      <c r="CA123" s="17">
        <f ca="1"/>
        <v>0.90980392156862744</v>
      </c>
      <c r="CB123" s="17">
        <f ca="1"/>
        <v>0.5725490196078431</v>
      </c>
      <c r="CC123" s="17">
        <f ca="1"/>
        <v>0.5607843137254902</v>
      </c>
      <c r="CD123" s="17">
        <f ca="1"/>
        <v>0.60784313725490191</v>
      </c>
      <c r="CE123" s="17">
        <f ca="1"/>
        <v>0</v>
      </c>
      <c r="CF123" s="17">
        <f ca="1"/>
        <v>6.2745098039215685E-2</v>
      </c>
      <c r="CG123" s="17">
        <f ca="1"/>
        <v>5.8823529411764705E-2</v>
      </c>
      <c r="CH123" s="17">
        <f ca="1"/>
        <v>0.56470588235294117</v>
      </c>
      <c r="CI123" s="17">
        <f ca="1"/>
        <v>5.0980392156862744E-2</v>
      </c>
      <c r="CJ123" s="17">
        <f ca="1"/>
        <v>0.60392156862745094</v>
      </c>
      <c r="CK123" s="17">
        <f ca="1"/>
        <v>5.8823529411764705E-2</v>
      </c>
      <c r="CL123" s="17">
        <f ca="1"/>
        <v>6.6666666666666666E-2</v>
      </c>
    </row>
    <row r="124" spans="7:90" ht="24" customHeight="1">
      <c r="AA124" s="17">
        <f ca="1"/>
        <v>4.3137254901960784E-2</v>
      </c>
      <c r="AB124" s="17">
        <f ca="1"/>
        <v>0.62352941176470589</v>
      </c>
      <c r="AC124" s="17">
        <f ca="1"/>
        <v>0.61568627450980395</v>
      </c>
      <c r="AD124" s="17">
        <f ca="1"/>
        <v>0.61960784313725492</v>
      </c>
      <c r="AE124" s="17">
        <f ca="1"/>
        <v>0.61960784313725492</v>
      </c>
      <c r="AF124" s="17">
        <f ca="1"/>
        <v>0.7803921568627451</v>
      </c>
      <c r="AG124" s="17">
        <f ca="1"/>
        <v>0</v>
      </c>
      <c r="AH124" s="17">
        <f ca="1"/>
        <v>4.7058823529411764E-2</v>
      </c>
      <c r="AI124" s="17">
        <f ca="1"/>
        <v>0.6</v>
      </c>
      <c r="AJ124" s="17">
        <f ca="1"/>
        <v>6.2745098039215685E-2</v>
      </c>
      <c r="AK124" s="17">
        <f ca="1"/>
        <v>0.56862745098039214</v>
      </c>
      <c r="AL124" s="17">
        <f ca="1"/>
        <v>3.1372549019607843E-2</v>
      </c>
      <c r="AM124" s="17">
        <f ca="1"/>
        <v>0.5490196078431373</v>
      </c>
      <c r="AN124" s="17">
        <f ca="1"/>
        <v>4.7058823529411764E-2</v>
      </c>
      <c r="AO124" s="17">
        <f ca="1"/>
        <v>3.9215686274509803E-2</v>
      </c>
      <c r="AP124" s="17">
        <f ca="1"/>
        <v>2.3529411764705882E-2</v>
      </c>
      <c r="AQ124" s="17">
        <f ca="1"/>
        <v>0.62745098039215685</v>
      </c>
      <c r="AR124" s="17">
        <f ca="1"/>
        <v>0.5725490196078431</v>
      </c>
      <c r="AS124" s="17">
        <f ca="1"/>
        <v>0.61568627450980395</v>
      </c>
      <c r="AT124" s="17">
        <f ca="1"/>
        <v>0.62745098039215685</v>
      </c>
      <c r="AU124" s="17">
        <f ca="1"/>
        <v>0.60392156862745094</v>
      </c>
      <c r="AV124" s="17">
        <f ca="1"/>
        <v>0.7803921568627451</v>
      </c>
      <c r="AW124" s="17">
        <f ca="1"/>
        <v>5.0980392156862744E-2</v>
      </c>
      <c r="AX124" s="17">
        <f ca="1"/>
        <v>1.9607843137254902E-2</v>
      </c>
      <c r="AY124" s="17">
        <f ca="1"/>
        <v>1.9607843137254902E-2</v>
      </c>
      <c r="AZ124" s="17">
        <f ca="1"/>
        <v>4.3137254901960784E-2</v>
      </c>
      <c r="BA124" s="17">
        <f ca="1"/>
        <v>0.9137254901960784</v>
      </c>
      <c r="BB124" s="17">
        <f ca="1"/>
        <v>0.92156862745098034</v>
      </c>
      <c r="BC124" s="17">
        <f ca="1"/>
        <v>0.59215686274509804</v>
      </c>
      <c r="BD124" s="17">
        <f ca="1"/>
        <v>0</v>
      </c>
      <c r="BE124" s="17">
        <f ca="1"/>
        <v>4.7058823529411764E-2</v>
      </c>
      <c r="BF124" s="17">
        <f ca="1"/>
        <v>6.6666666666666666E-2</v>
      </c>
      <c r="BG124" s="17">
        <f ca="1"/>
        <v>1.5686274509803921E-2</v>
      </c>
      <c r="BH124" s="17">
        <f ca="1"/>
        <v>0.57647058823529407</v>
      </c>
      <c r="BI124" s="17">
        <f ca="1"/>
        <v>0.94509803921568625</v>
      </c>
      <c r="BJ124" s="17">
        <f ca="1"/>
        <v>0.9137254901960784</v>
      </c>
      <c r="BK124" s="17">
        <f ca="1"/>
        <v>0.55294117647058827</v>
      </c>
      <c r="BL124" s="17">
        <f ca="1"/>
        <v>0.74901960784313726</v>
      </c>
      <c r="BM124" s="17">
        <f ca="1"/>
        <v>7.4509803921568626E-2</v>
      </c>
      <c r="BN124" s="17">
        <f ca="1"/>
        <v>2.3529411764705882E-2</v>
      </c>
      <c r="BO124" s="17">
        <f ca="1"/>
        <v>1.1764705882352941E-2</v>
      </c>
      <c r="BP124" s="17">
        <f ca="1"/>
        <v>7.8431372549019607E-3</v>
      </c>
      <c r="BQ124" s="17">
        <f ca="1"/>
        <v>0.91764705882352937</v>
      </c>
      <c r="BR124" s="17">
        <f ca="1"/>
        <v>0.90588235294117647</v>
      </c>
      <c r="BS124" s="17">
        <f ca="1"/>
        <v>0.62745098039215685</v>
      </c>
      <c r="BT124" s="17">
        <f ca="1"/>
        <v>5.4901960784313725E-2</v>
      </c>
      <c r="BU124" s="17">
        <f ca="1"/>
        <v>1.1764705882352941E-2</v>
      </c>
      <c r="BV124" s="17">
        <f ca="1"/>
        <v>0.61176470588235299</v>
      </c>
      <c r="BW124" s="17">
        <f ca="1"/>
        <v>7.8431372549019607E-3</v>
      </c>
      <c r="BX124" s="17">
        <f ca="1"/>
        <v>2.3529411764705882E-2</v>
      </c>
      <c r="BY124" s="17">
        <f ca="1"/>
        <v>0.89411764705882357</v>
      </c>
      <c r="BZ124" s="17">
        <f ca="1"/>
        <v>0.90980392156862744</v>
      </c>
      <c r="CA124" s="17">
        <f ca="1"/>
        <v>0.5725490196078431</v>
      </c>
      <c r="CB124" s="17">
        <f ca="1"/>
        <v>0.5607843137254902</v>
      </c>
      <c r="CC124" s="17">
        <f ca="1"/>
        <v>0.60784313725490191</v>
      </c>
      <c r="CD124" s="17">
        <f ca="1"/>
        <v>2.3529411764705882E-2</v>
      </c>
      <c r="CE124" s="17">
        <f ca="1"/>
        <v>6.2745098039215685E-2</v>
      </c>
      <c r="CF124" s="17">
        <f ca="1"/>
        <v>5.8823529411764705E-2</v>
      </c>
      <c r="CG124" s="17">
        <f ca="1"/>
        <v>0.56470588235294117</v>
      </c>
      <c r="CH124" s="17">
        <f ca="1"/>
        <v>5.0980392156862744E-2</v>
      </c>
      <c r="CI124" s="17">
        <f ca="1"/>
        <v>0.60392156862745094</v>
      </c>
      <c r="CJ124" s="17">
        <f ca="1"/>
        <v>5.8823529411764705E-2</v>
      </c>
      <c r="CK124" s="17">
        <f ca="1"/>
        <v>6.6666666666666666E-2</v>
      </c>
      <c r="CL124" s="17">
        <f ca="1"/>
        <v>1.1764705882352941E-2</v>
      </c>
    </row>
    <row r="125" spans="7:90" ht="24" customHeight="1">
      <c r="AA125" s="17">
        <f ca="1"/>
        <v>0.62352941176470589</v>
      </c>
      <c r="AB125" s="17">
        <f ca="1"/>
        <v>0.61568627450980395</v>
      </c>
      <c r="AC125" s="17">
        <f ca="1"/>
        <v>0.61960784313725492</v>
      </c>
      <c r="AD125" s="17">
        <f ca="1"/>
        <v>0.61960784313725492</v>
      </c>
      <c r="AE125" s="17">
        <f ca="1"/>
        <v>0.7803921568627451</v>
      </c>
      <c r="AF125" s="17">
        <f ca="1"/>
        <v>0</v>
      </c>
      <c r="AG125" s="17">
        <f ca="1"/>
        <v>4.7058823529411764E-2</v>
      </c>
      <c r="AH125" s="17">
        <f ca="1"/>
        <v>0</v>
      </c>
      <c r="AI125" s="17">
        <f ca="1"/>
        <v>6.2745098039215685E-2</v>
      </c>
      <c r="AJ125" s="17">
        <f ca="1"/>
        <v>0.56862745098039214</v>
      </c>
      <c r="AK125" s="17">
        <f ca="1"/>
        <v>3.1372549019607843E-2</v>
      </c>
      <c r="AL125" s="17">
        <f ca="1"/>
        <v>0.5490196078431373</v>
      </c>
      <c r="AM125" s="17">
        <f ca="1"/>
        <v>4.7058823529411764E-2</v>
      </c>
      <c r="AN125" s="17">
        <f ca="1"/>
        <v>3.9215686274509803E-2</v>
      </c>
      <c r="AO125" s="17">
        <f ca="1"/>
        <v>2.3529411764705882E-2</v>
      </c>
      <c r="AP125" s="17">
        <f ca="1"/>
        <v>0</v>
      </c>
      <c r="AQ125" s="17">
        <f ca="1"/>
        <v>0.5725490196078431</v>
      </c>
      <c r="AR125" s="17">
        <f ca="1"/>
        <v>0.61568627450980395</v>
      </c>
      <c r="AS125" s="17">
        <f ca="1"/>
        <v>0.62745098039215685</v>
      </c>
      <c r="AT125" s="17">
        <f ca="1"/>
        <v>0.60392156862745094</v>
      </c>
      <c r="AU125" s="17">
        <f ca="1"/>
        <v>0.7803921568627451</v>
      </c>
      <c r="AV125" s="17">
        <f ca="1"/>
        <v>5.0980392156862744E-2</v>
      </c>
      <c r="AW125" s="17">
        <f ca="1"/>
        <v>1.9607843137254902E-2</v>
      </c>
      <c r="AX125" s="17">
        <f ca="1"/>
        <v>0</v>
      </c>
      <c r="AY125" s="17">
        <f ca="1"/>
        <v>4.3137254901960784E-2</v>
      </c>
      <c r="AZ125" s="17">
        <f ca="1"/>
        <v>0.9137254901960784</v>
      </c>
      <c r="BA125" s="17">
        <f ca="1"/>
        <v>0.92156862745098034</v>
      </c>
      <c r="BB125" s="17">
        <f ca="1"/>
        <v>0.59215686274509804</v>
      </c>
      <c r="BC125" s="17">
        <f ca="1"/>
        <v>0</v>
      </c>
      <c r="BD125" s="17">
        <f ca="1"/>
        <v>4.7058823529411764E-2</v>
      </c>
      <c r="BE125" s="17">
        <f ca="1"/>
        <v>6.6666666666666666E-2</v>
      </c>
      <c r="BF125" s="17">
        <f ca="1"/>
        <v>0</v>
      </c>
      <c r="BG125" s="17">
        <f ca="1"/>
        <v>0.57647058823529407</v>
      </c>
      <c r="BH125" s="17">
        <f ca="1"/>
        <v>0.94509803921568625</v>
      </c>
      <c r="BI125" s="17">
        <f ca="1"/>
        <v>0.9137254901960784</v>
      </c>
      <c r="BJ125" s="17">
        <f ca="1"/>
        <v>0.55294117647058827</v>
      </c>
      <c r="BK125" s="17">
        <f ca="1"/>
        <v>0.74901960784313726</v>
      </c>
      <c r="BL125" s="17">
        <f ca="1"/>
        <v>7.4509803921568626E-2</v>
      </c>
      <c r="BM125" s="17">
        <f ca="1"/>
        <v>2.3529411764705882E-2</v>
      </c>
      <c r="BN125" s="17">
        <f ca="1"/>
        <v>0</v>
      </c>
      <c r="BO125" s="17">
        <f ca="1"/>
        <v>7.8431372549019607E-3</v>
      </c>
      <c r="BP125" s="17">
        <f ca="1"/>
        <v>0.91764705882352937</v>
      </c>
      <c r="BQ125" s="17">
        <f ca="1"/>
        <v>0.90588235294117647</v>
      </c>
      <c r="BR125" s="17">
        <f ca="1"/>
        <v>0.62745098039215685</v>
      </c>
      <c r="BS125" s="17">
        <f ca="1"/>
        <v>5.4901960784313725E-2</v>
      </c>
      <c r="BT125" s="17">
        <f ca="1"/>
        <v>1.1764705882352941E-2</v>
      </c>
      <c r="BU125" s="17">
        <f ca="1"/>
        <v>0.61176470588235299</v>
      </c>
      <c r="BV125" s="17">
        <f ca="1"/>
        <v>0</v>
      </c>
      <c r="BW125" s="17">
        <f ca="1"/>
        <v>2.3529411764705882E-2</v>
      </c>
      <c r="BX125" s="17">
        <f ca="1"/>
        <v>0.89411764705882357</v>
      </c>
      <c r="BY125" s="17">
        <f ca="1"/>
        <v>0.90980392156862744</v>
      </c>
      <c r="BZ125" s="17">
        <f ca="1"/>
        <v>0.5725490196078431</v>
      </c>
      <c r="CA125" s="17">
        <f ca="1"/>
        <v>0.5607843137254902</v>
      </c>
      <c r="CB125" s="17">
        <f ca="1"/>
        <v>0.60784313725490191</v>
      </c>
      <c r="CC125" s="17">
        <f ca="1"/>
        <v>2.3529411764705882E-2</v>
      </c>
      <c r="CD125" s="17">
        <f ca="1"/>
        <v>0</v>
      </c>
      <c r="CE125" s="17">
        <f ca="1"/>
        <v>5.8823529411764705E-2</v>
      </c>
      <c r="CF125" s="17">
        <f ca="1"/>
        <v>0.56470588235294117</v>
      </c>
      <c r="CG125" s="17">
        <f ca="1"/>
        <v>5.0980392156862744E-2</v>
      </c>
      <c r="CH125" s="17">
        <f ca="1"/>
        <v>0.60392156862745094</v>
      </c>
      <c r="CI125" s="17">
        <f ca="1"/>
        <v>5.8823529411764705E-2</v>
      </c>
      <c r="CJ125" s="17">
        <f ca="1"/>
        <v>6.6666666666666666E-2</v>
      </c>
      <c r="CK125" s="17">
        <f ca="1"/>
        <v>1.1764705882352941E-2</v>
      </c>
      <c r="CL125" s="17">
        <f ca="1"/>
        <v>0</v>
      </c>
    </row>
    <row r="126" spans="7:90" ht="24" customHeight="1">
      <c r="AA126" s="17">
        <f ca="1"/>
        <v>0</v>
      </c>
      <c r="AB126" s="17">
        <f ca="1"/>
        <v>0.6</v>
      </c>
      <c r="AC126" s="17">
        <f ca="1"/>
        <v>6.2745098039215685E-2</v>
      </c>
      <c r="AD126" s="17">
        <f ca="1"/>
        <v>0.56862745098039214</v>
      </c>
      <c r="AE126" s="17">
        <f ca="1"/>
        <v>3.1372549019607843E-2</v>
      </c>
      <c r="AF126" s="17">
        <f ca="1"/>
        <v>0.5490196078431373</v>
      </c>
      <c r="AG126" s="17">
        <f ca="1"/>
        <v>4.7058823529411764E-2</v>
      </c>
      <c r="AH126" s="17">
        <f ca="1"/>
        <v>3.9215686274509803E-2</v>
      </c>
      <c r="AI126" s="17">
        <f ca="1"/>
        <v>0</v>
      </c>
      <c r="AJ126" s="17">
        <f ca="1"/>
        <v>0.62745098039215685</v>
      </c>
      <c r="AK126" s="17">
        <f ca="1"/>
        <v>0.5725490196078431</v>
      </c>
      <c r="AL126" s="17">
        <f ca="1"/>
        <v>0.61568627450980395</v>
      </c>
      <c r="AM126" s="17">
        <f ca="1"/>
        <v>0.62745098039215685</v>
      </c>
      <c r="AN126" s="17">
        <f ca="1"/>
        <v>0.60392156862745094</v>
      </c>
      <c r="AO126" s="17">
        <f ca="1"/>
        <v>0.7803921568627451</v>
      </c>
      <c r="AP126" s="17">
        <f ca="1"/>
        <v>5.0980392156862744E-2</v>
      </c>
      <c r="AQ126" s="17">
        <f ca="1"/>
        <v>0</v>
      </c>
      <c r="AR126" s="17">
        <f ca="1"/>
        <v>1.9607843137254902E-2</v>
      </c>
      <c r="AS126" s="17">
        <f ca="1"/>
        <v>4.3137254901960784E-2</v>
      </c>
      <c r="AT126" s="17">
        <f ca="1"/>
        <v>0.9137254901960784</v>
      </c>
      <c r="AU126" s="17">
        <f ca="1"/>
        <v>0.92156862745098034</v>
      </c>
      <c r="AV126" s="17">
        <f ca="1"/>
        <v>0.59215686274509804</v>
      </c>
      <c r="AW126" s="17">
        <f ca="1"/>
        <v>0</v>
      </c>
      <c r="AX126" s="17">
        <f ca="1"/>
        <v>4.7058823529411764E-2</v>
      </c>
      <c r="AY126" s="17">
        <f ca="1"/>
        <v>0</v>
      </c>
      <c r="AZ126" s="17">
        <f ca="1"/>
        <v>1.5686274509803921E-2</v>
      </c>
      <c r="BA126" s="17">
        <f ca="1"/>
        <v>0.57647058823529407</v>
      </c>
      <c r="BB126" s="17">
        <f ca="1"/>
        <v>0.94509803921568625</v>
      </c>
      <c r="BC126" s="17">
        <f ca="1"/>
        <v>0.9137254901960784</v>
      </c>
      <c r="BD126" s="17">
        <f ca="1"/>
        <v>0.55294117647058827</v>
      </c>
      <c r="BE126" s="17">
        <f ca="1"/>
        <v>0.74901960784313726</v>
      </c>
      <c r="BF126" s="17">
        <f ca="1"/>
        <v>7.4509803921568626E-2</v>
      </c>
      <c r="BG126" s="17">
        <f ca="1"/>
        <v>0</v>
      </c>
      <c r="BH126" s="17">
        <f ca="1"/>
        <v>1.1764705882352941E-2</v>
      </c>
      <c r="BI126" s="17">
        <f ca="1"/>
        <v>7.8431372549019607E-3</v>
      </c>
      <c r="BJ126" s="17">
        <f ca="1"/>
        <v>0.91764705882352937</v>
      </c>
      <c r="BK126" s="17">
        <f ca="1"/>
        <v>0.90588235294117647</v>
      </c>
      <c r="BL126" s="17">
        <f ca="1"/>
        <v>0.62745098039215685</v>
      </c>
      <c r="BM126" s="17">
        <f ca="1"/>
        <v>5.4901960784313725E-2</v>
      </c>
      <c r="BN126" s="17">
        <f ca="1"/>
        <v>1.1764705882352941E-2</v>
      </c>
      <c r="BO126" s="17">
        <f ca="1"/>
        <v>0</v>
      </c>
      <c r="BP126" s="17">
        <f ca="1"/>
        <v>7.8431372549019607E-3</v>
      </c>
      <c r="BQ126" s="17">
        <f ca="1"/>
        <v>2.3529411764705882E-2</v>
      </c>
      <c r="BR126" s="17">
        <f ca="1"/>
        <v>0.89411764705882357</v>
      </c>
      <c r="BS126" s="17">
        <f ca="1"/>
        <v>0.90980392156862744</v>
      </c>
      <c r="BT126" s="17">
        <f ca="1"/>
        <v>0.5725490196078431</v>
      </c>
      <c r="BU126" s="17">
        <f ca="1"/>
        <v>0.5607843137254902</v>
      </c>
      <c r="BV126" s="17">
        <f ca="1"/>
        <v>0.60784313725490191</v>
      </c>
      <c r="BW126" s="17">
        <f ca="1"/>
        <v>0</v>
      </c>
      <c r="BX126" s="17">
        <f ca="1"/>
        <v>6.2745098039215685E-2</v>
      </c>
      <c r="BY126" s="17">
        <f ca="1"/>
        <v>5.8823529411764705E-2</v>
      </c>
      <c r="BZ126" s="17">
        <f ca="1"/>
        <v>0.56470588235294117</v>
      </c>
      <c r="CA126" s="17">
        <f ca="1"/>
        <v>5.0980392156862744E-2</v>
      </c>
      <c r="CB126" s="17">
        <f ca="1"/>
        <v>0.60392156862745094</v>
      </c>
      <c r="CC126" s="17">
        <f ca="1"/>
        <v>5.8823529411764705E-2</v>
      </c>
      <c r="CD126" s="17">
        <f ca="1"/>
        <v>6.6666666666666666E-2</v>
      </c>
      <c r="CE126" s="17">
        <f ca="1"/>
        <v>0</v>
      </c>
      <c r="CF126" s="17">
        <f ca="1"/>
        <v>0</v>
      </c>
      <c r="CG126" s="17">
        <f ca="1"/>
        <v>0</v>
      </c>
      <c r="CH126" s="17">
        <f ca="1"/>
        <v>0</v>
      </c>
      <c r="CI126" s="17">
        <f ca="1"/>
        <v>0</v>
      </c>
      <c r="CJ126" s="17">
        <f ca="1"/>
        <v>0</v>
      </c>
      <c r="CK126" s="17">
        <f ca="1"/>
        <v>0</v>
      </c>
      <c r="CL126" s="17">
        <f ca="1"/>
        <v>0</v>
      </c>
    </row>
    <row r="127" spans="7:90" ht="24" customHeight="1">
      <c r="G127" s="21">
        <v>1</v>
      </c>
      <c r="H127" s="22">
        <v>0</v>
      </c>
      <c r="I127" s="23">
        <v>-1</v>
      </c>
      <c r="J127" s="21">
        <v>1</v>
      </c>
      <c r="K127" s="22">
        <v>0</v>
      </c>
      <c r="L127" s="23">
        <v>-1</v>
      </c>
      <c r="AA127" s="17">
        <f ca="1"/>
        <v>0.6</v>
      </c>
      <c r="AB127" s="17">
        <f ca="1"/>
        <v>6.2745098039215685E-2</v>
      </c>
      <c r="AC127" s="17">
        <f ca="1"/>
        <v>0.56862745098039214</v>
      </c>
      <c r="AD127" s="17">
        <f ca="1"/>
        <v>3.1372549019607843E-2</v>
      </c>
      <c r="AE127" s="17">
        <f ca="1"/>
        <v>0.5490196078431373</v>
      </c>
      <c r="AF127" s="17">
        <f ca="1"/>
        <v>4.7058823529411764E-2</v>
      </c>
      <c r="AG127" s="17">
        <f ca="1"/>
        <v>3.9215686274509803E-2</v>
      </c>
      <c r="AH127" s="17">
        <f ca="1"/>
        <v>2.3529411764705882E-2</v>
      </c>
      <c r="AI127" s="17">
        <f ca="1"/>
        <v>0.62745098039215685</v>
      </c>
      <c r="AJ127" s="17">
        <f ca="1"/>
        <v>0.5725490196078431</v>
      </c>
      <c r="AK127" s="17">
        <f ca="1"/>
        <v>0.61568627450980395</v>
      </c>
      <c r="AL127" s="17">
        <f ca="1"/>
        <v>0.62745098039215685</v>
      </c>
      <c r="AM127" s="17">
        <f ca="1"/>
        <v>0.60392156862745094</v>
      </c>
      <c r="AN127" s="17">
        <f ca="1"/>
        <v>0.7803921568627451</v>
      </c>
      <c r="AO127" s="17">
        <f ca="1"/>
        <v>5.0980392156862744E-2</v>
      </c>
      <c r="AP127" s="17">
        <f ca="1"/>
        <v>1.9607843137254902E-2</v>
      </c>
      <c r="AQ127" s="17">
        <f ca="1"/>
        <v>1.9607843137254902E-2</v>
      </c>
      <c r="AR127" s="17">
        <f ca="1"/>
        <v>4.3137254901960784E-2</v>
      </c>
      <c r="AS127" s="17">
        <f ca="1"/>
        <v>0.9137254901960784</v>
      </c>
      <c r="AT127" s="17">
        <f ca="1"/>
        <v>0.92156862745098034</v>
      </c>
      <c r="AU127" s="17">
        <f ca="1"/>
        <v>0.59215686274509804</v>
      </c>
      <c r="AV127" s="17">
        <f ca="1"/>
        <v>0</v>
      </c>
      <c r="AW127" s="17">
        <f ca="1"/>
        <v>4.7058823529411764E-2</v>
      </c>
      <c r="AX127" s="17">
        <f ca="1"/>
        <v>6.6666666666666666E-2</v>
      </c>
      <c r="AY127" s="17">
        <f ca="1"/>
        <v>1.5686274509803921E-2</v>
      </c>
      <c r="AZ127" s="17">
        <f ca="1"/>
        <v>0.57647058823529407</v>
      </c>
      <c r="BA127" s="17">
        <f ca="1"/>
        <v>0.94509803921568625</v>
      </c>
      <c r="BB127" s="17">
        <f ca="1"/>
        <v>0.9137254901960784</v>
      </c>
      <c r="BC127" s="17">
        <f ca="1"/>
        <v>0.55294117647058827</v>
      </c>
      <c r="BD127" s="17">
        <f ca="1"/>
        <v>0.74901960784313726</v>
      </c>
      <c r="BE127" s="17">
        <f ca="1"/>
        <v>7.4509803921568626E-2</v>
      </c>
      <c r="BF127" s="17">
        <f ca="1"/>
        <v>2.3529411764705882E-2</v>
      </c>
      <c r="BG127" s="17">
        <f ca="1"/>
        <v>1.1764705882352941E-2</v>
      </c>
      <c r="BH127" s="17">
        <f ca="1"/>
        <v>7.8431372549019607E-3</v>
      </c>
      <c r="BI127" s="17">
        <f ca="1"/>
        <v>0.91764705882352937</v>
      </c>
      <c r="BJ127" s="17">
        <f ca="1"/>
        <v>0.90588235294117647</v>
      </c>
      <c r="BK127" s="17">
        <f ca="1"/>
        <v>0.62745098039215685</v>
      </c>
      <c r="BL127" s="17">
        <f ca="1"/>
        <v>5.4901960784313725E-2</v>
      </c>
      <c r="BM127" s="17">
        <f ca="1"/>
        <v>1.1764705882352941E-2</v>
      </c>
      <c r="BN127" s="17">
        <f ca="1"/>
        <v>0.61176470588235299</v>
      </c>
      <c r="BO127" s="17">
        <f ca="1"/>
        <v>7.8431372549019607E-3</v>
      </c>
      <c r="BP127" s="17">
        <f ca="1"/>
        <v>2.3529411764705882E-2</v>
      </c>
      <c r="BQ127" s="17">
        <f ca="1"/>
        <v>0.89411764705882357</v>
      </c>
      <c r="BR127" s="17">
        <f ca="1"/>
        <v>0.90980392156862744</v>
      </c>
      <c r="BS127" s="17">
        <f ca="1"/>
        <v>0.5725490196078431</v>
      </c>
      <c r="BT127" s="17">
        <f ca="1"/>
        <v>0.5607843137254902</v>
      </c>
      <c r="BU127" s="17">
        <f ca="1"/>
        <v>0.60784313725490191</v>
      </c>
      <c r="BV127" s="17">
        <f ca="1"/>
        <v>2.3529411764705882E-2</v>
      </c>
      <c r="BW127" s="17">
        <f ca="1"/>
        <v>6.2745098039215685E-2</v>
      </c>
      <c r="BX127" s="17">
        <f ca="1"/>
        <v>5.8823529411764705E-2</v>
      </c>
      <c r="BY127" s="17">
        <f ca="1"/>
        <v>0.56470588235294117</v>
      </c>
      <c r="BZ127" s="17">
        <f ca="1"/>
        <v>5.0980392156862744E-2</v>
      </c>
      <c r="CA127" s="17">
        <f ca="1"/>
        <v>0.60392156862745094</v>
      </c>
      <c r="CB127" s="17">
        <f ca="1"/>
        <v>5.8823529411764705E-2</v>
      </c>
      <c r="CC127" s="17">
        <f ca="1"/>
        <v>6.6666666666666666E-2</v>
      </c>
      <c r="CD127" s="17">
        <f ca="1"/>
        <v>1.1764705882352941E-2</v>
      </c>
      <c r="CE127" s="17">
        <f ca="1"/>
        <v>0</v>
      </c>
      <c r="CF127" s="17">
        <f ca="1"/>
        <v>0</v>
      </c>
      <c r="CG127" s="17">
        <f ca="1"/>
        <v>0</v>
      </c>
      <c r="CH127" s="17">
        <f ca="1"/>
        <v>0</v>
      </c>
      <c r="CI127" s="17">
        <f ca="1"/>
        <v>0</v>
      </c>
      <c r="CJ127" s="17">
        <f ca="1"/>
        <v>0</v>
      </c>
      <c r="CK127" s="17">
        <f ca="1"/>
        <v>0</v>
      </c>
      <c r="CL127" s="17">
        <f ca="1"/>
        <v>0</v>
      </c>
    </row>
    <row r="128" spans="7:90" ht="24" customHeight="1">
      <c r="G128" s="24">
        <v>1</v>
      </c>
      <c r="H128" s="19">
        <v>0</v>
      </c>
      <c r="I128" s="25">
        <v>-1</v>
      </c>
      <c r="J128" s="24">
        <v>1</v>
      </c>
      <c r="K128" s="19">
        <v>0</v>
      </c>
      <c r="L128" s="25">
        <v>-1</v>
      </c>
      <c r="AA128" s="18">
        <f ca="1"/>
        <v>6.2745098039215685E-2</v>
      </c>
      <c r="AB128" s="18">
        <f ca="1"/>
        <v>0.56862745098039214</v>
      </c>
      <c r="AC128" s="18">
        <f ca="1"/>
        <v>3.1372549019607843E-2</v>
      </c>
      <c r="AD128" s="18">
        <f ca="1"/>
        <v>0.5490196078431373</v>
      </c>
      <c r="AE128" s="18">
        <f ca="1"/>
        <v>4.7058823529411764E-2</v>
      </c>
      <c r="AF128" s="18">
        <f ca="1"/>
        <v>3.9215686274509803E-2</v>
      </c>
      <c r="AG128" s="18">
        <f ca="1"/>
        <v>2.3529411764705882E-2</v>
      </c>
      <c r="AH128" s="18">
        <f ca="1"/>
        <v>0</v>
      </c>
      <c r="AI128" s="18">
        <f ca="1"/>
        <v>0.5725490196078431</v>
      </c>
      <c r="AJ128" s="18">
        <f ca="1"/>
        <v>0.61568627450980395</v>
      </c>
      <c r="AK128" s="18">
        <f ca="1"/>
        <v>0.62745098039215685</v>
      </c>
      <c r="AL128" s="18">
        <f ca="1"/>
        <v>0.60392156862745094</v>
      </c>
      <c r="AM128" s="18">
        <f ca="1"/>
        <v>0.7803921568627451</v>
      </c>
      <c r="AN128" s="18">
        <f ca="1"/>
        <v>5.0980392156862744E-2</v>
      </c>
      <c r="AO128" s="18">
        <f ca="1"/>
        <v>1.9607843137254902E-2</v>
      </c>
      <c r="AP128" s="18">
        <f ca="1"/>
        <v>0</v>
      </c>
      <c r="AQ128" s="18">
        <f ca="1"/>
        <v>4.3137254901960784E-2</v>
      </c>
      <c r="AR128" s="18">
        <f ca="1"/>
        <v>0.9137254901960784</v>
      </c>
      <c r="AS128" s="18">
        <f ca="1"/>
        <v>0.92156862745098034</v>
      </c>
      <c r="AT128" s="18">
        <f ca="1"/>
        <v>0.59215686274509804</v>
      </c>
      <c r="AU128" s="18">
        <f ca="1"/>
        <v>0</v>
      </c>
      <c r="AV128" s="18">
        <f ca="1"/>
        <v>4.7058823529411764E-2</v>
      </c>
      <c r="AW128" s="18">
        <f ca="1"/>
        <v>6.6666666666666666E-2</v>
      </c>
      <c r="AX128" s="18">
        <f ca="1"/>
        <v>0</v>
      </c>
      <c r="AY128" s="18">
        <f ca="1"/>
        <v>0.57647058823529407</v>
      </c>
      <c r="AZ128" s="18">
        <f ca="1"/>
        <v>0.94509803921568625</v>
      </c>
      <c r="BA128" s="18">
        <f ca="1"/>
        <v>0.9137254901960784</v>
      </c>
      <c r="BB128" s="18">
        <f ca="1"/>
        <v>0.55294117647058827</v>
      </c>
      <c r="BC128" s="18">
        <f ca="1"/>
        <v>0.74901960784313726</v>
      </c>
      <c r="BD128" s="18">
        <f ca="1"/>
        <v>7.4509803921568626E-2</v>
      </c>
      <c r="BE128" s="18">
        <f ca="1"/>
        <v>2.3529411764705882E-2</v>
      </c>
      <c r="BF128" s="18">
        <f ca="1"/>
        <v>0</v>
      </c>
      <c r="BG128" s="18">
        <f ca="1"/>
        <v>7.8431372549019607E-3</v>
      </c>
      <c r="BH128" s="18">
        <f ca="1"/>
        <v>0.91764705882352937</v>
      </c>
      <c r="BI128" s="18">
        <f ca="1"/>
        <v>0.90588235294117647</v>
      </c>
      <c r="BJ128" s="18">
        <f ca="1"/>
        <v>0.62745098039215685</v>
      </c>
      <c r="BK128" s="18">
        <f ca="1"/>
        <v>5.4901960784313725E-2</v>
      </c>
      <c r="BL128" s="18">
        <f ca="1"/>
        <v>1.1764705882352941E-2</v>
      </c>
      <c r="BM128" s="18">
        <f ca="1"/>
        <v>0.61176470588235299</v>
      </c>
      <c r="BN128" s="18">
        <f ca="1"/>
        <v>0</v>
      </c>
      <c r="BO128" s="18">
        <f ca="1"/>
        <v>2.3529411764705882E-2</v>
      </c>
      <c r="BP128" s="18">
        <f ca="1"/>
        <v>0.89411764705882357</v>
      </c>
      <c r="BQ128" s="18">
        <f ca="1"/>
        <v>0.90980392156862744</v>
      </c>
      <c r="BR128" s="18">
        <f ca="1"/>
        <v>0.5725490196078431</v>
      </c>
      <c r="BS128" s="18">
        <f ca="1"/>
        <v>0.5607843137254902</v>
      </c>
      <c r="BT128" s="18">
        <f ca="1"/>
        <v>0.60784313725490191</v>
      </c>
      <c r="BU128" s="18">
        <f ca="1"/>
        <v>2.3529411764705882E-2</v>
      </c>
      <c r="BV128" s="18">
        <f ca="1"/>
        <v>0</v>
      </c>
      <c r="BW128" s="18">
        <f ca="1"/>
        <v>5.8823529411764705E-2</v>
      </c>
      <c r="BX128" s="18">
        <f ca="1"/>
        <v>0.56470588235294117</v>
      </c>
      <c r="BY128" s="18">
        <f ca="1"/>
        <v>5.0980392156862744E-2</v>
      </c>
      <c r="BZ128" s="18">
        <f ca="1"/>
        <v>0.60392156862745094</v>
      </c>
      <c r="CA128" s="18">
        <f ca="1"/>
        <v>5.8823529411764705E-2</v>
      </c>
      <c r="CB128" s="18">
        <f ca="1"/>
        <v>6.6666666666666666E-2</v>
      </c>
      <c r="CC128" s="18">
        <f ca="1"/>
        <v>1.1764705882352941E-2</v>
      </c>
      <c r="CD128" s="18">
        <f ca="1"/>
        <v>0</v>
      </c>
      <c r="CE128" s="18">
        <f ca="1"/>
        <v>0</v>
      </c>
      <c r="CF128" s="18">
        <f ca="1"/>
        <v>0</v>
      </c>
      <c r="CG128" s="18">
        <f ca="1"/>
        <v>0</v>
      </c>
      <c r="CH128" s="18">
        <f ca="1"/>
        <v>0</v>
      </c>
      <c r="CI128" s="18">
        <f ca="1"/>
        <v>0</v>
      </c>
      <c r="CJ128" s="18">
        <f ca="1"/>
        <v>0</v>
      </c>
      <c r="CK128" s="18">
        <f ca="1"/>
        <v>0</v>
      </c>
      <c r="CL128" s="18">
        <f ca="1"/>
        <v>0</v>
      </c>
    </row>
    <row r="129" spans="7:90" ht="24" customHeight="1">
      <c r="G129" s="26">
        <v>1</v>
      </c>
      <c r="H129" s="27">
        <v>0</v>
      </c>
      <c r="I129" s="28">
        <v>-1</v>
      </c>
      <c r="J129" s="26">
        <v>1</v>
      </c>
      <c r="K129" s="27">
        <v>0</v>
      </c>
      <c r="L129" s="28">
        <v>-1</v>
      </c>
      <c r="V129" s="15"/>
      <c r="W129" s="15" t="s">
        <v>2</v>
      </c>
      <c r="AA129" s="16" cm="1">
        <f t="array" aca="1" ref="AA129:CL137" ca="1">IM2COL(_xlfn.ANCHORARRAY(AA108),3,1)</f>
        <v>0</v>
      </c>
      <c r="AB129" s="16">
        <f ca="1"/>
        <v>0</v>
      </c>
      <c r="AC129" s="16">
        <f ca="1"/>
        <v>0</v>
      </c>
      <c r="AD129" s="16">
        <f ca="1"/>
        <v>0</v>
      </c>
      <c r="AE129" s="16">
        <f ca="1"/>
        <v>0</v>
      </c>
      <c r="AF129" s="16">
        <f ca="1"/>
        <v>0</v>
      </c>
      <c r="AG129" s="16">
        <f ca="1"/>
        <v>0</v>
      </c>
      <c r="AH129" s="16">
        <f ca="1"/>
        <v>0</v>
      </c>
      <c r="AI129" s="16">
        <f ca="1"/>
        <v>0</v>
      </c>
      <c r="AJ129" s="16">
        <f ca="1"/>
        <v>2.3137254901960783E-2</v>
      </c>
      <c r="AK129" s="16">
        <f ca="1"/>
        <v>0.60352941176470587</v>
      </c>
      <c r="AL129" s="16">
        <f ca="1"/>
        <v>0.59568627450980394</v>
      </c>
      <c r="AM129" s="16">
        <f ca="1"/>
        <v>0.5996078431372549</v>
      </c>
      <c r="AN129" s="16">
        <f ca="1"/>
        <v>0.5996078431372549</v>
      </c>
      <c r="AO129" s="16">
        <f ca="1"/>
        <v>0.76039215686274508</v>
      </c>
      <c r="AP129" s="16">
        <f ca="1"/>
        <v>-0.02</v>
      </c>
      <c r="AQ129" s="16">
        <f ca="1"/>
        <v>0</v>
      </c>
      <c r="AR129" s="16">
        <f ca="1"/>
        <v>0.57999999999999996</v>
      </c>
      <c r="AS129" s="16">
        <f ca="1"/>
        <v>4.2745098039215682E-2</v>
      </c>
      <c r="AT129" s="16">
        <f ca="1"/>
        <v>0.54862745098039212</v>
      </c>
      <c r="AU129" s="16">
        <f ca="1"/>
        <v>1.1372549019607842E-2</v>
      </c>
      <c r="AV129" s="16">
        <f ca="1"/>
        <v>0.52901960784313729</v>
      </c>
      <c r="AW129" s="16">
        <f ca="1"/>
        <v>2.7058823529411764E-2</v>
      </c>
      <c r="AX129" s="16">
        <f ca="1"/>
        <v>1.9215686274509803E-2</v>
      </c>
      <c r="AY129" s="16">
        <f ca="1"/>
        <v>0</v>
      </c>
      <c r="AZ129" s="16">
        <f ca="1"/>
        <v>0.60745098039215684</v>
      </c>
      <c r="BA129" s="16">
        <f ca="1"/>
        <v>0.55254901960784308</v>
      </c>
      <c r="BB129" s="16">
        <f ca="1"/>
        <v>0.59568627450980394</v>
      </c>
      <c r="BC129" s="16">
        <f ca="1"/>
        <v>0.60745098039215684</v>
      </c>
      <c r="BD129" s="16">
        <f ca="1"/>
        <v>0.58392156862745093</v>
      </c>
      <c r="BE129" s="16">
        <f ca="1"/>
        <v>0.76039215686274508</v>
      </c>
      <c r="BF129" s="16">
        <f ca="1"/>
        <v>3.0980392156862744E-2</v>
      </c>
      <c r="BG129" s="16">
        <f ca="1"/>
        <v>0</v>
      </c>
      <c r="BH129" s="16">
        <f ca="1"/>
        <v>-3.9215686274509873E-4</v>
      </c>
      <c r="BI129" s="16">
        <f ca="1"/>
        <v>2.3137254901960783E-2</v>
      </c>
      <c r="BJ129" s="16">
        <f ca="1"/>
        <v>0.89372549019607839</v>
      </c>
      <c r="BK129" s="16">
        <f ca="1"/>
        <v>0.90156862745098032</v>
      </c>
      <c r="BL129" s="16">
        <f ca="1"/>
        <v>0.57215686274509803</v>
      </c>
      <c r="BM129" s="16">
        <f ca="1"/>
        <v>-0.02</v>
      </c>
      <c r="BN129" s="16">
        <f ca="1"/>
        <v>2.7058823529411764E-2</v>
      </c>
      <c r="BO129" s="16">
        <f ca="1"/>
        <v>0</v>
      </c>
      <c r="BP129" s="16">
        <f ca="1"/>
        <v>-4.3137254901960791E-3</v>
      </c>
      <c r="BQ129" s="16">
        <f ca="1"/>
        <v>0.55647058823529405</v>
      </c>
      <c r="BR129" s="16">
        <f ca="1"/>
        <v>0.92509803921568623</v>
      </c>
      <c r="BS129" s="16">
        <f ca="1"/>
        <v>0.89372549019607839</v>
      </c>
      <c r="BT129" s="16">
        <f ca="1"/>
        <v>0.53294117647058825</v>
      </c>
      <c r="BU129" s="16">
        <f ca="1"/>
        <v>0.72901960784313724</v>
      </c>
      <c r="BV129" s="16">
        <f ca="1"/>
        <v>5.4509803921568623E-2</v>
      </c>
      <c r="BW129" s="16">
        <f ca="1"/>
        <v>0</v>
      </c>
      <c r="BX129" s="16">
        <f ca="1"/>
        <v>-8.2352941176470594E-3</v>
      </c>
      <c r="BY129" s="16">
        <f ca="1"/>
        <v>-1.215686274509804E-2</v>
      </c>
      <c r="BZ129" s="16">
        <f ca="1"/>
        <v>0.89764705882352935</v>
      </c>
      <c r="CA129" s="16">
        <f ca="1"/>
        <v>0.88588235294117645</v>
      </c>
      <c r="CB129" s="16">
        <f ca="1"/>
        <v>0.60745098039215684</v>
      </c>
      <c r="CC129" s="16">
        <f ca="1"/>
        <v>3.4901960784313721E-2</v>
      </c>
      <c r="CD129" s="16">
        <f ca="1"/>
        <v>-8.2352941176470594E-3</v>
      </c>
      <c r="CE129" s="16">
        <f ca="1"/>
        <v>0</v>
      </c>
      <c r="CF129" s="16">
        <f ca="1"/>
        <v>-1.215686274509804E-2</v>
      </c>
      <c r="CG129" s="16">
        <f ca="1"/>
        <v>3.5294117647058816E-3</v>
      </c>
      <c r="CH129" s="16">
        <f ca="1"/>
        <v>0.87411764705882355</v>
      </c>
      <c r="CI129" s="16">
        <f ca="1"/>
        <v>0.88980392156862742</v>
      </c>
      <c r="CJ129" s="16">
        <f ca="1"/>
        <v>0.55254901960784308</v>
      </c>
      <c r="CK129" s="16">
        <f ca="1"/>
        <v>0.54078431372549018</v>
      </c>
      <c r="CL129" s="16">
        <f ca="1"/>
        <v>0.58784313725490189</v>
      </c>
    </row>
    <row r="130" spans="7:90" ht="24" customHeight="1">
      <c r="G130" s="21">
        <v>1.1108182138715136E-4</v>
      </c>
      <c r="H130" s="22">
        <v>1</v>
      </c>
      <c r="I130" s="23">
        <v>1.7914345496032966E-3</v>
      </c>
      <c r="J130" s="21">
        <v>2.8325864453723596E-2</v>
      </c>
      <c r="K130" s="22">
        <v>1</v>
      </c>
      <c r="L130" s="23">
        <v>1.7914345496032966E-3</v>
      </c>
      <c r="V130" s="15"/>
      <c r="AA130" s="17">
        <f ca="1"/>
        <v>0</v>
      </c>
      <c r="AB130" s="17">
        <f ca="1"/>
        <v>0</v>
      </c>
      <c r="AC130" s="17">
        <f ca="1"/>
        <v>0</v>
      </c>
      <c r="AD130" s="17">
        <f ca="1"/>
        <v>0</v>
      </c>
      <c r="AE130" s="17">
        <f ca="1"/>
        <v>0</v>
      </c>
      <c r="AF130" s="17">
        <f ca="1"/>
        <v>0</v>
      </c>
      <c r="AG130" s="17">
        <f ca="1"/>
        <v>0</v>
      </c>
      <c r="AH130" s="17">
        <f ca="1"/>
        <v>0</v>
      </c>
      <c r="AI130" s="17">
        <f ca="1"/>
        <v>2.3137254901960783E-2</v>
      </c>
      <c r="AJ130" s="17">
        <f ca="1"/>
        <v>0.60352941176470587</v>
      </c>
      <c r="AK130" s="17">
        <f ca="1"/>
        <v>0.59568627450980394</v>
      </c>
      <c r="AL130" s="17">
        <f ca="1"/>
        <v>0.5996078431372549</v>
      </c>
      <c r="AM130" s="17">
        <f ca="1"/>
        <v>0.5996078431372549</v>
      </c>
      <c r="AN130" s="17">
        <f ca="1"/>
        <v>0.76039215686274508</v>
      </c>
      <c r="AO130" s="17">
        <f ca="1"/>
        <v>-0.02</v>
      </c>
      <c r="AP130" s="17">
        <f ca="1"/>
        <v>2.7058823529411764E-2</v>
      </c>
      <c r="AQ130" s="17">
        <f ca="1"/>
        <v>0.57999999999999996</v>
      </c>
      <c r="AR130" s="17">
        <f ca="1"/>
        <v>4.2745098039215682E-2</v>
      </c>
      <c r="AS130" s="17">
        <f ca="1"/>
        <v>0.54862745098039212</v>
      </c>
      <c r="AT130" s="17">
        <f ca="1"/>
        <v>1.1372549019607842E-2</v>
      </c>
      <c r="AU130" s="17">
        <f ca="1"/>
        <v>0.52901960784313729</v>
      </c>
      <c r="AV130" s="17">
        <f ca="1"/>
        <v>2.7058823529411764E-2</v>
      </c>
      <c r="AW130" s="17">
        <f ca="1"/>
        <v>1.9215686274509803E-2</v>
      </c>
      <c r="AX130" s="17">
        <f ca="1"/>
        <v>3.5294117647058816E-3</v>
      </c>
      <c r="AY130" s="17">
        <f ca="1"/>
        <v>0.60745098039215684</v>
      </c>
      <c r="AZ130" s="17">
        <f ca="1"/>
        <v>0.55254901960784308</v>
      </c>
      <c r="BA130" s="17">
        <f ca="1"/>
        <v>0.59568627450980394</v>
      </c>
      <c r="BB130" s="17">
        <f ca="1"/>
        <v>0.60745098039215684</v>
      </c>
      <c r="BC130" s="17">
        <f ca="1"/>
        <v>0.58392156862745093</v>
      </c>
      <c r="BD130" s="17">
        <f ca="1"/>
        <v>0.76039215686274508</v>
      </c>
      <c r="BE130" s="17">
        <f ca="1"/>
        <v>3.0980392156862744E-2</v>
      </c>
      <c r="BF130" s="17">
        <f ca="1"/>
        <v>-3.9215686274509873E-4</v>
      </c>
      <c r="BG130" s="17">
        <f ca="1"/>
        <v>-3.9215686274509873E-4</v>
      </c>
      <c r="BH130" s="17">
        <f ca="1"/>
        <v>2.3137254901960783E-2</v>
      </c>
      <c r="BI130" s="17">
        <f ca="1"/>
        <v>0.89372549019607839</v>
      </c>
      <c r="BJ130" s="17">
        <f ca="1"/>
        <v>0.90156862745098032</v>
      </c>
      <c r="BK130" s="17">
        <f ca="1"/>
        <v>0.57215686274509803</v>
      </c>
      <c r="BL130" s="17">
        <f ca="1"/>
        <v>-0.02</v>
      </c>
      <c r="BM130" s="17">
        <f ca="1"/>
        <v>2.7058823529411764E-2</v>
      </c>
      <c r="BN130" s="17">
        <f ca="1"/>
        <v>4.6666666666666662E-2</v>
      </c>
      <c r="BO130" s="17">
        <f ca="1"/>
        <v>-4.3137254901960791E-3</v>
      </c>
      <c r="BP130" s="17">
        <f ca="1"/>
        <v>0.55647058823529405</v>
      </c>
      <c r="BQ130" s="17">
        <f ca="1"/>
        <v>0.92509803921568623</v>
      </c>
      <c r="BR130" s="17">
        <f ca="1"/>
        <v>0.89372549019607839</v>
      </c>
      <c r="BS130" s="17">
        <f ca="1"/>
        <v>0.53294117647058825</v>
      </c>
      <c r="BT130" s="17">
        <f ca="1"/>
        <v>0.72901960784313724</v>
      </c>
      <c r="BU130" s="17">
        <f ca="1"/>
        <v>5.4509803921568623E-2</v>
      </c>
      <c r="BV130" s="17">
        <f ca="1"/>
        <v>3.5294117647058816E-3</v>
      </c>
      <c r="BW130" s="17">
        <f ca="1"/>
        <v>-8.2352941176470594E-3</v>
      </c>
      <c r="BX130" s="17">
        <f ca="1"/>
        <v>-1.215686274509804E-2</v>
      </c>
      <c r="BY130" s="17">
        <f ca="1"/>
        <v>0.89764705882352935</v>
      </c>
      <c r="BZ130" s="17">
        <f ca="1"/>
        <v>0.88588235294117645</v>
      </c>
      <c r="CA130" s="17">
        <f ca="1"/>
        <v>0.60745098039215684</v>
      </c>
      <c r="CB130" s="17">
        <f ca="1"/>
        <v>3.4901960784313721E-2</v>
      </c>
      <c r="CC130" s="17">
        <f ca="1"/>
        <v>-8.2352941176470594E-3</v>
      </c>
      <c r="CD130" s="17">
        <f ca="1"/>
        <v>0.59176470588235297</v>
      </c>
      <c r="CE130" s="17">
        <f ca="1"/>
        <v>-1.215686274509804E-2</v>
      </c>
      <c r="CF130" s="17">
        <f ca="1"/>
        <v>3.5294117647058816E-3</v>
      </c>
      <c r="CG130" s="17">
        <f ca="1"/>
        <v>0.87411764705882355</v>
      </c>
      <c r="CH130" s="17">
        <f ca="1"/>
        <v>0.88980392156862742</v>
      </c>
      <c r="CI130" s="17">
        <f ca="1"/>
        <v>0.55254901960784308</v>
      </c>
      <c r="CJ130" s="17">
        <f ca="1"/>
        <v>0.54078431372549018</v>
      </c>
      <c r="CK130" s="17">
        <f ca="1"/>
        <v>0.58784313725490189</v>
      </c>
      <c r="CL130" s="17">
        <f ca="1"/>
        <v>3.5294117647058816E-3</v>
      </c>
    </row>
    <row r="131" spans="7:90" ht="24" customHeight="1">
      <c r="G131" s="24">
        <v>-1</v>
      </c>
      <c r="H131" s="19">
        <v>4.6686419925830369E-3</v>
      </c>
      <c r="I131" s="25">
        <v>1</v>
      </c>
      <c r="J131" s="24">
        <v>1</v>
      </c>
      <c r="K131" s="19">
        <v>4.6686419925830369E-3</v>
      </c>
      <c r="L131" s="25">
        <v>0</v>
      </c>
      <c r="W131" s="15"/>
      <c r="X131" s="15"/>
      <c r="Y131" s="15"/>
      <c r="AA131" s="17">
        <f ca="1"/>
        <v>0</v>
      </c>
      <c r="AB131" s="17">
        <f ca="1"/>
        <v>0</v>
      </c>
      <c r="AC131" s="17">
        <f ca="1"/>
        <v>0</v>
      </c>
      <c r="AD131" s="17">
        <f ca="1"/>
        <v>0</v>
      </c>
      <c r="AE131" s="17">
        <f ca="1"/>
        <v>0</v>
      </c>
      <c r="AF131" s="17">
        <f ca="1"/>
        <v>0</v>
      </c>
      <c r="AG131" s="17">
        <f ca="1"/>
        <v>0</v>
      </c>
      <c r="AH131" s="17">
        <f ca="1"/>
        <v>0</v>
      </c>
      <c r="AI131" s="17">
        <f ca="1"/>
        <v>0.60352941176470587</v>
      </c>
      <c r="AJ131" s="17">
        <f ca="1"/>
        <v>0.59568627450980394</v>
      </c>
      <c r="AK131" s="17">
        <f ca="1"/>
        <v>0.5996078431372549</v>
      </c>
      <c r="AL131" s="17">
        <f ca="1"/>
        <v>0.5996078431372549</v>
      </c>
      <c r="AM131" s="17">
        <f ca="1"/>
        <v>0.76039215686274508</v>
      </c>
      <c r="AN131" s="17">
        <f ca="1"/>
        <v>-0.02</v>
      </c>
      <c r="AO131" s="17">
        <f ca="1"/>
        <v>2.7058823529411764E-2</v>
      </c>
      <c r="AP131" s="17">
        <f ca="1"/>
        <v>0</v>
      </c>
      <c r="AQ131" s="17">
        <f ca="1"/>
        <v>4.2745098039215682E-2</v>
      </c>
      <c r="AR131" s="17">
        <f ca="1"/>
        <v>0.54862745098039212</v>
      </c>
      <c r="AS131" s="17">
        <f ca="1"/>
        <v>1.1372549019607842E-2</v>
      </c>
      <c r="AT131" s="17">
        <f ca="1"/>
        <v>0.52901960784313729</v>
      </c>
      <c r="AU131" s="17">
        <f ca="1"/>
        <v>2.7058823529411764E-2</v>
      </c>
      <c r="AV131" s="17">
        <f ca="1"/>
        <v>1.9215686274509803E-2</v>
      </c>
      <c r="AW131" s="17">
        <f ca="1"/>
        <v>3.5294117647058816E-3</v>
      </c>
      <c r="AX131" s="17">
        <f ca="1"/>
        <v>0</v>
      </c>
      <c r="AY131" s="17">
        <f ca="1"/>
        <v>0.55254901960784308</v>
      </c>
      <c r="AZ131" s="17">
        <f ca="1"/>
        <v>0.59568627450980394</v>
      </c>
      <c r="BA131" s="17">
        <f ca="1"/>
        <v>0.60745098039215684</v>
      </c>
      <c r="BB131" s="17">
        <f ca="1"/>
        <v>0.58392156862745093</v>
      </c>
      <c r="BC131" s="17">
        <f ca="1"/>
        <v>0.76039215686274508</v>
      </c>
      <c r="BD131" s="17">
        <f ca="1"/>
        <v>3.0980392156862744E-2</v>
      </c>
      <c r="BE131" s="17">
        <f ca="1"/>
        <v>-3.9215686274509873E-4</v>
      </c>
      <c r="BF131" s="17">
        <f ca="1"/>
        <v>0</v>
      </c>
      <c r="BG131" s="17">
        <f ca="1"/>
        <v>2.3137254901960783E-2</v>
      </c>
      <c r="BH131" s="17">
        <f ca="1"/>
        <v>0.89372549019607839</v>
      </c>
      <c r="BI131" s="17">
        <f ca="1"/>
        <v>0.90156862745098032</v>
      </c>
      <c r="BJ131" s="17">
        <f ca="1"/>
        <v>0.57215686274509803</v>
      </c>
      <c r="BK131" s="17">
        <f ca="1"/>
        <v>-0.02</v>
      </c>
      <c r="BL131" s="17">
        <f ca="1"/>
        <v>2.7058823529411764E-2</v>
      </c>
      <c r="BM131" s="17">
        <f ca="1"/>
        <v>4.6666666666666662E-2</v>
      </c>
      <c r="BN131" s="17">
        <f ca="1"/>
        <v>0</v>
      </c>
      <c r="BO131" s="17">
        <f ca="1"/>
        <v>0.55647058823529405</v>
      </c>
      <c r="BP131" s="17">
        <f ca="1"/>
        <v>0.92509803921568623</v>
      </c>
      <c r="BQ131" s="17">
        <f ca="1"/>
        <v>0.89372549019607839</v>
      </c>
      <c r="BR131" s="17">
        <f ca="1"/>
        <v>0.53294117647058825</v>
      </c>
      <c r="BS131" s="17">
        <f ca="1"/>
        <v>0.72901960784313724</v>
      </c>
      <c r="BT131" s="17">
        <f ca="1"/>
        <v>5.4509803921568623E-2</v>
      </c>
      <c r="BU131" s="17">
        <f ca="1"/>
        <v>3.5294117647058816E-3</v>
      </c>
      <c r="BV131" s="17">
        <f ca="1"/>
        <v>0</v>
      </c>
      <c r="BW131" s="17">
        <f ca="1"/>
        <v>-1.215686274509804E-2</v>
      </c>
      <c r="BX131" s="17">
        <f ca="1"/>
        <v>0.89764705882352935</v>
      </c>
      <c r="BY131" s="17">
        <f ca="1"/>
        <v>0.88588235294117645</v>
      </c>
      <c r="BZ131" s="17">
        <f ca="1"/>
        <v>0.60745098039215684</v>
      </c>
      <c r="CA131" s="17">
        <f ca="1"/>
        <v>3.4901960784313721E-2</v>
      </c>
      <c r="CB131" s="17">
        <f ca="1"/>
        <v>-8.2352941176470594E-3</v>
      </c>
      <c r="CC131" s="17">
        <f ca="1"/>
        <v>0.59176470588235297</v>
      </c>
      <c r="CD131" s="17">
        <f ca="1"/>
        <v>0</v>
      </c>
      <c r="CE131" s="17">
        <f ca="1"/>
        <v>3.5294117647058816E-3</v>
      </c>
      <c r="CF131" s="17">
        <f ca="1"/>
        <v>0.87411764705882355</v>
      </c>
      <c r="CG131" s="17">
        <f ca="1"/>
        <v>0.88980392156862742</v>
      </c>
      <c r="CH131" s="17">
        <f ca="1"/>
        <v>0.55254901960784308</v>
      </c>
      <c r="CI131" s="17">
        <f ca="1"/>
        <v>0.54078431372549018</v>
      </c>
      <c r="CJ131" s="17">
        <f ca="1"/>
        <v>0.58784313725490189</v>
      </c>
      <c r="CK131" s="17">
        <f ca="1"/>
        <v>3.5294117647058816E-3</v>
      </c>
      <c r="CL131" s="17">
        <f ca="1"/>
        <v>0</v>
      </c>
    </row>
    <row r="132" spans="7:90" ht="24" customHeight="1">
      <c r="G132" s="26">
        <v>-1</v>
      </c>
      <c r="H132" s="27">
        <v>1</v>
      </c>
      <c r="I132" s="28">
        <v>1</v>
      </c>
      <c r="J132" s="26">
        <v>1</v>
      </c>
      <c r="K132" s="27">
        <v>1</v>
      </c>
      <c r="L132" s="28">
        <v>1</v>
      </c>
      <c r="X132" s="15"/>
      <c r="Y132" s="15"/>
      <c r="AA132" s="17">
        <f ca="1"/>
        <v>0</v>
      </c>
      <c r="AB132" s="17">
        <f ca="1"/>
        <v>2.3137254901960783E-2</v>
      </c>
      <c r="AC132" s="17">
        <f ca="1"/>
        <v>0.60352941176470587</v>
      </c>
      <c r="AD132" s="17">
        <f ca="1"/>
        <v>0.59568627450980394</v>
      </c>
      <c r="AE132" s="17">
        <f ca="1"/>
        <v>0.5996078431372549</v>
      </c>
      <c r="AF132" s="17">
        <f ca="1"/>
        <v>0.5996078431372549</v>
      </c>
      <c r="AG132" s="17">
        <f ca="1"/>
        <v>0.76039215686274508</v>
      </c>
      <c r="AH132" s="17">
        <f ca="1"/>
        <v>-0.02</v>
      </c>
      <c r="AI132" s="17">
        <f ca="1"/>
        <v>0</v>
      </c>
      <c r="AJ132" s="17">
        <f ca="1"/>
        <v>0.57999999999999996</v>
      </c>
      <c r="AK132" s="17">
        <f ca="1"/>
        <v>4.2745098039215682E-2</v>
      </c>
      <c r="AL132" s="17">
        <f ca="1"/>
        <v>0.54862745098039212</v>
      </c>
      <c r="AM132" s="17">
        <f ca="1"/>
        <v>1.1372549019607842E-2</v>
      </c>
      <c r="AN132" s="17">
        <f ca="1"/>
        <v>0.52901960784313729</v>
      </c>
      <c r="AO132" s="17">
        <f ca="1"/>
        <v>2.7058823529411764E-2</v>
      </c>
      <c r="AP132" s="17">
        <f ca="1"/>
        <v>1.9215686274509803E-2</v>
      </c>
      <c r="AQ132" s="17">
        <f ca="1"/>
        <v>0</v>
      </c>
      <c r="AR132" s="17">
        <f ca="1"/>
        <v>0.60745098039215684</v>
      </c>
      <c r="AS132" s="17">
        <f ca="1"/>
        <v>0.55254901960784308</v>
      </c>
      <c r="AT132" s="17">
        <f ca="1"/>
        <v>0.59568627450980394</v>
      </c>
      <c r="AU132" s="17">
        <f ca="1"/>
        <v>0.60745098039215684</v>
      </c>
      <c r="AV132" s="17">
        <f ca="1"/>
        <v>0.58392156862745093</v>
      </c>
      <c r="AW132" s="17">
        <f ca="1"/>
        <v>0.76039215686274508</v>
      </c>
      <c r="AX132" s="17">
        <f ca="1"/>
        <v>3.0980392156862744E-2</v>
      </c>
      <c r="AY132" s="17">
        <f ca="1"/>
        <v>0</v>
      </c>
      <c r="AZ132" s="17">
        <f ca="1"/>
        <v>-3.9215686274509873E-4</v>
      </c>
      <c r="BA132" s="17">
        <f ca="1"/>
        <v>2.3137254901960783E-2</v>
      </c>
      <c r="BB132" s="17">
        <f ca="1"/>
        <v>0.89372549019607839</v>
      </c>
      <c r="BC132" s="17">
        <f ca="1"/>
        <v>0.90156862745098032</v>
      </c>
      <c r="BD132" s="17">
        <f ca="1"/>
        <v>0.57215686274509803</v>
      </c>
      <c r="BE132" s="17">
        <f ca="1"/>
        <v>-0.02</v>
      </c>
      <c r="BF132" s="17">
        <f ca="1"/>
        <v>2.7058823529411764E-2</v>
      </c>
      <c r="BG132" s="17">
        <f ca="1"/>
        <v>0</v>
      </c>
      <c r="BH132" s="17">
        <f ca="1"/>
        <v>-4.3137254901960791E-3</v>
      </c>
      <c r="BI132" s="17">
        <f ca="1"/>
        <v>0.55647058823529405</v>
      </c>
      <c r="BJ132" s="17">
        <f ca="1"/>
        <v>0.92509803921568623</v>
      </c>
      <c r="BK132" s="17">
        <f ca="1"/>
        <v>0.89372549019607839</v>
      </c>
      <c r="BL132" s="17">
        <f ca="1"/>
        <v>0.53294117647058825</v>
      </c>
      <c r="BM132" s="17">
        <f ca="1"/>
        <v>0.72901960784313724</v>
      </c>
      <c r="BN132" s="17">
        <f ca="1"/>
        <v>5.4509803921568623E-2</v>
      </c>
      <c r="BO132" s="17">
        <f ca="1"/>
        <v>0</v>
      </c>
      <c r="BP132" s="17">
        <f ca="1"/>
        <v>-8.2352941176470594E-3</v>
      </c>
      <c r="BQ132" s="17">
        <f ca="1"/>
        <v>-1.215686274509804E-2</v>
      </c>
      <c r="BR132" s="17">
        <f ca="1"/>
        <v>0.89764705882352935</v>
      </c>
      <c r="BS132" s="17">
        <f ca="1"/>
        <v>0.88588235294117645</v>
      </c>
      <c r="BT132" s="17">
        <f ca="1"/>
        <v>0.60745098039215684</v>
      </c>
      <c r="BU132" s="17">
        <f ca="1"/>
        <v>3.4901960784313721E-2</v>
      </c>
      <c r="BV132" s="17">
        <f ca="1"/>
        <v>-8.2352941176470594E-3</v>
      </c>
      <c r="BW132" s="17">
        <f ca="1"/>
        <v>0</v>
      </c>
      <c r="BX132" s="17">
        <f ca="1"/>
        <v>-1.215686274509804E-2</v>
      </c>
      <c r="BY132" s="17">
        <f ca="1"/>
        <v>3.5294117647058816E-3</v>
      </c>
      <c r="BZ132" s="17">
        <f ca="1"/>
        <v>0.87411764705882355</v>
      </c>
      <c r="CA132" s="17">
        <f ca="1"/>
        <v>0.88980392156862742</v>
      </c>
      <c r="CB132" s="17">
        <f ca="1"/>
        <v>0.55254901960784308</v>
      </c>
      <c r="CC132" s="17">
        <f ca="1"/>
        <v>0.54078431372549018</v>
      </c>
      <c r="CD132" s="17">
        <f ca="1"/>
        <v>0.58784313725490189</v>
      </c>
      <c r="CE132" s="17">
        <f ca="1"/>
        <v>0</v>
      </c>
      <c r="CF132" s="17">
        <f ca="1"/>
        <v>4.2745098039215682E-2</v>
      </c>
      <c r="CG132" s="17">
        <f ca="1"/>
        <v>3.8823529411764701E-2</v>
      </c>
      <c r="CH132" s="17">
        <f ca="1"/>
        <v>0.54470588235294115</v>
      </c>
      <c r="CI132" s="17">
        <f ca="1"/>
        <v>3.0980392156862744E-2</v>
      </c>
      <c r="CJ132" s="17">
        <f ca="1"/>
        <v>0.58392156862745093</v>
      </c>
      <c r="CK132" s="17">
        <f ca="1"/>
        <v>3.8823529411764701E-2</v>
      </c>
      <c r="CL132" s="17">
        <f ca="1"/>
        <v>4.6666666666666662E-2</v>
      </c>
    </row>
    <row r="133" spans="7:90" ht="24" customHeight="1">
      <c r="G133" s="21">
        <v>0</v>
      </c>
      <c r="H133" s="22">
        <v>1</v>
      </c>
      <c r="I133" s="23">
        <v>0</v>
      </c>
      <c r="J133" s="21">
        <v>0</v>
      </c>
      <c r="K133" s="22">
        <v>-1</v>
      </c>
      <c r="L133" s="23">
        <v>0</v>
      </c>
      <c r="AA133" s="17">
        <f ca="1"/>
        <v>2.3137254901960783E-2</v>
      </c>
      <c r="AB133" s="17">
        <f ca="1"/>
        <v>0.60352941176470587</v>
      </c>
      <c r="AC133" s="17">
        <f ca="1"/>
        <v>0.59568627450980394</v>
      </c>
      <c r="AD133" s="17">
        <f ca="1"/>
        <v>0.5996078431372549</v>
      </c>
      <c r="AE133" s="17">
        <f ca="1"/>
        <v>0.5996078431372549</v>
      </c>
      <c r="AF133" s="17">
        <f ca="1"/>
        <v>0.76039215686274508</v>
      </c>
      <c r="AG133" s="17">
        <f ca="1"/>
        <v>-0.02</v>
      </c>
      <c r="AH133" s="17">
        <f ca="1"/>
        <v>2.7058823529411764E-2</v>
      </c>
      <c r="AI133" s="17">
        <f ca="1"/>
        <v>0.57999999999999996</v>
      </c>
      <c r="AJ133" s="17">
        <f ca="1"/>
        <v>4.2745098039215682E-2</v>
      </c>
      <c r="AK133" s="17">
        <f ca="1"/>
        <v>0.54862745098039212</v>
      </c>
      <c r="AL133" s="17">
        <f ca="1"/>
        <v>1.1372549019607842E-2</v>
      </c>
      <c r="AM133" s="17">
        <f ca="1"/>
        <v>0.52901960784313729</v>
      </c>
      <c r="AN133" s="17">
        <f ca="1"/>
        <v>2.7058823529411764E-2</v>
      </c>
      <c r="AO133" s="17">
        <f ca="1"/>
        <v>1.9215686274509803E-2</v>
      </c>
      <c r="AP133" s="17">
        <f ca="1"/>
        <v>3.5294117647058816E-3</v>
      </c>
      <c r="AQ133" s="17">
        <f ca="1"/>
        <v>0.60745098039215684</v>
      </c>
      <c r="AR133" s="17">
        <f ca="1"/>
        <v>0.55254901960784308</v>
      </c>
      <c r="AS133" s="17">
        <f ca="1"/>
        <v>0.59568627450980394</v>
      </c>
      <c r="AT133" s="17">
        <f ca="1"/>
        <v>0.60745098039215684</v>
      </c>
      <c r="AU133" s="17">
        <f ca="1"/>
        <v>0.58392156862745093</v>
      </c>
      <c r="AV133" s="17">
        <f ca="1"/>
        <v>0.76039215686274508</v>
      </c>
      <c r="AW133" s="17">
        <f ca="1"/>
        <v>3.0980392156862744E-2</v>
      </c>
      <c r="AX133" s="17">
        <f ca="1"/>
        <v>-3.9215686274509873E-4</v>
      </c>
      <c r="AY133" s="17">
        <f ca="1"/>
        <v>-3.9215686274509873E-4</v>
      </c>
      <c r="AZ133" s="17">
        <f ca="1"/>
        <v>2.3137254901960783E-2</v>
      </c>
      <c r="BA133" s="17">
        <f ca="1"/>
        <v>0.89372549019607839</v>
      </c>
      <c r="BB133" s="17">
        <f ca="1"/>
        <v>0.90156862745098032</v>
      </c>
      <c r="BC133" s="17">
        <f ca="1"/>
        <v>0.57215686274509803</v>
      </c>
      <c r="BD133" s="17">
        <f ca="1"/>
        <v>-0.02</v>
      </c>
      <c r="BE133" s="17">
        <f ca="1"/>
        <v>2.7058823529411764E-2</v>
      </c>
      <c r="BF133" s="17">
        <f ca="1"/>
        <v>4.6666666666666662E-2</v>
      </c>
      <c r="BG133" s="17">
        <f ca="1"/>
        <v>-4.3137254901960791E-3</v>
      </c>
      <c r="BH133" s="17">
        <f ca="1"/>
        <v>0.55647058823529405</v>
      </c>
      <c r="BI133" s="17">
        <f ca="1"/>
        <v>0.92509803921568623</v>
      </c>
      <c r="BJ133" s="17">
        <f ca="1"/>
        <v>0.89372549019607839</v>
      </c>
      <c r="BK133" s="17">
        <f ca="1"/>
        <v>0.53294117647058825</v>
      </c>
      <c r="BL133" s="17">
        <f ca="1"/>
        <v>0.72901960784313724</v>
      </c>
      <c r="BM133" s="17">
        <f ca="1"/>
        <v>5.4509803921568623E-2</v>
      </c>
      <c r="BN133" s="17">
        <f ca="1"/>
        <v>3.5294117647058816E-3</v>
      </c>
      <c r="BO133" s="17">
        <f ca="1"/>
        <v>-8.2352941176470594E-3</v>
      </c>
      <c r="BP133" s="17">
        <f ca="1"/>
        <v>-1.215686274509804E-2</v>
      </c>
      <c r="BQ133" s="17">
        <f ca="1"/>
        <v>0.89764705882352935</v>
      </c>
      <c r="BR133" s="17">
        <f ca="1"/>
        <v>0.88588235294117645</v>
      </c>
      <c r="BS133" s="17">
        <f ca="1"/>
        <v>0.60745098039215684</v>
      </c>
      <c r="BT133" s="17">
        <f ca="1"/>
        <v>3.4901960784313721E-2</v>
      </c>
      <c r="BU133" s="17">
        <f ca="1"/>
        <v>-8.2352941176470594E-3</v>
      </c>
      <c r="BV133" s="17">
        <f ca="1"/>
        <v>0.59176470588235297</v>
      </c>
      <c r="BW133" s="17">
        <f ca="1"/>
        <v>-1.215686274509804E-2</v>
      </c>
      <c r="BX133" s="17">
        <f ca="1"/>
        <v>3.5294117647058816E-3</v>
      </c>
      <c r="BY133" s="17">
        <f ca="1"/>
        <v>0.87411764705882355</v>
      </c>
      <c r="BZ133" s="17">
        <f ca="1"/>
        <v>0.88980392156862742</v>
      </c>
      <c r="CA133" s="17">
        <f ca="1"/>
        <v>0.55254901960784308</v>
      </c>
      <c r="CB133" s="17">
        <f ca="1"/>
        <v>0.54078431372549018</v>
      </c>
      <c r="CC133" s="17">
        <f ca="1"/>
        <v>0.58784313725490189</v>
      </c>
      <c r="CD133" s="17">
        <f ca="1"/>
        <v>3.5294117647058816E-3</v>
      </c>
      <c r="CE133" s="17">
        <f ca="1"/>
        <v>4.2745098039215682E-2</v>
      </c>
      <c r="CF133" s="17">
        <f ca="1"/>
        <v>3.8823529411764701E-2</v>
      </c>
      <c r="CG133" s="17">
        <f ca="1"/>
        <v>0.54470588235294115</v>
      </c>
      <c r="CH133" s="17">
        <f ca="1"/>
        <v>3.0980392156862744E-2</v>
      </c>
      <c r="CI133" s="17">
        <f ca="1"/>
        <v>0.58392156862745093</v>
      </c>
      <c r="CJ133" s="17">
        <f ca="1"/>
        <v>3.8823529411764701E-2</v>
      </c>
      <c r="CK133" s="17">
        <f ca="1"/>
        <v>4.6666666666666662E-2</v>
      </c>
      <c r="CL133" s="17">
        <f ca="1"/>
        <v>-8.2352941176470594E-3</v>
      </c>
    </row>
    <row r="134" spans="7:90" ht="24" customHeight="1">
      <c r="G134" s="24">
        <v>0</v>
      </c>
      <c r="H134" s="19">
        <v>0</v>
      </c>
      <c r="I134" s="25">
        <v>1</v>
      </c>
      <c r="J134" s="24">
        <v>2</v>
      </c>
      <c r="K134" s="19">
        <v>1</v>
      </c>
      <c r="L134" s="25">
        <f>1</f>
        <v>1</v>
      </c>
      <c r="AA134" s="17">
        <f ca="1"/>
        <v>0.60352941176470587</v>
      </c>
      <c r="AB134" s="17">
        <f ca="1"/>
        <v>0.59568627450980394</v>
      </c>
      <c r="AC134" s="17">
        <f ca="1"/>
        <v>0.5996078431372549</v>
      </c>
      <c r="AD134" s="17">
        <f ca="1"/>
        <v>0.5996078431372549</v>
      </c>
      <c r="AE134" s="17">
        <f ca="1"/>
        <v>0.76039215686274508</v>
      </c>
      <c r="AF134" s="17">
        <f ca="1"/>
        <v>-0.02</v>
      </c>
      <c r="AG134" s="17">
        <f ca="1"/>
        <v>2.7058823529411764E-2</v>
      </c>
      <c r="AH134" s="17">
        <f ca="1"/>
        <v>0</v>
      </c>
      <c r="AI134" s="17">
        <f ca="1"/>
        <v>4.2745098039215682E-2</v>
      </c>
      <c r="AJ134" s="17">
        <f ca="1"/>
        <v>0.54862745098039212</v>
      </c>
      <c r="AK134" s="17">
        <f ca="1"/>
        <v>1.1372549019607842E-2</v>
      </c>
      <c r="AL134" s="17">
        <f ca="1"/>
        <v>0.52901960784313729</v>
      </c>
      <c r="AM134" s="17">
        <f ca="1"/>
        <v>2.7058823529411764E-2</v>
      </c>
      <c r="AN134" s="17">
        <f ca="1"/>
        <v>1.9215686274509803E-2</v>
      </c>
      <c r="AO134" s="17">
        <f ca="1"/>
        <v>3.5294117647058816E-3</v>
      </c>
      <c r="AP134" s="17">
        <f ca="1"/>
        <v>0</v>
      </c>
      <c r="AQ134" s="17">
        <f ca="1"/>
        <v>0.55254901960784308</v>
      </c>
      <c r="AR134" s="17">
        <f ca="1"/>
        <v>0.59568627450980394</v>
      </c>
      <c r="AS134" s="17">
        <f ca="1"/>
        <v>0.60745098039215684</v>
      </c>
      <c r="AT134" s="17">
        <f ca="1"/>
        <v>0.58392156862745093</v>
      </c>
      <c r="AU134" s="17">
        <f ca="1"/>
        <v>0.76039215686274508</v>
      </c>
      <c r="AV134" s="17">
        <f ca="1"/>
        <v>3.0980392156862744E-2</v>
      </c>
      <c r="AW134" s="17">
        <f ca="1"/>
        <v>-3.9215686274509873E-4</v>
      </c>
      <c r="AX134" s="17">
        <f ca="1"/>
        <v>0</v>
      </c>
      <c r="AY134" s="17">
        <f ca="1"/>
        <v>2.3137254901960783E-2</v>
      </c>
      <c r="AZ134" s="17">
        <f ca="1"/>
        <v>0.89372549019607839</v>
      </c>
      <c r="BA134" s="17">
        <f ca="1"/>
        <v>0.90156862745098032</v>
      </c>
      <c r="BB134" s="17">
        <f ca="1"/>
        <v>0.57215686274509803</v>
      </c>
      <c r="BC134" s="17">
        <f ca="1"/>
        <v>-0.02</v>
      </c>
      <c r="BD134" s="17">
        <f ca="1"/>
        <v>2.7058823529411764E-2</v>
      </c>
      <c r="BE134" s="17">
        <f ca="1"/>
        <v>4.6666666666666662E-2</v>
      </c>
      <c r="BF134" s="17">
        <f ca="1"/>
        <v>0</v>
      </c>
      <c r="BG134" s="17">
        <f ca="1"/>
        <v>0.55647058823529405</v>
      </c>
      <c r="BH134" s="17">
        <f ca="1"/>
        <v>0.92509803921568623</v>
      </c>
      <c r="BI134" s="17">
        <f ca="1"/>
        <v>0.89372549019607839</v>
      </c>
      <c r="BJ134" s="17">
        <f ca="1"/>
        <v>0.53294117647058825</v>
      </c>
      <c r="BK134" s="17">
        <f ca="1"/>
        <v>0.72901960784313724</v>
      </c>
      <c r="BL134" s="17">
        <f ca="1"/>
        <v>5.4509803921568623E-2</v>
      </c>
      <c r="BM134" s="17">
        <f ca="1"/>
        <v>3.5294117647058816E-3</v>
      </c>
      <c r="BN134" s="17">
        <f ca="1"/>
        <v>0</v>
      </c>
      <c r="BO134" s="17">
        <f ca="1"/>
        <v>-1.215686274509804E-2</v>
      </c>
      <c r="BP134" s="17">
        <f ca="1"/>
        <v>0.89764705882352935</v>
      </c>
      <c r="BQ134" s="17">
        <f ca="1"/>
        <v>0.88588235294117645</v>
      </c>
      <c r="BR134" s="17">
        <f ca="1"/>
        <v>0.60745098039215684</v>
      </c>
      <c r="BS134" s="17">
        <f ca="1"/>
        <v>3.4901960784313721E-2</v>
      </c>
      <c r="BT134" s="17">
        <f ca="1"/>
        <v>-8.2352941176470594E-3</v>
      </c>
      <c r="BU134" s="17">
        <f ca="1"/>
        <v>0.59176470588235297</v>
      </c>
      <c r="BV134" s="17">
        <f ca="1"/>
        <v>0</v>
      </c>
      <c r="BW134" s="17">
        <f ca="1"/>
        <v>3.5294117647058816E-3</v>
      </c>
      <c r="BX134" s="17">
        <f ca="1"/>
        <v>0.87411764705882355</v>
      </c>
      <c r="BY134" s="17">
        <f ca="1"/>
        <v>0.88980392156862742</v>
      </c>
      <c r="BZ134" s="17">
        <f ca="1"/>
        <v>0.55254901960784308</v>
      </c>
      <c r="CA134" s="17">
        <f ca="1"/>
        <v>0.54078431372549018</v>
      </c>
      <c r="CB134" s="17">
        <f ca="1"/>
        <v>0.58784313725490189</v>
      </c>
      <c r="CC134" s="17">
        <f ca="1"/>
        <v>3.5294117647058816E-3</v>
      </c>
      <c r="CD134" s="17">
        <f ca="1"/>
        <v>0</v>
      </c>
      <c r="CE134" s="17">
        <f ca="1"/>
        <v>3.8823529411764701E-2</v>
      </c>
      <c r="CF134" s="17">
        <f ca="1"/>
        <v>0.54470588235294115</v>
      </c>
      <c r="CG134" s="17">
        <f ca="1"/>
        <v>3.0980392156862744E-2</v>
      </c>
      <c r="CH134" s="17">
        <f ca="1"/>
        <v>0.58392156862745093</v>
      </c>
      <c r="CI134" s="17">
        <f ca="1"/>
        <v>3.8823529411764701E-2</v>
      </c>
      <c r="CJ134" s="17">
        <f ca="1"/>
        <v>4.6666666666666662E-2</v>
      </c>
      <c r="CK134" s="17">
        <f ca="1"/>
        <v>-8.2352941176470594E-3</v>
      </c>
      <c r="CL134" s="17">
        <f ca="1"/>
        <v>0</v>
      </c>
    </row>
    <row r="135" spans="7:90" ht="24" customHeight="1">
      <c r="G135" s="26">
        <v>1</v>
      </c>
      <c r="H135" s="27">
        <v>0</v>
      </c>
      <c r="I135" s="28">
        <v>0</v>
      </c>
      <c r="J135" s="26">
        <v>1</v>
      </c>
      <c r="K135" s="27">
        <v>0</v>
      </c>
      <c r="L135" s="28">
        <v>0</v>
      </c>
      <c r="AA135" s="17">
        <f ca="1"/>
        <v>0</v>
      </c>
      <c r="AB135" s="17">
        <f ca="1"/>
        <v>0.57999999999999996</v>
      </c>
      <c r="AC135" s="17">
        <f ca="1"/>
        <v>4.2745098039215682E-2</v>
      </c>
      <c r="AD135" s="17">
        <f ca="1"/>
        <v>0.54862745098039212</v>
      </c>
      <c r="AE135" s="17">
        <f ca="1"/>
        <v>1.1372549019607842E-2</v>
      </c>
      <c r="AF135" s="17">
        <f ca="1"/>
        <v>0.52901960784313729</v>
      </c>
      <c r="AG135" s="17">
        <f ca="1"/>
        <v>2.7058823529411764E-2</v>
      </c>
      <c r="AH135" s="17">
        <f ca="1"/>
        <v>1.9215686274509803E-2</v>
      </c>
      <c r="AI135" s="17">
        <f ca="1"/>
        <v>0</v>
      </c>
      <c r="AJ135" s="17">
        <f ca="1"/>
        <v>0.60745098039215684</v>
      </c>
      <c r="AK135" s="17">
        <f ca="1"/>
        <v>0.55254901960784308</v>
      </c>
      <c r="AL135" s="17">
        <f ca="1"/>
        <v>0.59568627450980394</v>
      </c>
      <c r="AM135" s="17">
        <f ca="1"/>
        <v>0.60745098039215684</v>
      </c>
      <c r="AN135" s="17">
        <f ca="1"/>
        <v>0.58392156862745093</v>
      </c>
      <c r="AO135" s="17">
        <f ca="1"/>
        <v>0.76039215686274508</v>
      </c>
      <c r="AP135" s="17">
        <f ca="1"/>
        <v>3.0980392156862744E-2</v>
      </c>
      <c r="AQ135" s="17">
        <f ca="1"/>
        <v>0</v>
      </c>
      <c r="AR135" s="17">
        <f ca="1"/>
        <v>-3.9215686274509873E-4</v>
      </c>
      <c r="AS135" s="17">
        <f ca="1"/>
        <v>2.3137254901960783E-2</v>
      </c>
      <c r="AT135" s="17">
        <f ca="1"/>
        <v>0.89372549019607839</v>
      </c>
      <c r="AU135" s="17">
        <f ca="1"/>
        <v>0.90156862745098032</v>
      </c>
      <c r="AV135" s="17">
        <f ca="1"/>
        <v>0.57215686274509803</v>
      </c>
      <c r="AW135" s="17">
        <f ca="1"/>
        <v>-0.02</v>
      </c>
      <c r="AX135" s="17">
        <f ca="1"/>
        <v>2.7058823529411764E-2</v>
      </c>
      <c r="AY135" s="17">
        <f ca="1"/>
        <v>0</v>
      </c>
      <c r="AZ135" s="17">
        <f ca="1"/>
        <v>-4.3137254901960791E-3</v>
      </c>
      <c r="BA135" s="17">
        <f ca="1"/>
        <v>0.55647058823529405</v>
      </c>
      <c r="BB135" s="17">
        <f ca="1"/>
        <v>0.92509803921568623</v>
      </c>
      <c r="BC135" s="17">
        <f ca="1"/>
        <v>0.89372549019607839</v>
      </c>
      <c r="BD135" s="17">
        <f ca="1"/>
        <v>0.53294117647058825</v>
      </c>
      <c r="BE135" s="17">
        <f ca="1"/>
        <v>0.72901960784313724</v>
      </c>
      <c r="BF135" s="17">
        <f ca="1"/>
        <v>5.4509803921568623E-2</v>
      </c>
      <c r="BG135" s="17">
        <f ca="1"/>
        <v>0</v>
      </c>
      <c r="BH135" s="17">
        <f ca="1"/>
        <v>-8.2352941176470594E-3</v>
      </c>
      <c r="BI135" s="17">
        <f ca="1"/>
        <v>-1.215686274509804E-2</v>
      </c>
      <c r="BJ135" s="17">
        <f ca="1"/>
        <v>0.89764705882352935</v>
      </c>
      <c r="BK135" s="17">
        <f ca="1"/>
        <v>0.88588235294117645</v>
      </c>
      <c r="BL135" s="17">
        <f ca="1"/>
        <v>0.60745098039215684</v>
      </c>
      <c r="BM135" s="17">
        <f ca="1"/>
        <v>3.4901960784313721E-2</v>
      </c>
      <c r="BN135" s="17">
        <f ca="1"/>
        <v>-8.2352941176470594E-3</v>
      </c>
      <c r="BO135" s="17">
        <f ca="1"/>
        <v>0</v>
      </c>
      <c r="BP135" s="17">
        <f ca="1"/>
        <v>-1.215686274509804E-2</v>
      </c>
      <c r="BQ135" s="17">
        <f ca="1"/>
        <v>3.5294117647058816E-3</v>
      </c>
      <c r="BR135" s="17">
        <f ca="1"/>
        <v>0.87411764705882355</v>
      </c>
      <c r="BS135" s="17">
        <f ca="1"/>
        <v>0.88980392156862742</v>
      </c>
      <c r="BT135" s="17">
        <f ca="1"/>
        <v>0.55254901960784308</v>
      </c>
      <c r="BU135" s="17">
        <f ca="1"/>
        <v>0.54078431372549018</v>
      </c>
      <c r="BV135" s="17">
        <f ca="1"/>
        <v>0.58784313725490189</v>
      </c>
      <c r="BW135" s="17">
        <f ca="1"/>
        <v>0</v>
      </c>
      <c r="BX135" s="17">
        <f ca="1"/>
        <v>4.2745098039215682E-2</v>
      </c>
      <c r="BY135" s="17">
        <f ca="1"/>
        <v>3.8823529411764701E-2</v>
      </c>
      <c r="BZ135" s="17">
        <f ca="1"/>
        <v>0.54470588235294115</v>
      </c>
      <c r="CA135" s="17">
        <f ca="1"/>
        <v>3.0980392156862744E-2</v>
      </c>
      <c r="CB135" s="17">
        <f ca="1"/>
        <v>0.58392156862745093</v>
      </c>
      <c r="CC135" s="17">
        <f ca="1"/>
        <v>3.8823529411764701E-2</v>
      </c>
      <c r="CD135" s="17">
        <f ca="1"/>
        <v>4.6666666666666662E-2</v>
      </c>
      <c r="CE135" s="17">
        <f ca="1"/>
        <v>0</v>
      </c>
      <c r="CF135" s="17">
        <f ca="1"/>
        <v>0</v>
      </c>
      <c r="CG135" s="17">
        <f ca="1"/>
        <v>0</v>
      </c>
      <c r="CH135" s="17">
        <f ca="1"/>
        <v>0</v>
      </c>
      <c r="CI135" s="17">
        <f ca="1"/>
        <v>0</v>
      </c>
      <c r="CJ135" s="17">
        <f ca="1"/>
        <v>0</v>
      </c>
      <c r="CK135" s="17">
        <f ca="1"/>
        <v>0</v>
      </c>
      <c r="CL135" s="17">
        <f ca="1"/>
        <v>0</v>
      </c>
    </row>
    <row r="136" spans="7:90" ht="24" customHeight="1">
      <c r="G136" s="21">
        <v>0</v>
      </c>
      <c r="H136" s="22">
        <v>1</v>
      </c>
      <c r="I136" s="23">
        <v>0</v>
      </c>
      <c r="J136" s="21">
        <v>0</v>
      </c>
      <c r="K136" s="22">
        <v>1</v>
      </c>
      <c r="L136" s="23">
        <v>0</v>
      </c>
      <c r="AA136" s="17">
        <f ca="1"/>
        <v>0.57999999999999996</v>
      </c>
      <c r="AB136" s="17">
        <f ca="1"/>
        <v>4.2745098039215682E-2</v>
      </c>
      <c r="AC136" s="17">
        <f ca="1"/>
        <v>0.54862745098039212</v>
      </c>
      <c r="AD136" s="17">
        <f ca="1"/>
        <v>1.1372549019607842E-2</v>
      </c>
      <c r="AE136" s="17">
        <f ca="1"/>
        <v>0.52901960784313729</v>
      </c>
      <c r="AF136" s="17">
        <f ca="1"/>
        <v>2.7058823529411764E-2</v>
      </c>
      <c r="AG136" s="17">
        <f ca="1"/>
        <v>1.9215686274509803E-2</v>
      </c>
      <c r="AH136" s="17">
        <f ca="1"/>
        <v>3.5294117647058816E-3</v>
      </c>
      <c r="AI136" s="17">
        <f ca="1"/>
        <v>0.60745098039215684</v>
      </c>
      <c r="AJ136" s="17">
        <f ca="1"/>
        <v>0.55254901960784308</v>
      </c>
      <c r="AK136" s="17">
        <f ca="1"/>
        <v>0.59568627450980394</v>
      </c>
      <c r="AL136" s="17">
        <f ca="1"/>
        <v>0.60745098039215684</v>
      </c>
      <c r="AM136" s="17">
        <f ca="1"/>
        <v>0.58392156862745093</v>
      </c>
      <c r="AN136" s="17">
        <f ca="1"/>
        <v>0.76039215686274508</v>
      </c>
      <c r="AO136" s="17">
        <f ca="1"/>
        <v>3.0980392156862744E-2</v>
      </c>
      <c r="AP136" s="17">
        <f ca="1"/>
        <v>-3.9215686274509873E-4</v>
      </c>
      <c r="AQ136" s="17">
        <f ca="1"/>
        <v>-3.9215686274509873E-4</v>
      </c>
      <c r="AR136" s="17">
        <f ca="1"/>
        <v>2.3137254901960783E-2</v>
      </c>
      <c r="AS136" s="17">
        <f ca="1"/>
        <v>0.89372549019607839</v>
      </c>
      <c r="AT136" s="17">
        <f ca="1"/>
        <v>0.90156862745098032</v>
      </c>
      <c r="AU136" s="17">
        <f ca="1"/>
        <v>0.57215686274509803</v>
      </c>
      <c r="AV136" s="17">
        <f ca="1"/>
        <v>-0.02</v>
      </c>
      <c r="AW136" s="17">
        <f ca="1"/>
        <v>2.7058823529411764E-2</v>
      </c>
      <c r="AX136" s="17">
        <f ca="1"/>
        <v>4.6666666666666662E-2</v>
      </c>
      <c r="AY136" s="17">
        <f ca="1"/>
        <v>-4.3137254901960791E-3</v>
      </c>
      <c r="AZ136" s="17">
        <f ca="1"/>
        <v>0.55647058823529405</v>
      </c>
      <c r="BA136" s="17">
        <f ca="1"/>
        <v>0.92509803921568623</v>
      </c>
      <c r="BB136" s="17">
        <f ca="1"/>
        <v>0.89372549019607839</v>
      </c>
      <c r="BC136" s="17">
        <f ca="1"/>
        <v>0.53294117647058825</v>
      </c>
      <c r="BD136" s="17">
        <f ca="1"/>
        <v>0.72901960784313724</v>
      </c>
      <c r="BE136" s="17">
        <f ca="1"/>
        <v>5.4509803921568623E-2</v>
      </c>
      <c r="BF136" s="17">
        <f ca="1"/>
        <v>3.5294117647058816E-3</v>
      </c>
      <c r="BG136" s="17">
        <f ca="1"/>
        <v>-8.2352941176470594E-3</v>
      </c>
      <c r="BH136" s="17">
        <f ca="1"/>
        <v>-1.215686274509804E-2</v>
      </c>
      <c r="BI136" s="17">
        <f ca="1"/>
        <v>0.89764705882352935</v>
      </c>
      <c r="BJ136" s="17">
        <f ca="1"/>
        <v>0.88588235294117645</v>
      </c>
      <c r="BK136" s="17">
        <f ca="1"/>
        <v>0.60745098039215684</v>
      </c>
      <c r="BL136" s="17">
        <f ca="1"/>
        <v>3.4901960784313721E-2</v>
      </c>
      <c r="BM136" s="17">
        <f ca="1"/>
        <v>-8.2352941176470594E-3</v>
      </c>
      <c r="BN136" s="17">
        <f ca="1"/>
        <v>0.59176470588235297</v>
      </c>
      <c r="BO136" s="17">
        <f ca="1"/>
        <v>-1.215686274509804E-2</v>
      </c>
      <c r="BP136" s="17">
        <f ca="1"/>
        <v>3.5294117647058816E-3</v>
      </c>
      <c r="BQ136" s="17">
        <f ca="1"/>
        <v>0.87411764705882355</v>
      </c>
      <c r="BR136" s="17">
        <f ca="1"/>
        <v>0.88980392156862742</v>
      </c>
      <c r="BS136" s="17">
        <f ca="1"/>
        <v>0.55254901960784308</v>
      </c>
      <c r="BT136" s="17">
        <f ca="1"/>
        <v>0.54078431372549018</v>
      </c>
      <c r="BU136" s="17">
        <f ca="1"/>
        <v>0.58784313725490189</v>
      </c>
      <c r="BV136" s="17">
        <f ca="1"/>
        <v>3.5294117647058816E-3</v>
      </c>
      <c r="BW136" s="17">
        <f ca="1"/>
        <v>4.2745098039215682E-2</v>
      </c>
      <c r="BX136" s="17">
        <f ca="1"/>
        <v>3.8823529411764701E-2</v>
      </c>
      <c r="BY136" s="17">
        <f ca="1"/>
        <v>0.54470588235294115</v>
      </c>
      <c r="BZ136" s="17">
        <f ca="1"/>
        <v>3.0980392156862744E-2</v>
      </c>
      <c r="CA136" s="17">
        <f ca="1"/>
        <v>0.58392156862745093</v>
      </c>
      <c r="CB136" s="17">
        <f ca="1"/>
        <v>3.8823529411764701E-2</v>
      </c>
      <c r="CC136" s="17">
        <f ca="1"/>
        <v>4.6666666666666662E-2</v>
      </c>
      <c r="CD136" s="17">
        <f ca="1"/>
        <v>-8.2352941176470594E-3</v>
      </c>
      <c r="CE136" s="17">
        <f ca="1"/>
        <v>0</v>
      </c>
      <c r="CF136" s="17">
        <f ca="1"/>
        <v>0</v>
      </c>
      <c r="CG136" s="17">
        <f ca="1"/>
        <v>0</v>
      </c>
      <c r="CH136" s="17">
        <f ca="1"/>
        <v>0</v>
      </c>
      <c r="CI136" s="17">
        <f ca="1"/>
        <v>0</v>
      </c>
      <c r="CJ136" s="17">
        <f ca="1"/>
        <v>0</v>
      </c>
      <c r="CK136" s="17">
        <f ca="1"/>
        <v>0</v>
      </c>
      <c r="CL136" s="17">
        <f ca="1"/>
        <v>0</v>
      </c>
    </row>
    <row r="137" spans="7:90" ht="24" customHeight="1">
      <c r="G137" s="24">
        <v>1</v>
      </c>
      <c r="H137" s="19">
        <v>-4</v>
      </c>
      <c r="I137" s="25">
        <v>1</v>
      </c>
      <c r="J137" s="24">
        <v>1</v>
      </c>
      <c r="K137" s="19">
        <v>-4</v>
      </c>
      <c r="L137" s="25">
        <v>1</v>
      </c>
      <c r="AA137" s="18">
        <f ca="1"/>
        <v>4.2745098039215682E-2</v>
      </c>
      <c r="AB137" s="18">
        <f ca="1"/>
        <v>0.54862745098039212</v>
      </c>
      <c r="AC137" s="18">
        <f ca="1"/>
        <v>1.1372549019607842E-2</v>
      </c>
      <c r="AD137" s="18">
        <f ca="1"/>
        <v>0.52901960784313729</v>
      </c>
      <c r="AE137" s="18">
        <f ca="1"/>
        <v>2.7058823529411764E-2</v>
      </c>
      <c r="AF137" s="18">
        <f ca="1"/>
        <v>1.9215686274509803E-2</v>
      </c>
      <c r="AG137" s="18">
        <f ca="1"/>
        <v>3.5294117647058816E-3</v>
      </c>
      <c r="AH137" s="18">
        <f ca="1"/>
        <v>0</v>
      </c>
      <c r="AI137" s="18">
        <f ca="1"/>
        <v>0.55254901960784308</v>
      </c>
      <c r="AJ137" s="18">
        <f ca="1"/>
        <v>0.59568627450980394</v>
      </c>
      <c r="AK137" s="18">
        <f ca="1"/>
        <v>0.60745098039215684</v>
      </c>
      <c r="AL137" s="18">
        <f ca="1"/>
        <v>0.58392156862745093</v>
      </c>
      <c r="AM137" s="18">
        <f ca="1"/>
        <v>0.76039215686274508</v>
      </c>
      <c r="AN137" s="18">
        <f ca="1"/>
        <v>3.0980392156862744E-2</v>
      </c>
      <c r="AO137" s="18">
        <f ca="1"/>
        <v>-3.9215686274509873E-4</v>
      </c>
      <c r="AP137" s="18">
        <f ca="1"/>
        <v>0</v>
      </c>
      <c r="AQ137" s="18">
        <f ca="1"/>
        <v>2.3137254901960783E-2</v>
      </c>
      <c r="AR137" s="18">
        <f ca="1"/>
        <v>0.89372549019607839</v>
      </c>
      <c r="AS137" s="18">
        <f ca="1"/>
        <v>0.90156862745098032</v>
      </c>
      <c r="AT137" s="18">
        <f ca="1"/>
        <v>0.57215686274509803</v>
      </c>
      <c r="AU137" s="18">
        <f ca="1"/>
        <v>-0.02</v>
      </c>
      <c r="AV137" s="18">
        <f ca="1"/>
        <v>2.7058823529411764E-2</v>
      </c>
      <c r="AW137" s="18">
        <f ca="1"/>
        <v>4.6666666666666662E-2</v>
      </c>
      <c r="AX137" s="18">
        <f ca="1"/>
        <v>0</v>
      </c>
      <c r="AY137" s="18">
        <f ca="1"/>
        <v>0.55647058823529405</v>
      </c>
      <c r="AZ137" s="18">
        <f ca="1"/>
        <v>0.92509803921568623</v>
      </c>
      <c r="BA137" s="18">
        <f ca="1"/>
        <v>0.89372549019607839</v>
      </c>
      <c r="BB137" s="18">
        <f ca="1"/>
        <v>0.53294117647058825</v>
      </c>
      <c r="BC137" s="18">
        <f ca="1"/>
        <v>0.72901960784313724</v>
      </c>
      <c r="BD137" s="18">
        <f ca="1"/>
        <v>5.4509803921568623E-2</v>
      </c>
      <c r="BE137" s="18">
        <f ca="1"/>
        <v>3.5294117647058816E-3</v>
      </c>
      <c r="BF137" s="18">
        <f ca="1"/>
        <v>0</v>
      </c>
      <c r="BG137" s="18">
        <f ca="1"/>
        <v>-1.215686274509804E-2</v>
      </c>
      <c r="BH137" s="18">
        <f ca="1"/>
        <v>0.89764705882352935</v>
      </c>
      <c r="BI137" s="18">
        <f ca="1"/>
        <v>0.88588235294117645</v>
      </c>
      <c r="BJ137" s="18">
        <f ca="1"/>
        <v>0.60745098039215684</v>
      </c>
      <c r="BK137" s="18">
        <f ca="1"/>
        <v>3.4901960784313721E-2</v>
      </c>
      <c r="BL137" s="18">
        <f ca="1"/>
        <v>-8.2352941176470594E-3</v>
      </c>
      <c r="BM137" s="18">
        <f ca="1"/>
        <v>0.59176470588235297</v>
      </c>
      <c r="BN137" s="18">
        <f ca="1"/>
        <v>0</v>
      </c>
      <c r="BO137" s="18">
        <f ca="1"/>
        <v>3.5294117647058816E-3</v>
      </c>
      <c r="BP137" s="18">
        <f ca="1"/>
        <v>0.87411764705882355</v>
      </c>
      <c r="BQ137" s="18">
        <f ca="1"/>
        <v>0.88980392156862742</v>
      </c>
      <c r="BR137" s="18">
        <f ca="1"/>
        <v>0.55254901960784308</v>
      </c>
      <c r="BS137" s="18">
        <f ca="1"/>
        <v>0.54078431372549018</v>
      </c>
      <c r="BT137" s="18">
        <f ca="1"/>
        <v>0.58784313725490189</v>
      </c>
      <c r="BU137" s="18">
        <f ca="1"/>
        <v>3.5294117647058816E-3</v>
      </c>
      <c r="BV137" s="18">
        <f ca="1"/>
        <v>0</v>
      </c>
      <c r="BW137" s="18">
        <f ca="1"/>
        <v>3.8823529411764701E-2</v>
      </c>
      <c r="BX137" s="18">
        <f ca="1"/>
        <v>0.54470588235294115</v>
      </c>
      <c r="BY137" s="18">
        <f ca="1"/>
        <v>3.0980392156862744E-2</v>
      </c>
      <c r="BZ137" s="18">
        <f ca="1"/>
        <v>0.58392156862745093</v>
      </c>
      <c r="CA137" s="18">
        <f ca="1"/>
        <v>3.8823529411764701E-2</v>
      </c>
      <c r="CB137" s="18">
        <f ca="1"/>
        <v>4.6666666666666662E-2</v>
      </c>
      <c r="CC137" s="18">
        <f ca="1"/>
        <v>-8.2352941176470594E-3</v>
      </c>
      <c r="CD137" s="18">
        <f ca="1"/>
        <v>0</v>
      </c>
      <c r="CE137" s="18">
        <f ca="1"/>
        <v>0</v>
      </c>
      <c r="CF137" s="18">
        <f ca="1"/>
        <v>0</v>
      </c>
      <c r="CG137" s="18">
        <f ca="1"/>
        <v>0</v>
      </c>
      <c r="CH137" s="18">
        <f ca="1"/>
        <v>0</v>
      </c>
      <c r="CI137" s="18">
        <f ca="1"/>
        <v>0</v>
      </c>
      <c r="CJ137" s="18">
        <f ca="1"/>
        <v>0</v>
      </c>
      <c r="CK137" s="18">
        <f ca="1"/>
        <v>0</v>
      </c>
      <c r="CL137" s="18">
        <f ca="1"/>
        <v>0</v>
      </c>
    </row>
    <row r="138" spans="7:90" ht="24" customHeight="1">
      <c r="G138" s="26">
        <v>0</v>
      </c>
      <c r="H138" s="27">
        <v>1</v>
      </c>
      <c r="I138" s="28">
        <v>0</v>
      </c>
      <c r="J138" s="26">
        <v>0</v>
      </c>
      <c r="K138" s="27">
        <v>1</v>
      </c>
      <c r="L138" s="28">
        <v>0</v>
      </c>
      <c r="AA138" s="4">
        <v>1</v>
      </c>
      <c r="AB138" s="4">
        <v>1</v>
      </c>
      <c r="AC138" s="4">
        <v>1</v>
      </c>
      <c r="AD138" s="4">
        <v>1</v>
      </c>
      <c r="AE138" s="4">
        <v>1</v>
      </c>
      <c r="AF138" s="4">
        <v>1</v>
      </c>
      <c r="AG138" s="4">
        <v>1</v>
      </c>
      <c r="AH138" s="4">
        <v>1</v>
      </c>
      <c r="AI138" s="4">
        <v>1</v>
      </c>
      <c r="AJ138" s="4">
        <v>1</v>
      </c>
      <c r="AK138" s="4">
        <v>1</v>
      </c>
      <c r="AL138" s="4">
        <v>1</v>
      </c>
      <c r="AM138" s="4">
        <v>1</v>
      </c>
      <c r="AN138" s="4">
        <v>1</v>
      </c>
      <c r="AO138" s="4">
        <v>1</v>
      </c>
      <c r="AP138" s="4">
        <v>1</v>
      </c>
      <c r="AQ138" s="4">
        <v>1</v>
      </c>
      <c r="AR138" s="4">
        <v>1</v>
      </c>
      <c r="AS138" s="4">
        <v>1</v>
      </c>
      <c r="AT138" s="4">
        <v>1</v>
      </c>
      <c r="AU138" s="4">
        <v>1</v>
      </c>
      <c r="AV138" s="4">
        <v>1</v>
      </c>
      <c r="AW138" s="4">
        <v>1</v>
      </c>
      <c r="AX138" s="4">
        <v>1</v>
      </c>
      <c r="AY138" s="4">
        <v>1</v>
      </c>
      <c r="AZ138" s="4">
        <v>1</v>
      </c>
      <c r="BA138" s="4">
        <v>1</v>
      </c>
      <c r="BB138" s="4">
        <v>1</v>
      </c>
      <c r="BC138" s="4">
        <v>1</v>
      </c>
      <c r="BD138" s="4">
        <v>1</v>
      </c>
      <c r="BE138" s="4">
        <v>1</v>
      </c>
      <c r="BF138" s="4">
        <v>1</v>
      </c>
      <c r="BG138" s="4">
        <v>1</v>
      </c>
      <c r="BH138" s="4">
        <v>1</v>
      </c>
      <c r="BI138" s="4">
        <v>1</v>
      </c>
      <c r="BJ138" s="4">
        <v>1</v>
      </c>
      <c r="BK138" s="4">
        <v>1</v>
      </c>
      <c r="BL138" s="4">
        <v>1</v>
      </c>
      <c r="BM138" s="4">
        <v>1</v>
      </c>
      <c r="BN138" s="4">
        <v>1</v>
      </c>
      <c r="BO138" s="4">
        <v>1</v>
      </c>
      <c r="BP138" s="4">
        <v>1</v>
      </c>
      <c r="BQ138" s="4">
        <v>1</v>
      </c>
      <c r="BR138" s="4">
        <v>1</v>
      </c>
      <c r="BS138" s="4">
        <v>1</v>
      </c>
      <c r="BT138" s="4">
        <v>1</v>
      </c>
      <c r="BU138" s="4">
        <v>1</v>
      </c>
      <c r="BV138" s="4">
        <v>1</v>
      </c>
      <c r="BW138" s="4">
        <v>1</v>
      </c>
      <c r="BX138" s="4">
        <v>1</v>
      </c>
      <c r="BY138" s="4">
        <v>1</v>
      </c>
      <c r="BZ138" s="4">
        <v>1</v>
      </c>
      <c r="CA138" s="4">
        <v>1</v>
      </c>
      <c r="CB138" s="4">
        <v>1</v>
      </c>
      <c r="CC138" s="4">
        <v>1</v>
      </c>
      <c r="CD138" s="4">
        <v>1</v>
      </c>
      <c r="CE138" s="4">
        <v>1</v>
      </c>
      <c r="CF138" s="4">
        <v>1</v>
      </c>
      <c r="CG138" s="4">
        <v>1</v>
      </c>
      <c r="CH138" s="4">
        <v>1</v>
      </c>
      <c r="CI138" s="4">
        <v>1</v>
      </c>
      <c r="CJ138" s="4">
        <v>1</v>
      </c>
      <c r="CK138" s="4">
        <v>1</v>
      </c>
      <c r="CL138" s="4">
        <v>1</v>
      </c>
    </row>
    <row r="140" spans="7:90" ht="24" customHeight="1">
      <c r="G140" s="32" cm="1">
        <f t="array" ref="G140:O143">_xlfn.WRAPROWS(_xlfn.TOROW(G127:I138),9)</f>
        <v>1</v>
      </c>
      <c r="H140" s="33">
        <v>0</v>
      </c>
      <c r="I140" s="33">
        <v>-1</v>
      </c>
      <c r="J140" s="33">
        <v>1</v>
      </c>
      <c r="K140" s="33">
        <v>0</v>
      </c>
      <c r="L140" s="33">
        <v>-1</v>
      </c>
      <c r="M140" s="33">
        <v>1</v>
      </c>
      <c r="N140" s="33">
        <v>0</v>
      </c>
      <c r="O140" s="34">
        <v>-1</v>
      </c>
      <c r="P140" s="32" cm="1">
        <f t="array" ref="P140:X143">_xlfn.WRAPROWS(_xlfn.TOROW(J127:L138),9)</f>
        <v>1</v>
      </c>
      <c r="Q140" s="33">
        <v>0</v>
      </c>
      <c r="R140" s="33">
        <v>-1</v>
      </c>
      <c r="S140" s="33">
        <v>1</v>
      </c>
      <c r="T140" s="33">
        <v>0</v>
      </c>
      <c r="U140" s="33">
        <v>-1</v>
      </c>
      <c r="V140" s="33">
        <v>1</v>
      </c>
      <c r="W140" s="33">
        <v>0</v>
      </c>
      <c r="X140" s="34">
        <v>-1</v>
      </c>
      <c r="Y140" s="72">
        <v>1</v>
      </c>
      <c r="AA140" s="44" cm="1">
        <f t="array" aca="1" ref="AA140:CL143" ca="1">MMULT(P140:Y143,AA129:CL138)</f>
        <v>0.35372549019607846</v>
      </c>
      <c r="AB140" s="45">
        <f ca="1"/>
        <v>0.45882352941176474</v>
      </c>
      <c r="AC140" s="45">
        <f ca="1"/>
        <v>1.0352941176470587</v>
      </c>
      <c r="AD140" s="45">
        <f ca="1"/>
        <v>1.0156862745098039</v>
      </c>
      <c r="AE140" s="45">
        <f ca="1"/>
        <v>0.82352941176470584</v>
      </c>
      <c r="AF140" s="45">
        <f ca="1"/>
        <v>2.1294117647058823</v>
      </c>
      <c r="AG140" s="45">
        <f ca="1"/>
        <v>1.7568627450980392</v>
      </c>
      <c r="AH140" s="45">
        <f ca="1"/>
        <v>0.99921568627450985</v>
      </c>
      <c r="AI140" s="45">
        <f ca="1"/>
        <v>-0.19882352941176462</v>
      </c>
      <c r="AJ140" s="45">
        <f ca="1"/>
        <v>0.47058823529411764</v>
      </c>
      <c r="AK140" s="45">
        <f ca="1"/>
        <v>0.98039215686274506</v>
      </c>
      <c r="AL140" s="45">
        <f ca="1"/>
        <v>1.0274509803921568</v>
      </c>
      <c r="AM140" s="45">
        <f ca="1"/>
        <v>0.67058823529411771</v>
      </c>
      <c r="AN140" s="45">
        <f ca="1"/>
        <v>2.6823529411764708</v>
      </c>
      <c r="AO140" s="45">
        <f ca="1"/>
        <v>2.5176470588235293</v>
      </c>
      <c r="AP140" s="45">
        <f ca="1"/>
        <v>1.0301960784313726</v>
      </c>
      <c r="AQ140" s="45">
        <f ca="1"/>
        <v>0.38156862745098041</v>
      </c>
      <c r="AR140" s="45">
        <f ca="1"/>
        <v>0.14901960784313728</v>
      </c>
      <c r="AS140" s="45">
        <f ca="1"/>
        <v>9.8039215686274606E-2</v>
      </c>
      <c r="AT140" s="45">
        <f ca="1"/>
        <v>1.3529411764705883</v>
      </c>
      <c r="AU140" s="45">
        <f ca="1"/>
        <v>1.7529411764705882</v>
      </c>
      <c r="AV140" s="45">
        <f ca="1"/>
        <v>2.6078431372549016</v>
      </c>
      <c r="AW140" s="45">
        <f ca="1"/>
        <v>1.7176470588235295</v>
      </c>
      <c r="AX140" s="45">
        <f ca="1"/>
        <v>1.0772549019607842</v>
      </c>
      <c r="AY140" s="45">
        <f ca="1"/>
        <v>-0.13215686274509797</v>
      </c>
      <c r="AZ140" s="45">
        <f ca="1"/>
        <v>-0.81176470588235272</v>
      </c>
      <c r="BA140" s="45">
        <f ca="1"/>
        <v>-0.27058823529411757</v>
      </c>
      <c r="BB140" s="45">
        <f ca="1"/>
        <v>1.7254901960784312</v>
      </c>
      <c r="BC140" s="45">
        <f ca="1"/>
        <v>1.9333333333333331</v>
      </c>
      <c r="BD140" s="45">
        <f ca="1"/>
        <v>2.5764705882352938</v>
      </c>
      <c r="BE140" s="45">
        <f ca="1"/>
        <v>2.4196078431372552</v>
      </c>
      <c r="BF140" s="45">
        <f ca="1"/>
        <v>1.1125490196078431</v>
      </c>
      <c r="BG140" s="45">
        <f ca="1"/>
        <v>0.4325490196078432</v>
      </c>
      <c r="BH140" s="45">
        <f ca="1"/>
        <v>-1.729411764705882</v>
      </c>
      <c r="BI140" s="45">
        <f ca="1"/>
        <v>-1.1137254901960785</v>
      </c>
      <c r="BJ140" s="45">
        <f ca="1"/>
        <v>2.003921568627451</v>
      </c>
      <c r="BK140" s="45">
        <f ca="1"/>
        <v>2.9372549019607845</v>
      </c>
      <c r="BL140" s="45">
        <f ca="1"/>
        <v>2.6392156862745102</v>
      </c>
      <c r="BM140" s="45">
        <f ca="1"/>
        <v>1.1019607843137256</v>
      </c>
      <c r="BN140" s="45">
        <f ca="1"/>
        <v>1.0733333333333333</v>
      </c>
      <c r="BO140" s="45">
        <f ca="1"/>
        <v>0.45215686274509814</v>
      </c>
      <c r="BP140" s="45">
        <f ca="1"/>
        <v>-1.72156862745098</v>
      </c>
      <c r="BQ140" s="45">
        <f ca="1"/>
        <v>-1.1215686274509804</v>
      </c>
      <c r="BR140" s="45">
        <f ca="1"/>
        <v>2.003921568627451</v>
      </c>
      <c r="BS140" s="45">
        <f ca="1"/>
        <v>2.3647058823529408</v>
      </c>
      <c r="BT140" s="45">
        <f ca="1"/>
        <v>2.0588235294117649</v>
      </c>
      <c r="BU140" s="45">
        <f ca="1"/>
        <v>1.7058823529411764</v>
      </c>
      <c r="BV140" s="45">
        <f ca="1"/>
        <v>1.6341176470588235</v>
      </c>
      <c r="BW140" s="45">
        <f ca="1"/>
        <v>0.96980392156862749</v>
      </c>
      <c r="BX140" s="45">
        <f ca="1"/>
        <v>-1.2941176470588234</v>
      </c>
      <c r="BY140" s="45">
        <f ca="1"/>
        <v>-0.77647058823529402</v>
      </c>
      <c r="BZ140" s="45">
        <f ca="1"/>
        <v>1.5725490196078433</v>
      </c>
      <c r="CA140" s="45">
        <f ca="1"/>
        <v>2.1921568627450982</v>
      </c>
      <c r="CB140" s="45">
        <f ca="1"/>
        <v>2.117647058823529</v>
      </c>
      <c r="CC140" s="45">
        <f ca="1"/>
        <v>1.0274509803921568</v>
      </c>
      <c r="CD140" s="45">
        <f ca="1"/>
        <v>1.6262745098039215</v>
      </c>
      <c r="CE140" s="45">
        <f ca="1"/>
        <v>0.95764705882352941</v>
      </c>
      <c r="CF140" s="45">
        <f ca="1"/>
        <v>-0.38823529411764701</v>
      </c>
      <c r="CG140" s="45">
        <f ca="1"/>
        <v>0.1215686274509804</v>
      </c>
      <c r="CH140" s="45">
        <f ca="1"/>
        <v>1.2823529411764707</v>
      </c>
      <c r="CI140" s="45">
        <f ca="1"/>
        <v>1.3411764705882354</v>
      </c>
      <c r="CJ140" s="45">
        <f ca="1"/>
        <v>1.5019607843137255</v>
      </c>
      <c r="CK140" s="45">
        <f ca="1"/>
        <v>1.584313725490196</v>
      </c>
      <c r="CL140" s="46">
        <f ca="1"/>
        <v>1.6345098039215684</v>
      </c>
    </row>
    <row r="141" spans="7:90" ht="24" customHeight="1">
      <c r="G141" s="32">
        <v>1.1108182138715136E-4</v>
      </c>
      <c r="H141" s="33">
        <v>1</v>
      </c>
      <c r="I141" s="33">
        <v>1.7914345496032966E-3</v>
      </c>
      <c r="J141" s="33">
        <v>-1</v>
      </c>
      <c r="K141" s="33">
        <v>4.6686419925830369E-3</v>
      </c>
      <c r="L141" s="33">
        <v>1</v>
      </c>
      <c r="M141" s="33">
        <v>-1</v>
      </c>
      <c r="N141" s="33">
        <v>1</v>
      </c>
      <c r="O141" s="34">
        <v>1</v>
      </c>
      <c r="P141" s="32">
        <v>2.8325864453723596E-2</v>
      </c>
      <c r="Q141" s="33">
        <v>1</v>
      </c>
      <c r="R141" s="33">
        <v>1.7914345496032966E-3</v>
      </c>
      <c r="S141" s="33">
        <v>1</v>
      </c>
      <c r="T141" s="33">
        <v>4.6686419925830369E-3</v>
      </c>
      <c r="U141" s="33">
        <v>0</v>
      </c>
      <c r="V141" s="33">
        <v>1</v>
      </c>
      <c r="W141" s="33">
        <v>1</v>
      </c>
      <c r="X141" s="34">
        <v>1</v>
      </c>
      <c r="Y141" s="72">
        <v>-1</v>
      </c>
      <c r="AA141" s="44">
        <f ca="1"/>
        <v>-0.37714688240095595</v>
      </c>
      <c r="AB141" s="45">
        <f ca="1"/>
        <v>0.19732746667709211</v>
      </c>
      <c r="AC141" s="45">
        <f ca="1"/>
        <v>0.2090555557595033</v>
      </c>
      <c r="AD141" s="45">
        <f ca="1"/>
        <v>0.68750523670849395</v>
      </c>
      <c r="AE141" s="45">
        <f ca="1"/>
        <v>0.1698581778849646</v>
      </c>
      <c r="AF141" s="45">
        <f ca="1"/>
        <v>0.17845195953867421</v>
      </c>
      <c r="AG141" s="45">
        <f ca="1"/>
        <v>-0.18989729440847913</v>
      </c>
      <c r="AH141" s="45">
        <f ca="1"/>
        <v>-0.99712857400098498</v>
      </c>
      <c r="AI141" s="45">
        <f ca="1"/>
        <v>0.18692625069759594</v>
      </c>
      <c r="AJ141" s="45">
        <f ca="1"/>
        <v>1.9411377635532583</v>
      </c>
      <c r="AK141" s="45">
        <f ca="1"/>
        <v>1.4148486427326459</v>
      </c>
      <c r="AL141" s="45">
        <f ca="1"/>
        <v>1.9532946988820923</v>
      </c>
      <c r="AM141" s="45">
        <f ca="1"/>
        <v>1.5835615044664384</v>
      </c>
      <c r="AN141" s="45">
        <f ca="1"/>
        <v>1.6817807921118435</v>
      </c>
      <c r="AO141" s="45">
        <f ca="1"/>
        <v>-0.18028383387555713</v>
      </c>
      <c r="AP141" s="45">
        <f ca="1"/>
        <v>-0.92368729463106147</v>
      </c>
      <c r="AQ141" s="45">
        <f ca="1"/>
        <v>-0.39434235575983601</v>
      </c>
      <c r="AR141" s="45">
        <f ca="1"/>
        <v>0.58665815177627501</v>
      </c>
      <c r="AS141" s="45">
        <f ca="1"/>
        <v>1.9236200541231869</v>
      </c>
      <c r="AT141" s="45">
        <f ca="1"/>
        <v>1.9938338258920334</v>
      </c>
      <c r="AU141" s="45">
        <f ca="1"/>
        <v>1.5932928105804067</v>
      </c>
      <c r="AV141" s="45">
        <f ca="1"/>
        <v>0.20876543853514584</v>
      </c>
      <c r="AW141" s="45">
        <f ca="1"/>
        <v>-0.16574924302915006</v>
      </c>
      <c r="AX141" s="45">
        <f ca="1"/>
        <v>-0.891222235797553</v>
      </c>
      <c r="AY141" s="45">
        <f ca="1"/>
        <v>0.16059586770133283</v>
      </c>
      <c r="AZ141" s="45">
        <f ca="1"/>
        <v>1.0477934913714617</v>
      </c>
      <c r="BA141" s="45">
        <f ca="1"/>
        <v>2.015029768719109</v>
      </c>
      <c r="BB141" s="45">
        <f ca="1"/>
        <v>2.8750696635649078</v>
      </c>
      <c r="BC141" s="45">
        <f ca="1"/>
        <v>2.6624164330579121</v>
      </c>
      <c r="BD141" s="45">
        <f ca="1"/>
        <v>1.6655218175527029</v>
      </c>
      <c r="BE141" s="45">
        <f ca="1"/>
        <v>-0.18029639371031025</v>
      </c>
      <c r="BF141" s="45">
        <f ca="1"/>
        <v>-0.91419870129844649</v>
      </c>
      <c r="BG141" s="45">
        <f ca="1"/>
        <v>-1.0207630040876439</v>
      </c>
      <c r="BH141" s="45">
        <f ca="1"/>
        <v>-9.9733664132718669E-2</v>
      </c>
      <c r="BI141" s="45">
        <f ca="1"/>
        <v>2.2281580629383568</v>
      </c>
      <c r="BJ141" s="45">
        <f ca="1"/>
        <v>3.2481600718427464</v>
      </c>
      <c r="BK141" s="45">
        <f ca="1"/>
        <v>2.0221076406607845</v>
      </c>
      <c r="BL141" s="45">
        <f ca="1"/>
        <v>0.1667176669357322</v>
      </c>
      <c r="BM141" s="45">
        <f ca="1"/>
        <v>0.37428137367107128</v>
      </c>
      <c r="BN141" s="45">
        <f ca="1"/>
        <v>-0.31451117551951369</v>
      </c>
      <c r="BO141" s="45">
        <f ca="1"/>
        <v>-1.0119827434729243</v>
      </c>
      <c r="BP141" s="45">
        <f ca="1"/>
        <v>0.41520379674186403</v>
      </c>
      <c r="BQ141" s="45">
        <f ca="1"/>
        <v>1.7019465107919225</v>
      </c>
      <c r="BR141" s="45">
        <f ca="1"/>
        <v>3.1391379357099956</v>
      </c>
      <c r="BS141" s="45">
        <f ca="1"/>
        <v>2.4314182934761801</v>
      </c>
      <c r="BT141" s="45">
        <f ca="1"/>
        <v>2.0330036738558217</v>
      </c>
      <c r="BU141" s="45">
        <f ca="1"/>
        <v>0.24218661311708778</v>
      </c>
      <c r="BV141" s="45">
        <f ca="1"/>
        <v>-0.40902655846044111</v>
      </c>
      <c r="BW141" s="45">
        <f ca="1"/>
        <v>-0.92674520093051282</v>
      </c>
      <c r="BX141" s="45">
        <f ca="1"/>
        <v>-0.39664793399668752</v>
      </c>
      <c r="BY141" s="45">
        <f ca="1"/>
        <v>0.52100986347096323</v>
      </c>
      <c r="BZ141" s="45">
        <f ca="1"/>
        <v>1.9502768566796389</v>
      </c>
      <c r="CA141" s="45">
        <f ca="1"/>
        <v>1.17871595374252</v>
      </c>
      <c r="CB141" s="45">
        <f ca="1"/>
        <v>0.27657929459648933</v>
      </c>
      <c r="CC141" s="45">
        <f ca="1"/>
        <v>-0.38540291332603338</v>
      </c>
      <c r="CD141" s="45">
        <f ca="1"/>
        <v>0.21782242142133512</v>
      </c>
      <c r="CE141" s="45">
        <f ca="1"/>
        <v>-1.0119509784752401</v>
      </c>
      <c r="CF141" s="45">
        <f ca="1"/>
        <v>-0.95232266612930738</v>
      </c>
      <c r="CG141" s="45">
        <f ca="1"/>
        <v>-8.282178764673287E-2</v>
      </c>
      <c r="CH141" s="45">
        <f ca="1"/>
        <v>0.46040443367260964</v>
      </c>
      <c r="CI141" s="45">
        <f ca="1"/>
        <v>-0.38757122250338916</v>
      </c>
      <c r="CJ141" s="45">
        <f ca="1"/>
        <v>0.14159164665192825</v>
      </c>
      <c r="CK141" s="45">
        <f ca="1"/>
        <v>-0.3577909574942163</v>
      </c>
      <c r="CL141" s="46">
        <f ca="1"/>
        <v>-0.93319120418263235</v>
      </c>
    </row>
    <row r="142" spans="7:90" ht="24" customHeight="1">
      <c r="G142" s="32">
        <v>0</v>
      </c>
      <c r="H142" s="33">
        <v>1</v>
      </c>
      <c r="I142" s="33">
        <v>0</v>
      </c>
      <c r="J142" s="33">
        <v>0</v>
      </c>
      <c r="K142" s="33">
        <v>0</v>
      </c>
      <c r="L142" s="33">
        <v>1</v>
      </c>
      <c r="M142" s="33">
        <v>1</v>
      </c>
      <c r="N142" s="33">
        <v>0</v>
      </c>
      <c r="O142" s="34">
        <v>0</v>
      </c>
      <c r="P142" s="32">
        <v>0</v>
      </c>
      <c r="Q142" s="33">
        <v>-1</v>
      </c>
      <c r="R142" s="33">
        <v>0</v>
      </c>
      <c r="S142" s="33">
        <v>2</v>
      </c>
      <c r="T142" s="33">
        <v>1</v>
      </c>
      <c r="U142" s="33">
        <v>1</v>
      </c>
      <c r="V142" s="33">
        <v>1</v>
      </c>
      <c r="W142" s="33">
        <v>0</v>
      </c>
      <c r="X142" s="34">
        <v>0</v>
      </c>
      <c r="Y142" s="72">
        <v>1</v>
      </c>
      <c r="AA142" s="44">
        <f ca="1"/>
        <v>1.6266666666666667</v>
      </c>
      <c r="AB142" s="45">
        <f ca="1"/>
        <v>2.8254901960784315</v>
      </c>
      <c r="AC142" s="45">
        <f ca="1"/>
        <v>3.4450980392156865</v>
      </c>
      <c r="AD142" s="45">
        <f ca="1"/>
        <v>3.93921568627451</v>
      </c>
      <c r="AE142" s="45">
        <f ca="1"/>
        <v>3.5705882352941174</v>
      </c>
      <c r="AF142" s="45">
        <f ca="1"/>
        <v>3.4686274509803923</v>
      </c>
      <c r="AG142" s="45">
        <f ca="1"/>
        <v>2.5549019607843135</v>
      </c>
      <c r="AH142" s="45">
        <f ca="1"/>
        <v>1.0062745098039216</v>
      </c>
      <c r="AI142" s="45">
        <f ca="1"/>
        <v>1.5996078431372549</v>
      </c>
      <c r="AJ142" s="45">
        <f ca="1"/>
        <v>2.7552941176470584</v>
      </c>
      <c r="AK142" s="45">
        <f ca="1"/>
        <v>1.6023529411764703</v>
      </c>
      <c r="AL142" s="45">
        <f ca="1"/>
        <v>2.6337254901960785</v>
      </c>
      <c r="AM142" s="45">
        <f ca="1"/>
        <v>1.5866666666666667</v>
      </c>
      <c r="AN142" s="45">
        <f ca="1"/>
        <v>1.9278431372549019</v>
      </c>
      <c r="AO142" s="45">
        <f ca="1"/>
        <v>1.8572549019607842</v>
      </c>
      <c r="AP142" s="45">
        <f ca="1"/>
        <v>1.0458823529411765</v>
      </c>
      <c r="AQ142" s="45">
        <f ca="1"/>
        <v>1.58</v>
      </c>
      <c r="AR142" s="45">
        <f ca="1"/>
        <v>3.32</v>
      </c>
      <c r="AS142" s="45">
        <f ca="1"/>
        <v>2.7827450980392157</v>
      </c>
      <c r="AT142" s="45">
        <f ca="1"/>
        <v>4.2650980392156859</v>
      </c>
      <c r="AU142" s="45">
        <f ca="1"/>
        <v>3.9317647058823524</v>
      </c>
      <c r="AV142" s="45">
        <f ca="1"/>
        <v>3.5043137254901957</v>
      </c>
      <c r="AW142" s="45">
        <f ca="1"/>
        <v>2.5121568627450976</v>
      </c>
      <c r="AX142" s="45">
        <f ca="1"/>
        <v>1.0850980392156861</v>
      </c>
      <c r="AY142" s="45">
        <f ca="1"/>
        <v>0.41529411764705892</v>
      </c>
      <c r="AZ142" s="45">
        <f ca="1"/>
        <v>1.3592156862745099</v>
      </c>
      <c r="BA142" s="45">
        <f ca="1"/>
        <v>2.80235294117647</v>
      </c>
      <c r="BB142" s="45">
        <f ca="1"/>
        <v>4.578823529411765</v>
      </c>
      <c r="BC142" s="45">
        <f ca="1"/>
        <v>3.6650980392156862</v>
      </c>
      <c r="BD142" s="45">
        <f ca="1"/>
        <v>1.9239215686274509</v>
      </c>
      <c r="BE142" s="45">
        <f ca="1"/>
        <v>1.7317647058823529</v>
      </c>
      <c r="BF142" s="45">
        <f ca="1"/>
        <v>1.155686274509804</v>
      </c>
      <c r="BG142" s="45">
        <f ca="1"/>
        <v>1.5525490196078431</v>
      </c>
      <c r="BH142" s="45">
        <f ca="1"/>
        <v>2.4415686274509802</v>
      </c>
      <c r="BI142" s="45">
        <f ca="1"/>
        <v>3.025882352941176</v>
      </c>
      <c r="BJ142" s="45">
        <f ca="1"/>
        <v>4.2729411764705878</v>
      </c>
      <c r="BK142" s="45">
        <f ca="1"/>
        <v>4.3631372549019609</v>
      </c>
      <c r="BL142" s="45">
        <f ca="1"/>
        <v>3.4768627450980389</v>
      </c>
      <c r="BM142" s="45">
        <f ca="1"/>
        <v>2.5239215686274505</v>
      </c>
      <c r="BN142" s="45">
        <f ca="1"/>
        <v>1.0576470588235294</v>
      </c>
      <c r="BO142" s="45">
        <f ca="1"/>
        <v>0.98392156862745095</v>
      </c>
      <c r="BP142" s="45">
        <f ca="1"/>
        <v>1.300392156862745</v>
      </c>
      <c r="BQ142" s="45">
        <f ca="1"/>
        <v>1.8376470588235294</v>
      </c>
      <c r="BR142" s="45">
        <f ca="1"/>
        <v>4.2690196078431368</v>
      </c>
      <c r="BS142" s="45">
        <f ca="1"/>
        <v>3.7709803921568628</v>
      </c>
      <c r="BT142" s="45">
        <f ca="1"/>
        <v>2.0650980392156861</v>
      </c>
      <c r="BU142" s="45">
        <f ca="1"/>
        <v>2.1396078431372549</v>
      </c>
      <c r="BV142" s="45">
        <f ca="1"/>
        <v>2.159607843137255</v>
      </c>
      <c r="BW142" s="45">
        <f ca="1"/>
        <v>0.99960784313725493</v>
      </c>
      <c r="BX142" s="45">
        <f ca="1"/>
        <v>1.908235294117647</v>
      </c>
      <c r="BY142" s="45">
        <f ca="1"/>
        <v>1.912156862745098</v>
      </c>
      <c r="BZ142" s="45">
        <f ca="1"/>
        <v>3.8494117647058825</v>
      </c>
      <c r="CA142" s="45">
        <f ca="1"/>
        <v>3.296470588235294</v>
      </c>
      <c r="CB142" s="45">
        <f ca="1"/>
        <v>3.7827450980392157</v>
      </c>
      <c r="CC142" s="45">
        <f ca="1"/>
        <v>2.7199999999999998</v>
      </c>
      <c r="CD142" s="45">
        <f ca="1"/>
        <v>1.6341176470588232</v>
      </c>
      <c r="CE142" s="45">
        <f ca="1"/>
        <v>1.0937254901960785</v>
      </c>
      <c r="CF142" s="45">
        <f ca="1"/>
        <v>1.6654901960784314</v>
      </c>
      <c r="CG142" s="45">
        <f ca="1"/>
        <v>0.77921568627450977</v>
      </c>
      <c r="CH142" s="45">
        <f ca="1"/>
        <v>1.8145098039215686</v>
      </c>
      <c r="CI142" s="45">
        <f ca="1"/>
        <v>1.132156862745098</v>
      </c>
      <c r="CJ142" s="45">
        <f ca="1"/>
        <v>1.712549019607843</v>
      </c>
      <c r="CK142" s="45">
        <f ca="1"/>
        <v>0.52823529411764714</v>
      </c>
      <c r="CL142" s="46">
        <f ca="1"/>
        <v>1.0815686274509804</v>
      </c>
    </row>
    <row r="143" spans="7:90" ht="24" customHeight="1">
      <c r="G143" s="32">
        <v>0</v>
      </c>
      <c r="H143" s="33">
        <v>1</v>
      </c>
      <c r="I143" s="33">
        <v>0</v>
      </c>
      <c r="J143" s="33">
        <v>1</v>
      </c>
      <c r="K143" s="33">
        <v>-4</v>
      </c>
      <c r="L143" s="33">
        <v>1</v>
      </c>
      <c r="M143" s="33">
        <v>0</v>
      </c>
      <c r="N143" s="33">
        <v>1</v>
      </c>
      <c r="O143" s="34">
        <v>0</v>
      </c>
      <c r="P143" s="32">
        <v>0</v>
      </c>
      <c r="Q143" s="33">
        <v>1</v>
      </c>
      <c r="R143" s="33">
        <v>0</v>
      </c>
      <c r="S143" s="33">
        <v>1</v>
      </c>
      <c r="T143" s="33">
        <v>-4</v>
      </c>
      <c r="U143" s="33">
        <v>1</v>
      </c>
      <c r="V143" s="33">
        <v>0</v>
      </c>
      <c r="W143" s="33">
        <v>1</v>
      </c>
      <c r="X143" s="34">
        <v>0</v>
      </c>
      <c r="Y143" s="72">
        <v>2</v>
      </c>
      <c r="AA143" s="44">
        <f ca="1"/>
        <v>3.0909803921568626</v>
      </c>
      <c r="AB143" s="45">
        <f ca="1"/>
        <v>0.24745098039215674</v>
      </c>
      <c r="AC143" s="45">
        <f ca="1"/>
        <v>1.3690196078431371</v>
      </c>
      <c r="AD143" s="45">
        <f ca="1"/>
        <v>0.80823529411764716</v>
      </c>
      <c r="AE143" s="45">
        <f ca="1"/>
        <v>1.4905882352941175</v>
      </c>
      <c r="AF143" s="45">
        <f ca="1"/>
        <v>-0.43490196078431387</v>
      </c>
      <c r="AG143" s="45">
        <f ca="1"/>
        <v>2.8866666666666667</v>
      </c>
      <c r="AH143" s="45">
        <f ca="1"/>
        <v>1.8752941176470588</v>
      </c>
      <c r="AI143" s="45">
        <f ca="1"/>
        <v>0.3533333333333335</v>
      </c>
      <c r="AJ143" s="45">
        <f ca="1"/>
        <v>4.113725490196078</v>
      </c>
      <c r="AK143" s="45">
        <f ca="1"/>
        <v>1.050980392156863</v>
      </c>
      <c r="AL143" s="45">
        <f ca="1"/>
        <v>4.2392156862745098</v>
      </c>
      <c r="AM143" s="45">
        <f ca="1"/>
        <v>1.1058823529411761</v>
      </c>
      <c r="AN143" s="45">
        <f ca="1"/>
        <v>3.9607843137254903</v>
      </c>
      <c r="AO143" s="45">
        <f ca="1"/>
        <v>1.9647058823529411</v>
      </c>
      <c r="AP143" s="45">
        <f ca="1"/>
        <v>2.0317647058823529</v>
      </c>
      <c r="AQ143" s="45">
        <f ca="1"/>
        <v>0.70235294117647062</v>
      </c>
      <c r="AR143" s="45">
        <f ca="1"/>
        <v>1.0588235294117649</v>
      </c>
      <c r="AS143" s="45">
        <f ca="1"/>
        <v>2.2196078431372546</v>
      </c>
      <c r="AT143" s="45">
        <f ca="1"/>
        <v>1.6627450980392156</v>
      </c>
      <c r="AU143" s="45">
        <f ca="1"/>
        <v>2.1333333333333337</v>
      </c>
      <c r="AV143" s="45">
        <f ca="1"/>
        <v>-0.41960784313725519</v>
      </c>
      <c r="AW143" s="45">
        <f ca="1"/>
        <v>2.6823529411764708</v>
      </c>
      <c r="AX143" s="45">
        <f ca="1"/>
        <v>2.0827450980392155</v>
      </c>
      <c r="AY143" s="45">
        <f ca="1"/>
        <v>2.627843137254902</v>
      </c>
      <c r="AZ143" s="45">
        <f ca="1"/>
        <v>3.9098039215686273</v>
      </c>
      <c r="BA143" s="45">
        <f ca="1"/>
        <v>0.87058823529411744</v>
      </c>
      <c r="BB143" s="45">
        <f ca="1"/>
        <v>1.3607843137254902</v>
      </c>
      <c r="BC143" s="45">
        <f ca="1"/>
        <v>1.7098039215686274</v>
      </c>
      <c r="BD143" s="45">
        <f ca="1"/>
        <v>4.1686274509803924</v>
      </c>
      <c r="BE143" s="45">
        <f ca="1"/>
        <v>2.003921568627451</v>
      </c>
      <c r="BF143" s="45">
        <f ca="1"/>
        <v>1.8435294117647059</v>
      </c>
      <c r="BG143" s="45">
        <f ca="1"/>
        <v>2.5650980392156861</v>
      </c>
      <c r="BH143" s="45">
        <f ca="1"/>
        <v>0.70588235294117685</v>
      </c>
      <c r="BI143" s="45">
        <f ca="1"/>
        <v>1.5411764705882351</v>
      </c>
      <c r="BJ143" s="45">
        <f ca="1"/>
        <v>1.6705882352941179</v>
      </c>
      <c r="BK143" s="45">
        <f ca="1"/>
        <v>2.6705882352941175</v>
      </c>
      <c r="BL143" s="45">
        <f ca="1"/>
        <v>-0.31372549019607865</v>
      </c>
      <c r="BM143" s="45">
        <f ca="1"/>
        <v>2.5333333333333332</v>
      </c>
      <c r="BN143" s="45">
        <f ca="1"/>
        <v>2.6788235294117646</v>
      </c>
      <c r="BO143" s="45">
        <f ca="1"/>
        <v>2.0043137254901962</v>
      </c>
      <c r="BP143" s="45">
        <f ca="1"/>
        <v>3.4980392156862745</v>
      </c>
      <c r="BQ143" s="45">
        <f ca="1"/>
        <v>1.0823529411764703</v>
      </c>
      <c r="BR143" s="45">
        <f ca="1"/>
        <v>1.7450980392156863</v>
      </c>
      <c r="BS143" s="45">
        <f ca="1"/>
        <v>1.5764705882352943</v>
      </c>
      <c r="BT143" s="45">
        <f ca="1"/>
        <v>3.7294117647058824</v>
      </c>
      <c r="BU143" s="45">
        <f ca="1"/>
        <v>3.3019607843137253</v>
      </c>
      <c r="BV143" s="45">
        <f ca="1"/>
        <v>-0.36823529411764744</v>
      </c>
      <c r="BW143" s="45">
        <f ca="1"/>
        <v>2.0866666666666664</v>
      </c>
      <c r="BX143" s="45">
        <f ca="1"/>
        <v>2.8745098039215686</v>
      </c>
      <c r="BY143" s="45">
        <f ca="1"/>
        <v>0.83921568627450926</v>
      </c>
      <c r="BZ143" s="45">
        <f ca="1"/>
        <v>0.78431372549019618</v>
      </c>
      <c r="CA143" s="45">
        <f ca="1"/>
        <v>2.4117647058823528</v>
      </c>
      <c r="CB143" s="45">
        <f ca="1"/>
        <v>1.0509803921568626</v>
      </c>
      <c r="CC143" s="45">
        <f ca="1"/>
        <v>0.23137254901960813</v>
      </c>
      <c r="CD143" s="45">
        <f ca="1"/>
        <v>3.1572549019607843</v>
      </c>
      <c r="CE143" s="45">
        <f ca="1"/>
        <v>1.8556862745098039</v>
      </c>
      <c r="CF143" s="45">
        <f ca="1"/>
        <v>2.4356862745098038</v>
      </c>
      <c r="CG143" s="45">
        <f ca="1"/>
        <v>0.76509803921568653</v>
      </c>
      <c r="CH143" s="45">
        <f ca="1"/>
        <v>3.8945098039215686</v>
      </c>
      <c r="CI143" s="45">
        <f ca="1"/>
        <v>0.28666666666666685</v>
      </c>
      <c r="CJ143" s="45">
        <f ca="1"/>
        <v>3.0160784313725486</v>
      </c>
      <c r="CK143" s="45">
        <f ca="1"/>
        <v>2.4317647058823528</v>
      </c>
      <c r="CL143" s="46">
        <f ca="1"/>
        <v>2.0831372549019607</v>
      </c>
    </row>
    <row r="145" spans="23:90" ht="24" customHeight="1">
      <c r="W145" t="s">
        <v>5</v>
      </c>
      <c r="AA145" s="44" cm="1">
        <f t="array" aca="1" ref="AA145:CL148" ca="1">_xlfn.MAP(_xlfn.ANCHORARRAY(AA140),_xlfn.LAMBDA(_xlpm.x,MAX(_xlpm.x,0)))</f>
        <v>0.35372549019607846</v>
      </c>
      <c r="AB145" s="45">
        <f ca="1"/>
        <v>0.45882352941176474</v>
      </c>
      <c r="AC145" s="45">
        <f ca="1"/>
        <v>1.0352941176470587</v>
      </c>
      <c r="AD145" s="45">
        <f ca="1"/>
        <v>1.0156862745098039</v>
      </c>
      <c r="AE145" s="45">
        <f ca="1"/>
        <v>0.82352941176470584</v>
      </c>
      <c r="AF145" s="45">
        <f ca="1"/>
        <v>2.1294117647058823</v>
      </c>
      <c r="AG145" s="45">
        <f ca="1"/>
        <v>1.7568627450980392</v>
      </c>
      <c r="AH145" s="45">
        <f ca="1"/>
        <v>0.99921568627450985</v>
      </c>
      <c r="AI145" s="45">
        <f ca="1"/>
        <v>0</v>
      </c>
      <c r="AJ145" s="45">
        <f ca="1"/>
        <v>0.47058823529411764</v>
      </c>
      <c r="AK145" s="45">
        <f ca="1"/>
        <v>0.98039215686274506</v>
      </c>
      <c r="AL145" s="45">
        <f ca="1"/>
        <v>1.0274509803921568</v>
      </c>
      <c r="AM145" s="45">
        <f ca="1"/>
        <v>0.67058823529411771</v>
      </c>
      <c r="AN145" s="45">
        <f ca="1"/>
        <v>2.6823529411764708</v>
      </c>
      <c r="AO145" s="45">
        <f ca="1"/>
        <v>2.5176470588235293</v>
      </c>
      <c r="AP145" s="45">
        <f ca="1"/>
        <v>1.0301960784313726</v>
      </c>
      <c r="AQ145" s="45">
        <f ca="1"/>
        <v>0.38156862745098041</v>
      </c>
      <c r="AR145" s="45">
        <f ca="1"/>
        <v>0.14901960784313728</v>
      </c>
      <c r="AS145" s="45">
        <f ca="1"/>
        <v>9.8039215686274606E-2</v>
      </c>
      <c r="AT145" s="45">
        <f ca="1"/>
        <v>1.3529411764705883</v>
      </c>
      <c r="AU145" s="45">
        <f ca="1"/>
        <v>1.7529411764705882</v>
      </c>
      <c r="AV145" s="45">
        <f ca="1"/>
        <v>2.6078431372549016</v>
      </c>
      <c r="AW145" s="45">
        <f ca="1"/>
        <v>1.7176470588235295</v>
      </c>
      <c r="AX145" s="45">
        <f ca="1"/>
        <v>1.0772549019607842</v>
      </c>
      <c r="AY145" s="45">
        <f ca="1"/>
        <v>0</v>
      </c>
      <c r="AZ145" s="45">
        <f ca="1"/>
        <v>0</v>
      </c>
      <c r="BA145" s="45">
        <f ca="1"/>
        <v>0</v>
      </c>
      <c r="BB145" s="45">
        <f ca="1"/>
        <v>1.7254901960784312</v>
      </c>
      <c r="BC145" s="45">
        <f ca="1"/>
        <v>1.9333333333333331</v>
      </c>
      <c r="BD145" s="45">
        <f ca="1"/>
        <v>2.5764705882352938</v>
      </c>
      <c r="BE145" s="45">
        <f ca="1"/>
        <v>2.4196078431372552</v>
      </c>
      <c r="BF145" s="45">
        <f ca="1"/>
        <v>1.1125490196078431</v>
      </c>
      <c r="BG145" s="45">
        <f ca="1"/>
        <v>0.4325490196078432</v>
      </c>
      <c r="BH145" s="45">
        <f ca="1"/>
        <v>0</v>
      </c>
      <c r="BI145" s="45">
        <f ca="1"/>
        <v>0</v>
      </c>
      <c r="BJ145" s="45">
        <f ca="1"/>
        <v>2.003921568627451</v>
      </c>
      <c r="BK145" s="45">
        <f ca="1"/>
        <v>2.9372549019607845</v>
      </c>
      <c r="BL145" s="45">
        <f ca="1"/>
        <v>2.6392156862745102</v>
      </c>
      <c r="BM145" s="45">
        <f ca="1"/>
        <v>1.1019607843137256</v>
      </c>
      <c r="BN145" s="45">
        <f ca="1"/>
        <v>1.0733333333333333</v>
      </c>
      <c r="BO145" s="45">
        <f ca="1"/>
        <v>0.45215686274509814</v>
      </c>
      <c r="BP145" s="45">
        <f ca="1"/>
        <v>0</v>
      </c>
      <c r="BQ145" s="45">
        <f ca="1"/>
        <v>0</v>
      </c>
      <c r="BR145" s="45">
        <f ca="1"/>
        <v>2.003921568627451</v>
      </c>
      <c r="BS145" s="45">
        <f ca="1"/>
        <v>2.3647058823529408</v>
      </c>
      <c r="BT145" s="45">
        <f ca="1"/>
        <v>2.0588235294117649</v>
      </c>
      <c r="BU145" s="45">
        <f ca="1"/>
        <v>1.7058823529411764</v>
      </c>
      <c r="BV145" s="45">
        <f ca="1"/>
        <v>1.6341176470588235</v>
      </c>
      <c r="BW145" s="45">
        <f ca="1"/>
        <v>0.96980392156862749</v>
      </c>
      <c r="BX145" s="45">
        <f ca="1"/>
        <v>0</v>
      </c>
      <c r="BY145" s="45">
        <f ca="1"/>
        <v>0</v>
      </c>
      <c r="BZ145" s="45">
        <f ca="1"/>
        <v>1.5725490196078433</v>
      </c>
      <c r="CA145" s="45">
        <f ca="1"/>
        <v>2.1921568627450982</v>
      </c>
      <c r="CB145" s="45">
        <f ca="1"/>
        <v>2.117647058823529</v>
      </c>
      <c r="CC145" s="45">
        <f ca="1"/>
        <v>1.0274509803921568</v>
      </c>
      <c r="CD145" s="45">
        <f ca="1"/>
        <v>1.6262745098039215</v>
      </c>
      <c r="CE145" s="45">
        <f ca="1"/>
        <v>0.95764705882352941</v>
      </c>
      <c r="CF145" s="45">
        <f ca="1"/>
        <v>0</v>
      </c>
      <c r="CG145" s="45">
        <f ca="1"/>
        <v>0.1215686274509804</v>
      </c>
      <c r="CH145" s="45">
        <f ca="1"/>
        <v>1.2823529411764707</v>
      </c>
      <c r="CI145" s="45">
        <f ca="1"/>
        <v>1.3411764705882354</v>
      </c>
      <c r="CJ145" s="45">
        <f ca="1"/>
        <v>1.5019607843137255</v>
      </c>
      <c r="CK145" s="45">
        <f ca="1"/>
        <v>1.584313725490196</v>
      </c>
      <c r="CL145" s="46">
        <f ca="1"/>
        <v>1.6345098039215684</v>
      </c>
    </row>
    <row r="146" spans="23:90" ht="24" customHeight="1">
      <c r="AA146" s="44">
        <f ca="1"/>
        <v>0</v>
      </c>
      <c r="AB146" s="45">
        <f ca="1"/>
        <v>0.19732746667709211</v>
      </c>
      <c r="AC146" s="45">
        <f ca="1"/>
        <v>0.2090555557595033</v>
      </c>
      <c r="AD146" s="45">
        <f ca="1"/>
        <v>0.68750523670849395</v>
      </c>
      <c r="AE146" s="45">
        <f ca="1"/>
        <v>0.1698581778849646</v>
      </c>
      <c r="AF146" s="45">
        <f ca="1"/>
        <v>0.17845195953867421</v>
      </c>
      <c r="AG146" s="45">
        <f ca="1"/>
        <v>0</v>
      </c>
      <c r="AH146" s="45">
        <f ca="1"/>
        <v>0</v>
      </c>
      <c r="AI146" s="45">
        <f ca="1"/>
        <v>0.18692625069759594</v>
      </c>
      <c r="AJ146" s="45">
        <f ca="1"/>
        <v>1.9411377635532583</v>
      </c>
      <c r="AK146" s="45">
        <f ca="1"/>
        <v>1.4148486427326459</v>
      </c>
      <c r="AL146" s="45">
        <f ca="1"/>
        <v>1.9532946988820923</v>
      </c>
      <c r="AM146" s="45">
        <f ca="1"/>
        <v>1.5835615044664384</v>
      </c>
      <c r="AN146" s="45">
        <f ca="1"/>
        <v>1.6817807921118435</v>
      </c>
      <c r="AO146" s="45">
        <f ca="1"/>
        <v>0</v>
      </c>
      <c r="AP146" s="45">
        <f ca="1"/>
        <v>0</v>
      </c>
      <c r="AQ146" s="45">
        <f ca="1"/>
        <v>0</v>
      </c>
      <c r="AR146" s="45">
        <f ca="1"/>
        <v>0.58665815177627501</v>
      </c>
      <c r="AS146" s="45">
        <f ca="1"/>
        <v>1.9236200541231869</v>
      </c>
      <c r="AT146" s="45">
        <f ca="1"/>
        <v>1.9938338258920334</v>
      </c>
      <c r="AU146" s="45">
        <f ca="1"/>
        <v>1.5932928105804067</v>
      </c>
      <c r="AV146" s="45">
        <f ca="1"/>
        <v>0.20876543853514584</v>
      </c>
      <c r="AW146" s="45">
        <f ca="1"/>
        <v>0</v>
      </c>
      <c r="AX146" s="45">
        <f ca="1"/>
        <v>0</v>
      </c>
      <c r="AY146" s="45">
        <f ca="1"/>
        <v>0.16059586770133283</v>
      </c>
      <c r="AZ146" s="45">
        <f ca="1"/>
        <v>1.0477934913714617</v>
      </c>
      <c r="BA146" s="45">
        <f ca="1"/>
        <v>2.015029768719109</v>
      </c>
      <c r="BB146" s="45">
        <f ca="1"/>
        <v>2.8750696635649078</v>
      </c>
      <c r="BC146" s="45">
        <f ca="1"/>
        <v>2.6624164330579121</v>
      </c>
      <c r="BD146" s="45">
        <f ca="1"/>
        <v>1.6655218175527029</v>
      </c>
      <c r="BE146" s="45">
        <f ca="1"/>
        <v>0</v>
      </c>
      <c r="BF146" s="45">
        <f ca="1"/>
        <v>0</v>
      </c>
      <c r="BG146" s="45">
        <f ca="1"/>
        <v>0</v>
      </c>
      <c r="BH146" s="45">
        <f ca="1"/>
        <v>0</v>
      </c>
      <c r="BI146" s="45">
        <f ca="1"/>
        <v>2.2281580629383568</v>
      </c>
      <c r="BJ146" s="45">
        <f ca="1"/>
        <v>3.2481600718427464</v>
      </c>
      <c r="BK146" s="45">
        <f ca="1"/>
        <v>2.0221076406607845</v>
      </c>
      <c r="BL146" s="45">
        <f ca="1"/>
        <v>0.1667176669357322</v>
      </c>
      <c r="BM146" s="45">
        <f ca="1"/>
        <v>0.37428137367107128</v>
      </c>
      <c r="BN146" s="45">
        <f ca="1"/>
        <v>0</v>
      </c>
      <c r="BO146" s="45">
        <f ca="1"/>
        <v>0</v>
      </c>
      <c r="BP146" s="45">
        <f ca="1"/>
        <v>0.41520379674186403</v>
      </c>
      <c r="BQ146" s="45">
        <f ca="1"/>
        <v>1.7019465107919225</v>
      </c>
      <c r="BR146" s="45">
        <f ca="1"/>
        <v>3.1391379357099956</v>
      </c>
      <c r="BS146" s="45">
        <f ca="1"/>
        <v>2.4314182934761801</v>
      </c>
      <c r="BT146" s="45">
        <f ca="1"/>
        <v>2.0330036738558217</v>
      </c>
      <c r="BU146" s="45">
        <f ca="1"/>
        <v>0.24218661311708778</v>
      </c>
      <c r="BV146" s="45">
        <f ca="1"/>
        <v>0</v>
      </c>
      <c r="BW146" s="45">
        <f ca="1"/>
        <v>0</v>
      </c>
      <c r="BX146" s="45">
        <f ca="1"/>
        <v>0</v>
      </c>
      <c r="BY146" s="45">
        <f ca="1"/>
        <v>0.52100986347096323</v>
      </c>
      <c r="BZ146" s="45">
        <f ca="1"/>
        <v>1.9502768566796389</v>
      </c>
      <c r="CA146" s="45">
        <f ca="1"/>
        <v>1.17871595374252</v>
      </c>
      <c r="CB146" s="45">
        <f ca="1"/>
        <v>0.27657929459648933</v>
      </c>
      <c r="CC146" s="45">
        <f ca="1"/>
        <v>0</v>
      </c>
      <c r="CD146" s="45">
        <f ca="1"/>
        <v>0.21782242142133512</v>
      </c>
      <c r="CE146" s="45">
        <f ca="1"/>
        <v>0</v>
      </c>
      <c r="CF146" s="45">
        <f ca="1"/>
        <v>0</v>
      </c>
      <c r="CG146" s="45">
        <f ca="1"/>
        <v>0</v>
      </c>
      <c r="CH146" s="45">
        <f ca="1"/>
        <v>0.46040443367260964</v>
      </c>
      <c r="CI146" s="45">
        <f ca="1"/>
        <v>0</v>
      </c>
      <c r="CJ146" s="45">
        <f ca="1"/>
        <v>0.14159164665192825</v>
      </c>
      <c r="CK146" s="45">
        <f ca="1"/>
        <v>0</v>
      </c>
      <c r="CL146" s="46">
        <f ca="1"/>
        <v>0</v>
      </c>
    </row>
    <row r="147" spans="23:90" ht="24" customHeight="1">
      <c r="AA147" s="44">
        <f ca="1"/>
        <v>1.6266666666666667</v>
      </c>
      <c r="AB147" s="45">
        <f ca="1"/>
        <v>2.8254901960784315</v>
      </c>
      <c r="AC147" s="45">
        <f ca="1"/>
        <v>3.4450980392156865</v>
      </c>
      <c r="AD147" s="45">
        <f ca="1"/>
        <v>3.93921568627451</v>
      </c>
      <c r="AE147" s="45">
        <f ca="1"/>
        <v>3.5705882352941174</v>
      </c>
      <c r="AF147" s="45">
        <f ca="1"/>
        <v>3.4686274509803923</v>
      </c>
      <c r="AG147" s="45">
        <f ca="1"/>
        <v>2.5549019607843135</v>
      </c>
      <c r="AH147" s="45">
        <f ca="1"/>
        <v>1.0062745098039216</v>
      </c>
      <c r="AI147" s="45">
        <f ca="1"/>
        <v>1.5996078431372549</v>
      </c>
      <c r="AJ147" s="45">
        <f ca="1"/>
        <v>2.7552941176470584</v>
      </c>
      <c r="AK147" s="45">
        <f ca="1"/>
        <v>1.6023529411764703</v>
      </c>
      <c r="AL147" s="45">
        <f ca="1"/>
        <v>2.6337254901960785</v>
      </c>
      <c r="AM147" s="45">
        <f ca="1"/>
        <v>1.5866666666666667</v>
      </c>
      <c r="AN147" s="45">
        <f ca="1"/>
        <v>1.9278431372549019</v>
      </c>
      <c r="AO147" s="45">
        <f ca="1"/>
        <v>1.8572549019607842</v>
      </c>
      <c r="AP147" s="45">
        <f ca="1"/>
        <v>1.0458823529411765</v>
      </c>
      <c r="AQ147" s="45">
        <f ca="1"/>
        <v>1.58</v>
      </c>
      <c r="AR147" s="45">
        <f ca="1"/>
        <v>3.32</v>
      </c>
      <c r="AS147" s="45">
        <f ca="1"/>
        <v>2.7827450980392157</v>
      </c>
      <c r="AT147" s="45">
        <f ca="1"/>
        <v>4.2650980392156859</v>
      </c>
      <c r="AU147" s="45">
        <f ca="1"/>
        <v>3.9317647058823524</v>
      </c>
      <c r="AV147" s="45">
        <f ca="1"/>
        <v>3.5043137254901957</v>
      </c>
      <c r="AW147" s="45">
        <f ca="1"/>
        <v>2.5121568627450976</v>
      </c>
      <c r="AX147" s="45">
        <f ca="1"/>
        <v>1.0850980392156861</v>
      </c>
      <c r="AY147" s="45">
        <f ca="1"/>
        <v>0.41529411764705892</v>
      </c>
      <c r="AZ147" s="45">
        <f ca="1"/>
        <v>1.3592156862745099</v>
      </c>
      <c r="BA147" s="45">
        <f ca="1"/>
        <v>2.80235294117647</v>
      </c>
      <c r="BB147" s="45">
        <f ca="1"/>
        <v>4.578823529411765</v>
      </c>
      <c r="BC147" s="45">
        <f ca="1"/>
        <v>3.6650980392156862</v>
      </c>
      <c r="BD147" s="45">
        <f ca="1"/>
        <v>1.9239215686274509</v>
      </c>
      <c r="BE147" s="45">
        <f ca="1"/>
        <v>1.7317647058823529</v>
      </c>
      <c r="BF147" s="45">
        <f ca="1"/>
        <v>1.155686274509804</v>
      </c>
      <c r="BG147" s="45">
        <f ca="1"/>
        <v>1.5525490196078431</v>
      </c>
      <c r="BH147" s="45">
        <f ca="1"/>
        <v>2.4415686274509802</v>
      </c>
      <c r="BI147" s="45">
        <f ca="1"/>
        <v>3.025882352941176</v>
      </c>
      <c r="BJ147" s="45">
        <f ca="1"/>
        <v>4.2729411764705878</v>
      </c>
      <c r="BK147" s="45">
        <f ca="1"/>
        <v>4.3631372549019609</v>
      </c>
      <c r="BL147" s="45">
        <f ca="1"/>
        <v>3.4768627450980389</v>
      </c>
      <c r="BM147" s="45">
        <f ca="1"/>
        <v>2.5239215686274505</v>
      </c>
      <c r="BN147" s="45">
        <f ca="1"/>
        <v>1.0576470588235294</v>
      </c>
      <c r="BO147" s="45">
        <f ca="1"/>
        <v>0.98392156862745095</v>
      </c>
      <c r="BP147" s="45">
        <f ca="1"/>
        <v>1.300392156862745</v>
      </c>
      <c r="BQ147" s="45">
        <f ca="1"/>
        <v>1.8376470588235294</v>
      </c>
      <c r="BR147" s="45">
        <f ca="1"/>
        <v>4.2690196078431368</v>
      </c>
      <c r="BS147" s="45">
        <f ca="1"/>
        <v>3.7709803921568628</v>
      </c>
      <c r="BT147" s="45">
        <f ca="1"/>
        <v>2.0650980392156861</v>
      </c>
      <c r="BU147" s="45">
        <f ca="1"/>
        <v>2.1396078431372549</v>
      </c>
      <c r="BV147" s="45">
        <f ca="1"/>
        <v>2.159607843137255</v>
      </c>
      <c r="BW147" s="45">
        <f ca="1"/>
        <v>0.99960784313725493</v>
      </c>
      <c r="BX147" s="45">
        <f ca="1"/>
        <v>1.908235294117647</v>
      </c>
      <c r="BY147" s="45">
        <f ca="1"/>
        <v>1.912156862745098</v>
      </c>
      <c r="BZ147" s="45">
        <f ca="1"/>
        <v>3.8494117647058825</v>
      </c>
      <c r="CA147" s="45">
        <f ca="1"/>
        <v>3.296470588235294</v>
      </c>
      <c r="CB147" s="45">
        <f ca="1"/>
        <v>3.7827450980392157</v>
      </c>
      <c r="CC147" s="45">
        <f ca="1"/>
        <v>2.7199999999999998</v>
      </c>
      <c r="CD147" s="45">
        <f ca="1"/>
        <v>1.6341176470588232</v>
      </c>
      <c r="CE147" s="45">
        <f ca="1"/>
        <v>1.0937254901960785</v>
      </c>
      <c r="CF147" s="45">
        <f ca="1"/>
        <v>1.6654901960784314</v>
      </c>
      <c r="CG147" s="45">
        <f ca="1"/>
        <v>0.77921568627450977</v>
      </c>
      <c r="CH147" s="45">
        <f ca="1"/>
        <v>1.8145098039215686</v>
      </c>
      <c r="CI147" s="45">
        <f ca="1"/>
        <v>1.132156862745098</v>
      </c>
      <c r="CJ147" s="45">
        <f ca="1"/>
        <v>1.712549019607843</v>
      </c>
      <c r="CK147" s="45">
        <f ca="1"/>
        <v>0.52823529411764714</v>
      </c>
      <c r="CL147" s="46">
        <f ca="1"/>
        <v>1.0815686274509804</v>
      </c>
    </row>
    <row r="148" spans="23:90" ht="24" customHeight="1">
      <c r="AA148" s="44">
        <f ca="1"/>
        <v>3.0909803921568626</v>
      </c>
      <c r="AB148" s="45">
        <f ca="1"/>
        <v>0.24745098039215674</v>
      </c>
      <c r="AC148" s="45">
        <f ca="1"/>
        <v>1.3690196078431371</v>
      </c>
      <c r="AD148" s="45">
        <f ca="1"/>
        <v>0.80823529411764716</v>
      </c>
      <c r="AE148" s="45">
        <f ca="1"/>
        <v>1.4905882352941175</v>
      </c>
      <c r="AF148" s="45">
        <f ca="1"/>
        <v>0</v>
      </c>
      <c r="AG148" s="45">
        <f ca="1"/>
        <v>2.8866666666666667</v>
      </c>
      <c r="AH148" s="45">
        <f ca="1"/>
        <v>1.8752941176470588</v>
      </c>
      <c r="AI148" s="45">
        <f ca="1"/>
        <v>0.3533333333333335</v>
      </c>
      <c r="AJ148" s="45">
        <f ca="1"/>
        <v>4.113725490196078</v>
      </c>
      <c r="AK148" s="45">
        <f ca="1"/>
        <v>1.050980392156863</v>
      </c>
      <c r="AL148" s="45">
        <f ca="1"/>
        <v>4.2392156862745098</v>
      </c>
      <c r="AM148" s="45">
        <f ca="1"/>
        <v>1.1058823529411761</v>
      </c>
      <c r="AN148" s="45">
        <f ca="1"/>
        <v>3.9607843137254903</v>
      </c>
      <c r="AO148" s="45">
        <f ca="1"/>
        <v>1.9647058823529411</v>
      </c>
      <c r="AP148" s="45">
        <f ca="1"/>
        <v>2.0317647058823529</v>
      </c>
      <c r="AQ148" s="45">
        <f ca="1"/>
        <v>0.70235294117647062</v>
      </c>
      <c r="AR148" s="45">
        <f ca="1"/>
        <v>1.0588235294117649</v>
      </c>
      <c r="AS148" s="45">
        <f ca="1"/>
        <v>2.2196078431372546</v>
      </c>
      <c r="AT148" s="45">
        <f ca="1"/>
        <v>1.6627450980392156</v>
      </c>
      <c r="AU148" s="45">
        <f ca="1"/>
        <v>2.1333333333333337</v>
      </c>
      <c r="AV148" s="45">
        <f ca="1"/>
        <v>0</v>
      </c>
      <c r="AW148" s="45">
        <f ca="1"/>
        <v>2.6823529411764708</v>
      </c>
      <c r="AX148" s="45">
        <f ca="1"/>
        <v>2.0827450980392155</v>
      </c>
      <c r="AY148" s="45">
        <f ca="1"/>
        <v>2.627843137254902</v>
      </c>
      <c r="AZ148" s="45">
        <f ca="1"/>
        <v>3.9098039215686273</v>
      </c>
      <c r="BA148" s="45">
        <f ca="1"/>
        <v>0.87058823529411744</v>
      </c>
      <c r="BB148" s="45">
        <f ca="1"/>
        <v>1.3607843137254902</v>
      </c>
      <c r="BC148" s="45">
        <f ca="1"/>
        <v>1.7098039215686274</v>
      </c>
      <c r="BD148" s="45">
        <f ca="1"/>
        <v>4.1686274509803924</v>
      </c>
      <c r="BE148" s="45">
        <f ca="1"/>
        <v>2.003921568627451</v>
      </c>
      <c r="BF148" s="45">
        <f ca="1"/>
        <v>1.8435294117647059</v>
      </c>
      <c r="BG148" s="45">
        <f ca="1"/>
        <v>2.5650980392156861</v>
      </c>
      <c r="BH148" s="45">
        <f ca="1"/>
        <v>0.70588235294117685</v>
      </c>
      <c r="BI148" s="45">
        <f ca="1"/>
        <v>1.5411764705882351</v>
      </c>
      <c r="BJ148" s="45">
        <f ca="1"/>
        <v>1.6705882352941179</v>
      </c>
      <c r="BK148" s="45">
        <f ca="1"/>
        <v>2.6705882352941175</v>
      </c>
      <c r="BL148" s="45">
        <f ca="1"/>
        <v>0</v>
      </c>
      <c r="BM148" s="45">
        <f ca="1"/>
        <v>2.5333333333333332</v>
      </c>
      <c r="BN148" s="45">
        <f ca="1"/>
        <v>2.6788235294117646</v>
      </c>
      <c r="BO148" s="45">
        <f ca="1"/>
        <v>2.0043137254901962</v>
      </c>
      <c r="BP148" s="45">
        <f ca="1"/>
        <v>3.4980392156862745</v>
      </c>
      <c r="BQ148" s="45">
        <f ca="1"/>
        <v>1.0823529411764703</v>
      </c>
      <c r="BR148" s="45">
        <f ca="1"/>
        <v>1.7450980392156863</v>
      </c>
      <c r="BS148" s="45">
        <f ca="1"/>
        <v>1.5764705882352943</v>
      </c>
      <c r="BT148" s="45">
        <f ca="1"/>
        <v>3.7294117647058824</v>
      </c>
      <c r="BU148" s="45">
        <f ca="1"/>
        <v>3.3019607843137253</v>
      </c>
      <c r="BV148" s="45">
        <f ca="1"/>
        <v>0</v>
      </c>
      <c r="BW148" s="45">
        <f ca="1"/>
        <v>2.0866666666666664</v>
      </c>
      <c r="BX148" s="45">
        <f ca="1"/>
        <v>2.8745098039215686</v>
      </c>
      <c r="BY148" s="45">
        <f ca="1"/>
        <v>0.83921568627450926</v>
      </c>
      <c r="BZ148" s="45">
        <f ca="1"/>
        <v>0.78431372549019618</v>
      </c>
      <c r="CA148" s="45">
        <f ca="1"/>
        <v>2.4117647058823528</v>
      </c>
      <c r="CB148" s="45">
        <f ca="1"/>
        <v>1.0509803921568626</v>
      </c>
      <c r="CC148" s="45">
        <f ca="1"/>
        <v>0.23137254901960813</v>
      </c>
      <c r="CD148" s="45">
        <f ca="1"/>
        <v>3.1572549019607843</v>
      </c>
      <c r="CE148" s="45">
        <f ca="1"/>
        <v>1.8556862745098039</v>
      </c>
      <c r="CF148" s="45">
        <f ca="1"/>
        <v>2.4356862745098038</v>
      </c>
      <c r="CG148" s="45">
        <f ca="1"/>
        <v>0.76509803921568653</v>
      </c>
      <c r="CH148" s="45">
        <f ca="1"/>
        <v>3.8945098039215686</v>
      </c>
      <c r="CI148" s="45">
        <f ca="1"/>
        <v>0.28666666666666685</v>
      </c>
      <c r="CJ148" s="45">
        <f ca="1"/>
        <v>3.0160784313725486</v>
      </c>
      <c r="CK148" s="45">
        <f ca="1"/>
        <v>2.4317647058823528</v>
      </c>
      <c r="CL148" s="46">
        <f ca="1"/>
        <v>2.0831372549019607</v>
      </c>
    </row>
    <row r="151" spans="23:90" ht="24" customHeight="1">
      <c r="W151" t="s">
        <v>6</v>
      </c>
      <c r="AA151" s="36" cm="1">
        <f t="array" aca="1" ref="AA151:AH182" ca="1">_xlfn.WRAPROWS(_xlfn.TOROW(_xlfn.ANCHORARRAY(AA145)),8)</f>
        <v>0.35372549019607846</v>
      </c>
      <c r="AB151" s="37">
        <f ca="1"/>
        <v>0.45882352941176474</v>
      </c>
      <c r="AC151" s="37">
        <f ca="1"/>
        <v>1.0352941176470587</v>
      </c>
      <c r="AD151" s="37">
        <f ca="1"/>
        <v>1.0156862745098039</v>
      </c>
      <c r="AE151" s="37">
        <f ca="1"/>
        <v>0.82352941176470584</v>
      </c>
      <c r="AF151" s="37">
        <f ca="1"/>
        <v>2.1294117647058823</v>
      </c>
      <c r="AG151" s="37">
        <f ca="1"/>
        <v>1.7568627450980392</v>
      </c>
      <c r="AH151" s="38">
        <f ca="1"/>
        <v>0.99921568627450985</v>
      </c>
    </row>
    <row r="152" spans="23:90" ht="24" customHeight="1">
      <c r="AA152" s="39">
        <f ca="1"/>
        <v>0</v>
      </c>
      <c r="AB152" s="35">
        <f ca="1"/>
        <v>0.47058823529411764</v>
      </c>
      <c r="AC152" s="35">
        <f ca="1"/>
        <v>0.98039215686274506</v>
      </c>
      <c r="AD152" s="35">
        <f ca="1"/>
        <v>1.0274509803921568</v>
      </c>
      <c r="AE152" s="35">
        <f ca="1"/>
        <v>0.67058823529411771</v>
      </c>
      <c r="AF152" s="35">
        <f ca="1"/>
        <v>2.6823529411764708</v>
      </c>
      <c r="AG152" s="35">
        <f ca="1"/>
        <v>2.5176470588235293</v>
      </c>
      <c r="AH152" s="40">
        <f ca="1"/>
        <v>1.0301960784313726</v>
      </c>
    </row>
    <row r="153" spans="23:90" ht="24" customHeight="1">
      <c r="AA153" s="39">
        <f ca="1"/>
        <v>0.38156862745098041</v>
      </c>
      <c r="AB153" s="35">
        <f ca="1"/>
        <v>0.14901960784313728</v>
      </c>
      <c r="AC153" s="35">
        <f ca="1"/>
        <v>9.8039215686274606E-2</v>
      </c>
      <c r="AD153" s="35">
        <f ca="1"/>
        <v>1.3529411764705883</v>
      </c>
      <c r="AE153" s="35">
        <f ca="1"/>
        <v>1.7529411764705882</v>
      </c>
      <c r="AF153" s="35">
        <f ca="1"/>
        <v>2.6078431372549016</v>
      </c>
      <c r="AG153" s="35">
        <f ca="1"/>
        <v>1.7176470588235295</v>
      </c>
      <c r="AH153" s="40">
        <f ca="1"/>
        <v>1.0772549019607842</v>
      </c>
    </row>
    <row r="154" spans="23:90" ht="24" customHeight="1">
      <c r="AA154" s="39">
        <f ca="1"/>
        <v>0</v>
      </c>
      <c r="AB154" s="35">
        <f ca="1"/>
        <v>0</v>
      </c>
      <c r="AC154" s="35">
        <f ca="1"/>
        <v>0</v>
      </c>
      <c r="AD154" s="35">
        <f ca="1"/>
        <v>1.7254901960784312</v>
      </c>
      <c r="AE154" s="35">
        <f ca="1"/>
        <v>1.9333333333333331</v>
      </c>
      <c r="AF154" s="35">
        <f ca="1"/>
        <v>2.5764705882352938</v>
      </c>
      <c r="AG154" s="35">
        <f ca="1"/>
        <v>2.4196078431372552</v>
      </c>
      <c r="AH154" s="40">
        <f ca="1"/>
        <v>1.1125490196078431</v>
      </c>
    </row>
    <row r="155" spans="23:90" ht="24" customHeight="1">
      <c r="AA155" s="39">
        <f ca="1"/>
        <v>0.4325490196078432</v>
      </c>
      <c r="AB155" s="35">
        <f ca="1"/>
        <v>0</v>
      </c>
      <c r="AC155" s="35">
        <f ca="1"/>
        <v>0</v>
      </c>
      <c r="AD155" s="35">
        <f ca="1"/>
        <v>2.003921568627451</v>
      </c>
      <c r="AE155" s="35">
        <f ca="1"/>
        <v>2.9372549019607845</v>
      </c>
      <c r="AF155" s="35">
        <f ca="1"/>
        <v>2.6392156862745102</v>
      </c>
      <c r="AG155" s="35">
        <f ca="1"/>
        <v>1.1019607843137256</v>
      </c>
      <c r="AH155" s="40">
        <f ca="1"/>
        <v>1.0733333333333333</v>
      </c>
    </row>
    <row r="156" spans="23:90" ht="24" customHeight="1">
      <c r="AA156" s="39">
        <f ca="1"/>
        <v>0.45215686274509814</v>
      </c>
      <c r="AB156" s="35">
        <f ca="1"/>
        <v>0</v>
      </c>
      <c r="AC156" s="35">
        <f ca="1"/>
        <v>0</v>
      </c>
      <c r="AD156" s="35">
        <f ca="1"/>
        <v>2.003921568627451</v>
      </c>
      <c r="AE156" s="35">
        <f ca="1"/>
        <v>2.3647058823529408</v>
      </c>
      <c r="AF156" s="35">
        <f ca="1"/>
        <v>2.0588235294117649</v>
      </c>
      <c r="AG156" s="35">
        <f ca="1"/>
        <v>1.7058823529411764</v>
      </c>
      <c r="AH156" s="40">
        <f ca="1"/>
        <v>1.6341176470588235</v>
      </c>
    </row>
    <row r="157" spans="23:90" ht="24" customHeight="1">
      <c r="AA157" s="39">
        <f ca="1"/>
        <v>0.96980392156862749</v>
      </c>
      <c r="AB157" s="35">
        <f ca="1"/>
        <v>0</v>
      </c>
      <c r="AC157" s="35">
        <f ca="1"/>
        <v>0</v>
      </c>
      <c r="AD157" s="35">
        <f ca="1"/>
        <v>1.5725490196078433</v>
      </c>
      <c r="AE157" s="35">
        <f ca="1"/>
        <v>2.1921568627450982</v>
      </c>
      <c r="AF157" s="35">
        <f ca="1"/>
        <v>2.117647058823529</v>
      </c>
      <c r="AG157" s="35">
        <f ca="1"/>
        <v>1.0274509803921568</v>
      </c>
      <c r="AH157" s="40">
        <f ca="1"/>
        <v>1.6262745098039215</v>
      </c>
    </row>
    <row r="158" spans="23:90" ht="24" customHeight="1">
      <c r="AA158" s="41">
        <f ca="1"/>
        <v>0.95764705882352941</v>
      </c>
      <c r="AB158" s="42">
        <f ca="1"/>
        <v>0</v>
      </c>
      <c r="AC158" s="42">
        <f ca="1"/>
        <v>0.1215686274509804</v>
      </c>
      <c r="AD158" s="42">
        <f ca="1"/>
        <v>1.2823529411764707</v>
      </c>
      <c r="AE158" s="42">
        <f ca="1"/>
        <v>1.3411764705882354</v>
      </c>
      <c r="AF158" s="42">
        <f ca="1"/>
        <v>1.5019607843137255</v>
      </c>
      <c r="AG158" s="42">
        <f ca="1"/>
        <v>1.584313725490196</v>
      </c>
      <c r="AH158" s="43">
        <f ca="1"/>
        <v>1.6345098039215684</v>
      </c>
    </row>
    <row r="159" spans="23:90" ht="24" customHeight="1">
      <c r="AA159" s="36">
        <f ca="1"/>
        <v>0</v>
      </c>
      <c r="AB159" s="37">
        <f ca="1"/>
        <v>0.19732746667709211</v>
      </c>
      <c r="AC159" s="37">
        <f ca="1"/>
        <v>0.2090555557595033</v>
      </c>
      <c r="AD159" s="37">
        <f ca="1"/>
        <v>0.68750523670849395</v>
      </c>
      <c r="AE159" s="37">
        <f ca="1"/>
        <v>0.1698581778849646</v>
      </c>
      <c r="AF159" s="37">
        <f ca="1"/>
        <v>0.17845195953867421</v>
      </c>
      <c r="AG159" s="37">
        <f ca="1"/>
        <v>0</v>
      </c>
      <c r="AH159" s="38">
        <f ca="1"/>
        <v>0</v>
      </c>
    </row>
    <row r="160" spans="23:90" ht="24" customHeight="1">
      <c r="AA160" s="39">
        <f ca="1"/>
        <v>0.18692625069759594</v>
      </c>
      <c r="AB160" s="35">
        <f ca="1"/>
        <v>1.9411377635532583</v>
      </c>
      <c r="AC160" s="35">
        <f ca="1"/>
        <v>1.4148486427326459</v>
      </c>
      <c r="AD160" s="35">
        <f ca="1"/>
        <v>1.9532946988820923</v>
      </c>
      <c r="AE160" s="35">
        <f ca="1"/>
        <v>1.5835615044664384</v>
      </c>
      <c r="AF160" s="35">
        <f ca="1"/>
        <v>1.6817807921118435</v>
      </c>
      <c r="AG160" s="35">
        <f ca="1"/>
        <v>0</v>
      </c>
      <c r="AH160" s="40">
        <f ca="1"/>
        <v>0</v>
      </c>
    </row>
    <row r="161" spans="27:34" ht="24" customHeight="1">
      <c r="AA161" s="39">
        <f ca="1"/>
        <v>0</v>
      </c>
      <c r="AB161" s="35">
        <f ca="1"/>
        <v>0.58665815177627501</v>
      </c>
      <c r="AC161" s="35">
        <f ca="1"/>
        <v>1.9236200541231869</v>
      </c>
      <c r="AD161" s="35">
        <f ca="1"/>
        <v>1.9938338258920334</v>
      </c>
      <c r="AE161" s="35">
        <f ca="1"/>
        <v>1.5932928105804067</v>
      </c>
      <c r="AF161" s="35">
        <f ca="1"/>
        <v>0.20876543853514584</v>
      </c>
      <c r="AG161" s="35">
        <f ca="1"/>
        <v>0</v>
      </c>
      <c r="AH161" s="40">
        <f ca="1"/>
        <v>0</v>
      </c>
    </row>
    <row r="162" spans="27:34" ht="24" customHeight="1">
      <c r="AA162" s="39">
        <f ca="1"/>
        <v>0.16059586770133283</v>
      </c>
      <c r="AB162" s="35">
        <f ca="1"/>
        <v>1.0477934913714617</v>
      </c>
      <c r="AC162" s="35">
        <f ca="1"/>
        <v>2.015029768719109</v>
      </c>
      <c r="AD162" s="35">
        <f ca="1"/>
        <v>2.8750696635649078</v>
      </c>
      <c r="AE162" s="35">
        <f ca="1"/>
        <v>2.6624164330579121</v>
      </c>
      <c r="AF162" s="35">
        <f ca="1"/>
        <v>1.6655218175527029</v>
      </c>
      <c r="AG162" s="35">
        <f ca="1"/>
        <v>0</v>
      </c>
      <c r="AH162" s="40">
        <f ca="1"/>
        <v>0</v>
      </c>
    </row>
    <row r="163" spans="27:34" ht="24" customHeight="1">
      <c r="AA163" s="39">
        <f ca="1"/>
        <v>0</v>
      </c>
      <c r="AB163" s="35">
        <f ca="1"/>
        <v>0</v>
      </c>
      <c r="AC163" s="35">
        <f ca="1"/>
        <v>2.2281580629383568</v>
      </c>
      <c r="AD163" s="35">
        <f ca="1"/>
        <v>3.2481600718427464</v>
      </c>
      <c r="AE163" s="35">
        <f ca="1"/>
        <v>2.0221076406607845</v>
      </c>
      <c r="AF163" s="35">
        <f ca="1"/>
        <v>0.1667176669357322</v>
      </c>
      <c r="AG163" s="35">
        <f ca="1"/>
        <v>0.37428137367107128</v>
      </c>
      <c r="AH163" s="40">
        <f ca="1"/>
        <v>0</v>
      </c>
    </row>
    <row r="164" spans="27:34" ht="24" customHeight="1">
      <c r="AA164" s="39">
        <f ca="1"/>
        <v>0</v>
      </c>
      <c r="AB164" s="35">
        <f ca="1"/>
        <v>0.41520379674186403</v>
      </c>
      <c r="AC164" s="35">
        <f ca="1"/>
        <v>1.7019465107919225</v>
      </c>
      <c r="AD164" s="35">
        <f ca="1"/>
        <v>3.1391379357099956</v>
      </c>
      <c r="AE164" s="35">
        <f ca="1"/>
        <v>2.4314182934761801</v>
      </c>
      <c r="AF164" s="35">
        <f ca="1"/>
        <v>2.0330036738558217</v>
      </c>
      <c r="AG164" s="35">
        <f ca="1"/>
        <v>0.24218661311708778</v>
      </c>
      <c r="AH164" s="40">
        <f ca="1"/>
        <v>0</v>
      </c>
    </row>
    <row r="165" spans="27:34" ht="24" customHeight="1">
      <c r="AA165" s="39">
        <f ca="1"/>
        <v>0</v>
      </c>
      <c r="AB165" s="35">
        <f ca="1"/>
        <v>0</v>
      </c>
      <c r="AC165" s="35">
        <f ca="1"/>
        <v>0.52100986347096323</v>
      </c>
      <c r="AD165" s="35">
        <f ca="1"/>
        <v>1.9502768566796389</v>
      </c>
      <c r="AE165" s="35">
        <f ca="1"/>
        <v>1.17871595374252</v>
      </c>
      <c r="AF165" s="35">
        <f ca="1"/>
        <v>0.27657929459648933</v>
      </c>
      <c r="AG165" s="35">
        <f ca="1"/>
        <v>0</v>
      </c>
      <c r="AH165" s="40">
        <f ca="1"/>
        <v>0.21782242142133512</v>
      </c>
    </row>
    <row r="166" spans="27:34" ht="24" customHeight="1">
      <c r="AA166" s="41">
        <f ca="1"/>
        <v>0</v>
      </c>
      <c r="AB166" s="42">
        <f ca="1"/>
        <v>0</v>
      </c>
      <c r="AC166" s="42">
        <f ca="1"/>
        <v>0</v>
      </c>
      <c r="AD166" s="42">
        <f ca="1"/>
        <v>0.46040443367260964</v>
      </c>
      <c r="AE166" s="42">
        <f ca="1"/>
        <v>0</v>
      </c>
      <c r="AF166" s="42">
        <f ca="1"/>
        <v>0.14159164665192825</v>
      </c>
      <c r="AG166" s="42">
        <f ca="1"/>
        <v>0</v>
      </c>
      <c r="AH166" s="43">
        <f ca="1"/>
        <v>0</v>
      </c>
    </row>
    <row r="167" spans="27:34" ht="24" customHeight="1">
      <c r="AA167" s="36">
        <f ca="1"/>
        <v>1.6266666666666667</v>
      </c>
      <c r="AB167" s="37">
        <f ca="1"/>
        <v>2.8254901960784315</v>
      </c>
      <c r="AC167" s="37">
        <f ca="1"/>
        <v>3.4450980392156865</v>
      </c>
      <c r="AD167" s="37">
        <f ca="1"/>
        <v>3.93921568627451</v>
      </c>
      <c r="AE167" s="37">
        <f ca="1"/>
        <v>3.5705882352941174</v>
      </c>
      <c r="AF167" s="37">
        <f ca="1"/>
        <v>3.4686274509803923</v>
      </c>
      <c r="AG167" s="37">
        <f ca="1"/>
        <v>2.5549019607843135</v>
      </c>
      <c r="AH167" s="38">
        <f ca="1"/>
        <v>1.0062745098039216</v>
      </c>
    </row>
    <row r="168" spans="27:34" ht="24" customHeight="1">
      <c r="AA168" s="39">
        <f ca="1"/>
        <v>1.5996078431372549</v>
      </c>
      <c r="AB168" s="35">
        <f ca="1"/>
        <v>2.7552941176470584</v>
      </c>
      <c r="AC168" s="35">
        <f ca="1"/>
        <v>1.6023529411764703</v>
      </c>
      <c r="AD168" s="35">
        <f ca="1"/>
        <v>2.6337254901960785</v>
      </c>
      <c r="AE168" s="35">
        <f ca="1"/>
        <v>1.5866666666666667</v>
      </c>
      <c r="AF168" s="35">
        <f ca="1"/>
        <v>1.9278431372549019</v>
      </c>
      <c r="AG168" s="35">
        <f ca="1"/>
        <v>1.8572549019607842</v>
      </c>
      <c r="AH168" s="40">
        <f ca="1"/>
        <v>1.0458823529411765</v>
      </c>
    </row>
    <row r="169" spans="27:34" ht="24" customHeight="1">
      <c r="AA169" s="39">
        <f ca="1"/>
        <v>1.58</v>
      </c>
      <c r="AB169" s="35">
        <f ca="1"/>
        <v>3.32</v>
      </c>
      <c r="AC169" s="35">
        <f ca="1"/>
        <v>2.7827450980392157</v>
      </c>
      <c r="AD169" s="35">
        <f ca="1"/>
        <v>4.2650980392156859</v>
      </c>
      <c r="AE169" s="35">
        <f ca="1"/>
        <v>3.9317647058823524</v>
      </c>
      <c r="AF169" s="35">
        <f ca="1"/>
        <v>3.5043137254901957</v>
      </c>
      <c r="AG169" s="35">
        <f ca="1"/>
        <v>2.5121568627450976</v>
      </c>
      <c r="AH169" s="40">
        <f ca="1"/>
        <v>1.0850980392156861</v>
      </c>
    </row>
    <row r="170" spans="27:34" ht="24" customHeight="1">
      <c r="AA170" s="39">
        <f ca="1"/>
        <v>0.41529411764705892</v>
      </c>
      <c r="AB170" s="35">
        <f ca="1"/>
        <v>1.3592156862745099</v>
      </c>
      <c r="AC170" s="35">
        <f ca="1"/>
        <v>2.80235294117647</v>
      </c>
      <c r="AD170" s="35">
        <f ca="1"/>
        <v>4.578823529411765</v>
      </c>
      <c r="AE170" s="35">
        <f ca="1"/>
        <v>3.6650980392156862</v>
      </c>
      <c r="AF170" s="35">
        <f ca="1"/>
        <v>1.9239215686274509</v>
      </c>
      <c r="AG170" s="35">
        <f ca="1"/>
        <v>1.7317647058823529</v>
      </c>
      <c r="AH170" s="40">
        <f ca="1"/>
        <v>1.155686274509804</v>
      </c>
    </row>
    <row r="171" spans="27:34" ht="24" customHeight="1">
      <c r="AA171" s="39">
        <f ca="1"/>
        <v>1.5525490196078431</v>
      </c>
      <c r="AB171" s="35">
        <f ca="1"/>
        <v>2.4415686274509802</v>
      </c>
      <c r="AC171" s="35">
        <f ca="1"/>
        <v>3.025882352941176</v>
      </c>
      <c r="AD171" s="35">
        <f ca="1"/>
        <v>4.2729411764705878</v>
      </c>
      <c r="AE171" s="35">
        <f ca="1"/>
        <v>4.3631372549019609</v>
      </c>
      <c r="AF171" s="35">
        <f ca="1"/>
        <v>3.4768627450980389</v>
      </c>
      <c r="AG171" s="35">
        <f ca="1"/>
        <v>2.5239215686274505</v>
      </c>
      <c r="AH171" s="40">
        <f ca="1"/>
        <v>1.0576470588235294</v>
      </c>
    </row>
    <row r="172" spans="27:34" ht="24" customHeight="1">
      <c r="AA172" s="39">
        <f ca="1"/>
        <v>0.98392156862745095</v>
      </c>
      <c r="AB172" s="35">
        <f ca="1"/>
        <v>1.300392156862745</v>
      </c>
      <c r="AC172" s="35">
        <f ca="1"/>
        <v>1.8376470588235294</v>
      </c>
      <c r="AD172" s="35">
        <f ca="1"/>
        <v>4.2690196078431368</v>
      </c>
      <c r="AE172" s="35">
        <f ca="1"/>
        <v>3.7709803921568628</v>
      </c>
      <c r="AF172" s="35">
        <f ca="1"/>
        <v>2.0650980392156861</v>
      </c>
      <c r="AG172" s="35">
        <f ca="1"/>
        <v>2.1396078431372549</v>
      </c>
      <c r="AH172" s="40">
        <f ca="1"/>
        <v>2.159607843137255</v>
      </c>
    </row>
    <row r="173" spans="27:34" ht="24" customHeight="1">
      <c r="AA173" s="39">
        <f ca="1"/>
        <v>0.99960784313725493</v>
      </c>
      <c r="AB173" s="35">
        <f ca="1"/>
        <v>1.908235294117647</v>
      </c>
      <c r="AC173" s="35">
        <f ca="1"/>
        <v>1.912156862745098</v>
      </c>
      <c r="AD173" s="35">
        <f ca="1"/>
        <v>3.8494117647058825</v>
      </c>
      <c r="AE173" s="35">
        <f ca="1"/>
        <v>3.296470588235294</v>
      </c>
      <c r="AF173" s="35">
        <f ca="1"/>
        <v>3.7827450980392157</v>
      </c>
      <c r="AG173" s="35">
        <f ca="1"/>
        <v>2.7199999999999998</v>
      </c>
      <c r="AH173" s="40">
        <f ca="1"/>
        <v>1.6341176470588232</v>
      </c>
    </row>
    <row r="174" spans="27:34" ht="24" customHeight="1">
      <c r="AA174" s="41">
        <f ca="1"/>
        <v>1.0937254901960785</v>
      </c>
      <c r="AB174" s="42">
        <f ca="1"/>
        <v>1.6654901960784314</v>
      </c>
      <c r="AC174" s="42">
        <f ca="1"/>
        <v>0.77921568627450977</v>
      </c>
      <c r="AD174" s="42">
        <f ca="1"/>
        <v>1.8145098039215686</v>
      </c>
      <c r="AE174" s="42">
        <f ca="1"/>
        <v>1.132156862745098</v>
      </c>
      <c r="AF174" s="42">
        <f ca="1"/>
        <v>1.712549019607843</v>
      </c>
      <c r="AG174" s="42">
        <f ca="1"/>
        <v>0.52823529411764714</v>
      </c>
      <c r="AH174" s="43">
        <f ca="1"/>
        <v>1.0815686274509804</v>
      </c>
    </row>
    <row r="175" spans="27:34" ht="24" customHeight="1">
      <c r="AA175" s="36">
        <f ca="1"/>
        <v>3.0909803921568626</v>
      </c>
      <c r="AB175" s="37">
        <f ca="1"/>
        <v>0.24745098039215674</v>
      </c>
      <c r="AC175" s="37">
        <f ca="1"/>
        <v>1.3690196078431371</v>
      </c>
      <c r="AD175" s="37">
        <f ca="1"/>
        <v>0.80823529411764716</v>
      </c>
      <c r="AE175" s="37">
        <f ca="1"/>
        <v>1.4905882352941175</v>
      </c>
      <c r="AF175" s="37">
        <f ca="1"/>
        <v>0</v>
      </c>
      <c r="AG175" s="37">
        <f ca="1"/>
        <v>2.8866666666666667</v>
      </c>
      <c r="AH175" s="38">
        <f ca="1"/>
        <v>1.8752941176470588</v>
      </c>
    </row>
    <row r="176" spans="27:34" ht="24" customHeight="1">
      <c r="AA176" s="39">
        <f ca="1"/>
        <v>0.3533333333333335</v>
      </c>
      <c r="AB176" s="35">
        <f ca="1"/>
        <v>4.113725490196078</v>
      </c>
      <c r="AC176" s="35">
        <f ca="1"/>
        <v>1.050980392156863</v>
      </c>
      <c r="AD176" s="35">
        <f ca="1"/>
        <v>4.2392156862745098</v>
      </c>
      <c r="AE176" s="35">
        <f ca="1"/>
        <v>1.1058823529411761</v>
      </c>
      <c r="AF176" s="35">
        <f ca="1"/>
        <v>3.9607843137254903</v>
      </c>
      <c r="AG176" s="35">
        <f ca="1"/>
        <v>1.9647058823529411</v>
      </c>
      <c r="AH176" s="40">
        <f ca="1"/>
        <v>2.0317647058823529</v>
      </c>
    </row>
    <row r="177" spans="23:42" ht="24" customHeight="1">
      <c r="AA177" s="39">
        <f ca="1"/>
        <v>0.70235294117647062</v>
      </c>
      <c r="AB177" s="35">
        <f ca="1"/>
        <v>1.0588235294117649</v>
      </c>
      <c r="AC177" s="35">
        <f ca="1"/>
        <v>2.2196078431372546</v>
      </c>
      <c r="AD177" s="35">
        <f ca="1"/>
        <v>1.6627450980392156</v>
      </c>
      <c r="AE177" s="35">
        <f ca="1"/>
        <v>2.1333333333333337</v>
      </c>
      <c r="AF177" s="35">
        <f ca="1"/>
        <v>0</v>
      </c>
      <c r="AG177" s="35">
        <f ca="1"/>
        <v>2.6823529411764708</v>
      </c>
      <c r="AH177" s="40">
        <f ca="1"/>
        <v>2.0827450980392155</v>
      </c>
    </row>
    <row r="178" spans="23:42" ht="24" customHeight="1">
      <c r="AA178" s="39">
        <f ca="1"/>
        <v>2.627843137254902</v>
      </c>
      <c r="AB178" s="35">
        <f ca="1"/>
        <v>3.9098039215686273</v>
      </c>
      <c r="AC178" s="35">
        <f ca="1"/>
        <v>0.87058823529411744</v>
      </c>
      <c r="AD178" s="35">
        <f ca="1"/>
        <v>1.3607843137254902</v>
      </c>
      <c r="AE178" s="35">
        <f ca="1"/>
        <v>1.7098039215686274</v>
      </c>
      <c r="AF178" s="35">
        <f ca="1"/>
        <v>4.1686274509803924</v>
      </c>
      <c r="AG178" s="35">
        <f ca="1"/>
        <v>2.003921568627451</v>
      </c>
      <c r="AH178" s="40">
        <f ca="1"/>
        <v>1.8435294117647059</v>
      </c>
    </row>
    <row r="179" spans="23:42" ht="24" customHeight="1">
      <c r="AA179" s="39">
        <f ca="1"/>
        <v>2.5650980392156861</v>
      </c>
      <c r="AB179" s="35">
        <f ca="1"/>
        <v>0.70588235294117685</v>
      </c>
      <c r="AC179" s="35">
        <f ca="1"/>
        <v>1.5411764705882351</v>
      </c>
      <c r="AD179" s="35">
        <f ca="1"/>
        <v>1.6705882352941179</v>
      </c>
      <c r="AE179" s="35">
        <f ca="1"/>
        <v>2.6705882352941175</v>
      </c>
      <c r="AF179" s="35">
        <f ca="1"/>
        <v>0</v>
      </c>
      <c r="AG179" s="35">
        <f ca="1"/>
        <v>2.5333333333333332</v>
      </c>
      <c r="AH179" s="40">
        <f ca="1"/>
        <v>2.6788235294117646</v>
      </c>
    </row>
    <row r="180" spans="23:42" ht="24" customHeight="1">
      <c r="AA180" s="39">
        <f ca="1"/>
        <v>2.0043137254901962</v>
      </c>
      <c r="AB180" s="35">
        <f ca="1"/>
        <v>3.4980392156862745</v>
      </c>
      <c r="AC180" s="35">
        <f ca="1"/>
        <v>1.0823529411764703</v>
      </c>
      <c r="AD180" s="35">
        <f ca="1"/>
        <v>1.7450980392156863</v>
      </c>
      <c r="AE180" s="35">
        <f ca="1"/>
        <v>1.5764705882352943</v>
      </c>
      <c r="AF180" s="35">
        <f ca="1"/>
        <v>3.7294117647058824</v>
      </c>
      <c r="AG180" s="35">
        <f ca="1"/>
        <v>3.3019607843137253</v>
      </c>
      <c r="AH180" s="40">
        <f ca="1"/>
        <v>0</v>
      </c>
    </row>
    <row r="181" spans="23:42" ht="24" customHeight="1">
      <c r="AA181" s="39">
        <f ca="1"/>
        <v>2.0866666666666664</v>
      </c>
      <c r="AB181" s="35">
        <f ca="1"/>
        <v>2.8745098039215686</v>
      </c>
      <c r="AC181" s="35">
        <f ca="1"/>
        <v>0.83921568627450926</v>
      </c>
      <c r="AD181" s="35">
        <f ca="1"/>
        <v>0.78431372549019618</v>
      </c>
      <c r="AE181" s="35">
        <f ca="1"/>
        <v>2.4117647058823528</v>
      </c>
      <c r="AF181" s="35">
        <f ca="1"/>
        <v>1.0509803921568626</v>
      </c>
      <c r="AG181" s="35">
        <f ca="1"/>
        <v>0.23137254901960813</v>
      </c>
      <c r="AH181" s="40">
        <f ca="1"/>
        <v>3.1572549019607843</v>
      </c>
    </row>
    <row r="182" spans="23:42" ht="24" customHeight="1">
      <c r="AA182" s="41">
        <f ca="1"/>
        <v>1.8556862745098039</v>
      </c>
      <c r="AB182" s="42">
        <f ca="1"/>
        <v>2.4356862745098038</v>
      </c>
      <c r="AC182" s="42">
        <f ca="1"/>
        <v>0.76509803921568653</v>
      </c>
      <c r="AD182" s="42">
        <f ca="1"/>
        <v>3.8945098039215686</v>
      </c>
      <c r="AE182" s="42">
        <f ca="1"/>
        <v>0.28666666666666685</v>
      </c>
      <c r="AF182" s="42">
        <f ca="1"/>
        <v>3.0160784313725486</v>
      </c>
      <c r="AG182" s="42">
        <f ca="1"/>
        <v>2.4317647058823528</v>
      </c>
      <c r="AH182" s="43">
        <f ca="1"/>
        <v>2.0831372549019607</v>
      </c>
    </row>
    <row r="185" spans="23:42" ht="24" customHeight="1">
      <c r="W185" t="s">
        <v>2</v>
      </c>
      <c r="AA185" s="16" cm="1">
        <f t="array" aca="1" ref="AA185:AP188" ca="1">IM2COL(AA151:AH158,2,2)</f>
        <v>0.35372549019607846</v>
      </c>
      <c r="AB185" s="29">
        <f ca="1"/>
        <v>1.0352941176470587</v>
      </c>
      <c r="AC185" s="29">
        <f ca="1"/>
        <v>0.82352941176470584</v>
      </c>
      <c r="AD185" s="29">
        <f ca="1"/>
        <v>1.7568627450980392</v>
      </c>
      <c r="AE185" s="29">
        <f ca="1"/>
        <v>0.38156862745098041</v>
      </c>
      <c r="AF185" s="29">
        <f ca="1"/>
        <v>9.8039215686274606E-2</v>
      </c>
      <c r="AG185" s="29">
        <f ca="1"/>
        <v>1.7529411764705882</v>
      </c>
      <c r="AH185" s="29">
        <f ca="1"/>
        <v>1.7176470588235295</v>
      </c>
      <c r="AI185" s="29">
        <f ca="1"/>
        <v>0.4325490196078432</v>
      </c>
      <c r="AJ185" s="29">
        <f ca="1"/>
        <v>0</v>
      </c>
      <c r="AK185" s="29">
        <f ca="1"/>
        <v>2.9372549019607845</v>
      </c>
      <c r="AL185" s="29">
        <f ca="1"/>
        <v>1.1019607843137256</v>
      </c>
      <c r="AM185" s="29">
        <f ca="1"/>
        <v>0.96980392156862749</v>
      </c>
      <c r="AN185" s="29">
        <f ca="1"/>
        <v>0</v>
      </c>
      <c r="AO185" s="29">
        <f ca="1"/>
        <v>2.1921568627450982</v>
      </c>
      <c r="AP185" s="29">
        <f ca="1"/>
        <v>1.0274509803921568</v>
      </c>
    </row>
    <row r="186" spans="23:42" ht="24" customHeight="1">
      <c r="AA186" s="30">
        <f ca="1"/>
        <v>0.45882352941176474</v>
      </c>
      <c r="AB186" s="30">
        <f ca="1"/>
        <v>1.0156862745098039</v>
      </c>
      <c r="AC186" s="30">
        <f ca="1"/>
        <v>2.1294117647058823</v>
      </c>
      <c r="AD186" s="30">
        <f ca="1"/>
        <v>0.99921568627450985</v>
      </c>
      <c r="AE186" s="30">
        <f ca="1"/>
        <v>0.14901960784313728</v>
      </c>
      <c r="AF186" s="30">
        <f ca="1"/>
        <v>1.3529411764705883</v>
      </c>
      <c r="AG186" s="30">
        <f ca="1"/>
        <v>2.6078431372549016</v>
      </c>
      <c r="AH186" s="30">
        <f ca="1"/>
        <v>1.0772549019607842</v>
      </c>
      <c r="AI186" s="30">
        <f ca="1"/>
        <v>0</v>
      </c>
      <c r="AJ186" s="30">
        <f ca="1"/>
        <v>2.003921568627451</v>
      </c>
      <c r="AK186" s="30">
        <f ca="1"/>
        <v>2.6392156862745102</v>
      </c>
      <c r="AL186" s="30">
        <f ca="1"/>
        <v>1.0733333333333333</v>
      </c>
      <c r="AM186" s="30">
        <f ca="1"/>
        <v>0</v>
      </c>
      <c r="AN186" s="30">
        <f ca="1"/>
        <v>1.5725490196078433</v>
      </c>
      <c r="AO186" s="30">
        <f ca="1"/>
        <v>2.117647058823529</v>
      </c>
      <c r="AP186" s="30">
        <f ca="1"/>
        <v>1.6262745098039215</v>
      </c>
    </row>
    <row r="187" spans="23:42" ht="24" customHeight="1">
      <c r="AA187" s="30">
        <f ca="1"/>
        <v>0</v>
      </c>
      <c r="AB187" s="30">
        <f ca="1"/>
        <v>0.98039215686274506</v>
      </c>
      <c r="AC187" s="30">
        <f ca="1"/>
        <v>0.67058823529411771</v>
      </c>
      <c r="AD187" s="30">
        <f ca="1"/>
        <v>2.5176470588235293</v>
      </c>
      <c r="AE187" s="30">
        <f ca="1"/>
        <v>0</v>
      </c>
      <c r="AF187" s="30">
        <f ca="1"/>
        <v>0</v>
      </c>
      <c r="AG187" s="30">
        <f ca="1"/>
        <v>1.9333333333333331</v>
      </c>
      <c r="AH187" s="30">
        <f ca="1"/>
        <v>2.4196078431372552</v>
      </c>
      <c r="AI187" s="30">
        <f ca="1"/>
        <v>0.45215686274509814</v>
      </c>
      <c r="AJ187" s="30">
        <f ca="1"/>
        <v>0</v>
      </c>
      <c r="AK187" s="30">
        <f ca="1"/>
        <v>2.3647058823529408</v>
      </c>
      <c r="AL187" s="30">
        <f ca="1"/>
        <v>1.7058823529411764</v>
      </c>
      <c r="AM187" s="30">
        <f ca="1"/>
        <v>0.95764705882352941</v>
      </c>
      <c r="AN187" s="30">
        <f ca="1"/>
        <v>0.1215686274509804</v>
      </c>
      <c r="AO187" s="30">
        <f ca="1"/>
        <v>1.3411764705882354</v>
      </c>
      <c r="AP187" s="30">
        <f ca="1"/>
        <v>1.584313725490196</v>
      </c>
    </row>
    <row r="188" spans="23:42" ht="24" customHeight="1">
      <c r="AA188" s="31">
        <f ca="1"/>
        <v>0.47058823529411764</v>
      </c>
      <c r="AB188" s="31">
        <f ca="1"/>
        <v>1.0274509803921568</v>
      </c>
      <c r="AC188" s="31">
        <f ca="1"/>
        <v>2.6823529411764708</v>
      </c>
      <c r="AD188" s="31">
        <f ca="1"/>
        <v>1.0301960784313726</v>
      </c>
      <c r="AE188" s="31">
        <f ca="1"/>
        <v>0</v>
      </c>
      <c r="AF188" s="31">
        <f ca="1"/>
        <v>1.7254901960784312</v>
      </c>
      <c r="AG188" s="31">
        <f ca="1"/>
        <v>2.5764705882352938</v>
      </c>
      <c r="AH188" s="31">
        <f ca="1"/>
        <v>1.1125490196078431</v>
      </c>
      <c r="AI188" s="31">
        <f ca="1"/>
        <v>0</v>
      </c>
      <c r="AJ188" s="31">
        <f ca="1"/>
        <v>2.003921568627451</v>
      </c>
      <c r="AK188" s="31">
        <f ca="1"/>
        <v>2.0588235294117649</v>
      </c>
      <c r="AL188" s="31">
        <f ca="1"/>
        <v>1.6341176470588235</v>
      </c>
      <c r="AM188" s="31">
        <f ca="1"/>
        <v>0</v>
      </c>
      <c r="AN188" s="31">
        <f ca="1"/>
        <v>1.2823529411764707</v>
      </c>
      <c r="AO188" s="31">
        <f ca="1"/>
        <v>1.5019607843137255</v>
      </c>
      <c r="AP188" s="31">
        <f ca="1"/>
        <v>1.6345098039215684</v>
      </c>
    </row>
    <row r="189" spans="23:42" ht="24" customHeight="1">
      <c r="AA189" s="16" cm="1">
        <f t="array" aca="1" ref="AA189:AP192" ca="1">IM2COL(AA159:AH166,2,2)</f>
        <v>0</v>
      </c>
      <c r="AB189" s="29">
        <f ca="1"/>
        <v>0.2090555557595033</v>
      </c>
      <c r="AC189" s="29">
        <f ca="1"/>
        <v>0.1698581778849646</v>
      </c>
      <c r="AD189" s="29">
        <f ca="1"/>
        <v>0</v>
      </c>
      <c r="AE189" s="29">
        <f ca="1"/>
        <v>0</v>
      </c>
      <c r="AF189" s="29">
        <f ca="1"/>
        <v>1.9236200541231869</v>
      </c>
      <c r="AG189" s="29">
        <f ca="1"/>
        <v>1.5932928105804067</v>
      </c>
      <c r="AH189" s="29">
        <f ca="1"/>
        <v>0</v>
      </c>
      <c r="AI189" s="29">
        <f ca="1"/>
        <v>0</v>
      </c>
      <c r="AJ189" s="29">
        <f ca="1"/>
        <v>2.2281580629383568</v>
      </c>
      <c r="AK189" s="29">
        <f ca="1"/>
        <v>2.0221076406607845</v>
      </c>
      <c r="AL189" s="29">
        <f ca="1"/>
        <v>0.37428137367107128</v>
      </c>
      <c r="AM189" s="29">
        <f ca="1"/>
        <v>0</v>
      </c>
      <c r="AN189" s="29">
        <f ca="1"/>
        <v>0.52100986347096323</v>
      </c>
      <c r="AO189" s="29">
        <f ca="1"/>
        <v>1.17871595374252</v>
      </c>
      <c r="AP189" s="29">
        <f ca="1"/>
        <v>0</v>
      </c>
    </row>
    <row r="190" spans="23:42" ht="24" customHeight="1">
      <c r="AA190" s="30">
        <f ca="1"/>
        <v>0.19732746667709211</v>
      </c>
      <c r="AB190" s="30">
        <f ca="1"/>
        <v>0.68750523670849395</v>
      </c>
      <c r="AC190" s="30">
        <f ca="1"/>
        <v>0.17845195953867421</v>
      </c>
      <c r="AD190" s="30">
        <f ca="1"/>
        <v>0</v>
      </c>
      <c r="AE190" s="30">
        <f ca="1"/>
        <v>0.58665815177627501</v>
      </c>
      <c r="AF190" s="30">
        <f ca="1"/>
        <v>1.9938338258920334</v>
      </c>
      <c r="AG190" s="30">
        <f ca="1"/>
        <v>0.20876543853514584</v>
      </c>
      <c r="AH190" s="30">
        <f ca="1"/>
        <v>0</v>
      </c>
      <c r="AI190" s="30">
        <f ca="1"/>
        <v>0</v>
      </c>
      <c r="AJ190" s="30">
        <f ca="1"/>
        <v>3.2481600718427464</v>
      </c>
      <c r="AK190" s="30">
        <f ca="1"/>
        <v>0.1667176669357322</v>
      </c>
      <c r="AL190" s="30">
        <f ca="1"/>
        <v>0</v>
      </c>
      <c r="AM190" s="30">
        <f ca="1"/>
        <v>0</v>
      </c>
      <c r="AN190" s="30">
        <f ca="1"/>
        <v>1.9502768566796389</v>
      </c>
      <c r="AO190" s="30">
        <f ca="1"/>
        <v>0.27657929459648933</v>
      </c>
      <c r="AP190" s="30">
        <f ca="1"/>
        <v>0.21782242142133512</v>
      </c>
    </row>
    <row r="191" spans="23:42" ht="24" customHeight="1">
      <c r="AA191" s="30">
        <f ca="1"/>
        <v>0.18692625069759594</v>
      </c>
      <c r="AB191" s="30">
        <f ca="1"/>
        <v>1.4148486427326459</v>
      </c>
      <c r="AC191" s="30">
        <f ca="1"/>
        <v>1.5835615044664384</v>
      </c>
      <c r="AD191" s="30">
        <f ca="1"/>
        <v>0</v>
      </c>
      <c r="AE191" s="30">
        <f ca="1"/>
        <v>0.16059586770133283</v>
      </c>
      <c r="AF191" s="30">
        <f ca="1"/>
        <v>2.015029768719109</v>
      </c>
      <c r="AG191" s="30">
        <f ca="1"/>
        <v>2.6624164330579121</v>
      </c>
      <c r="AH191" s="30">
        <f ca="1"/>
        <v>0</v>
      </c>
      <c r="AI191" s="30">
        <f ca="1"/>
        <v>0</v>
      </c>
      <c r="AJ191" s="30">
        <f ca="1"/>
        <v>1.7019465107919225</v>
      </c>
      <c r="AK191" s="30">
        <f ca="1"/>
        <v>2.4314182934761801</v>
      </c>
      <c r="AL191" s="30">
        <f ca="1"/>
        <v>0.24218661311708778</v>
      </c>
      <c r="AM191" s="30">
        <f ca="1"/>
        <v>0</v>
      </c>
      <c r="AN191" s="30">
        <f ca="1"/>
        <v>0</v>
      </c>
      <c r="AO191" s="30">
        <f ca="1"/>
        <v>0</v>
      </c>
      <c r="AP191" s="30">
        <f ca="1"/>
        <v>0</v>
      </c>
    </row>
    <row r="192" spans="23:42" ht="24" customHeight="1">
      <c r="AA192" s="31">
        <f ca="1"/>
        <v>1.9411377635532583</v>
      </c>
      <c r="AB192" s="31">
        <f ca="1"/>
        <v>1.9532946988820923</v>
      </c>
      <c r="AC192" s="31">
        <f ca="1"/>
        <v>1.6817807921118435</v>
      </c>
      <c r="AD192" s="31">
        <f ca="1"/>
        <v>0</v>
      </c>
      <c r="AE192" s="31">
        <f ca="1"/>
        <v>1.0477934913714617</v>
      </c>
      <c r="AF192" s="31">
        <f ca="1"/>
        <v>2.8750696635649078</v>
      </c>
      <c r="AG192" s="31">
        <f ca="1"/>
        <v>1.6655218175527029</v>
      </c>
      <c r="AH192" s="31">
        <f ca="1"/>
        <v>0</v>
      </c>
      <c r="AI192" s="31">
        <f ca="1"/>
        <v>0.41520379674186403</v>
      </c>
      <c r="AJ192" s="31">
        <f ca="1"/>
        <v>3.1391379357099956</v>
      </c>
      <c r="AK192" s="31">
        <f ca="1"/>
        <v>2.0330036738558217</v>
      </c>
      <c r="AL192" s="31">
        <f ca="1"/>
        <v>0</v>
      </c>
      <c r="AM192" s="31">
        <f ca="1"/>
        <v>0</v>
      </c>
      <c r="AN192" s="31">
        <f ca="1"/>
        <v>0.46040443367260964</v>
      </c>
      <c r="AO192" s="31">
        <f ca="1"/>
        <v>0.14159164665192825</v>
      </c>
      <c r="AP192" s="31">
        <f ca="1"/>
        <v>0</v>
      </c>
    </row>
    <row r="193" spans="23:42" ht="24" customHeight="1">
      <c r="AA193" s="16" cm="1">
        <f t="array" aca="1" ref="AA193:AP196" ca="1">IM2COL(AA167:AH174,2,2)</f>
        <v>1.6266666666666667</v>
      </c>
      <c r="AB193" s="29">
        <f ca="1"/>
        <v>3.4450980392156865</v>
      </c>
      <c r="AC193" s="29">
        <f ca="1"/>
        <v>3.5705882352941174</v>
      </c>
      <c r="AD193" s="29">
        <f ca="1"/>
        <v>2.5549019607843135</v>
      </c>
      <c r="AE193" s="29">
        <f ca="1"/>
        <v>1.58</v>
      </c>
      <c r="AF193" s="29">
        <f ca="1"/>
        <v>2.7827450980392157</v>
      </c>
      <c r="AG193" s="29">
        <f ca="1"/>
        <v>3.9317647058823524</v>
      </c>
      <c r="AH193" s="29">
        <f ca="1"/>
        <v>2.5121568627450976</v>
      </c>
      <c r="AI193" s="29">
        <f ca="1"/>
        <v>1.5525490196078431</v>
      </c>
      <c r="AJ193" s="29">
        <f ca="1"/>
        <v>3.025882352941176</v>
      </c>
      <c r="AK193" s="29">
        <f ca="1"/>
        <v>4.3631372549019609</v>
      </c>
      <c r="AL193" s="29">
        <f ca="1"/>
        <v>2.5239215686274505</v>
      </c>
      <c r="AM193" s="29">
        <f ca="1"/>
        <v>0.99960784313725493</v>
      </c>
      <c r="AN193" s="29">
        <f ca="1"/>
        <v>1.912156862745098</v>
      </c>
      <c r="AO193" s="29">
        <f ca="1"/>
        <v>3.296470588235294</v>
      </c>
      <c r="AP193" s="29">
        <f ca="1"/>
        <v>2.7199999999999998</v>
      </c>
    </row>
    <row r="194" spans="23:42" ht="24" customHeight="1">
      <c r="AA194" s="30">
        <f ca="1"/>
        <v>2.8254901960784315</v>
      </c>
      <c r="AB194" s="30">
        <f ca="1"/>
        <v>3.93921568627451</v>
      </c>
      <c r="AC194" s="30">
        <f ca="1"/>
        <v>3.4686274509803923</v>
      </c>
      <c r="AD194" s="30">
        <f ca="1"/>
        <v>1.0062745098039216</v>
      </c>
      <c r="AE194" s="30">
        <f ca="1"/>
        <v>3.32</v>
      </c>
      <c r="AF194" s="30">
        <f ca="1"/>
        <v>4.2650980392156859</v>
      </c>
      <c r="AG194" s="30">
        <f ca="1"/>
        <v>3.5043137254901957</v>
      </c>
      <c r="AH194" s="30">
        <f ca="1"/>
        <v>1.0850980392156861</v>
      </c>
      <c r="AI194" s="30">
        <f ca="1"/>
        <v>2.4415686274509802</v>
      </c>
      <c r="AJ194" s="30">
        <f ca="1"/>
        <v>4.2729411764705878</v>
      </c>
      <c r="AK194" s="30">
        <f ca="1"/>
        <v>3.4768627450980389</v>
      </c>
      <c r="AL194" s="30">
        <f ca="1"/>
        <v>1.0576470588235294</v>
      </c>
      <c r="AM194" s="30">
        <f ca="1"/>
        <v>1.908235294117647</v>
      </c>
      <c r="AN194" s="30">
        <f ca="1"/>
        <v>3.8494117647058825</v>
      </c>
      <c r="AO194" s="30">
        <f ca="1"/>
        <v>3.7827450980392157</v>
      </c>
      <c r="AP194" s="30">
        <f ca="1"/>
        <v>1.6341176470588232</v>
      </c>
    </row>
    <row r="195" spans="23:42" ht="24" customHeight="1">
      <c r="AA195" s="30">
        <f ca="1"/>
        <v>1.5996078431372549</v>
      </c>
      <c r="AB195" s="30">
        <f ca="1"/>
        <v>1.6023529411764703</v>
      </c>
      <c r="AC195" s="30">
        <f ca="1"/>
        <v>1.5866666666666667</v>
      </c>
      <c r="AD195" s="30">
        <f ca="1"/>
        <v>1.8572549019607842</v>
      </c>
      <c r="AE195" s="30">
        <f ca="1"/>
        <v>0.41529411764705892</v>
      </c>
      <c r="AF195" s="30">
        <f ca="1"/>
        <v>2.80235294117647</v>
      </c>
      <c r="AG195" s="30">
        <f ca="1"/>
        <v>3.6650980392156862</v>
      </c>
      <c r="AH195" s="30">
        <f ca="1"/>
        <v>1.7317647058823529</v>
      </c>
      <c r="AI195" s="30">
        <f ca="1"/>
        <v>0.98392156862745095</v>
      </c>
      <c r="AJ195" s="30">
        <f ca="1"/>
        <v>1.8376470588235294</v>
      </c>
      <c r="AK195" s="30">
        <f ca="1"/>
        <v>3.7709803921568628</v>
      </c>
      <c r="AL195" s="30">
        <f ca="1"/>
        <v>2.1396078431372549</v>
      </c>
      <c r="AM195" s="30">
        <f ca="1"/>
        <v>1.0937254901960785</v>
      </c>
      <c r="AN195" s="30">
        <f ca="1"/>
        <v>0.77921568627450977</v>
      </c>
      <c r="AO195" s="30">
        <f ca="1"/>
        <v>1.132156862745098</v>
      </c>
      <c r="AP195" s="30">
        <f ca="1"/>
        <v>0.52823529411764714</v>
      </c>
    </row>
    <row r="196" spans="23:42" ht="24" customHeight="1">
      <c r="AA196" s="31">
        <f ca="1"/>
        <v>2.7552941176470584</v>
      </c>
      <c r="AB196" s="31">
        <f ca="1"/>
        <v>2.6337254901960785</v>
      </c>
      <c r="AC196" s="31">
        <f ca="1"/>
        <v>1.9278431372549019</v>
      </c>
      <c r="AD196" s="31">
        <f ca="1"/>
        <v>1.0458823529411765</v>
      </c>
      <c r="AE196" s="31">
        <f ca="1"/>
        <v>1.3592156862745099</v>
      </c>
      <c r="AF196" s="31">
        <f ca="1"/>
        <v>4.578823529411765</v>
      </c>
      <c r="AG196" s="31">
        <f ca="1"/>
        <v>1.9239215686274509</v>
      </c>
      <c r="AH196" s="31">
        <f ca="1"/>
        <v>1.155686274509804</v>
      </c>
      <c r="AI196" s="31">
        <f ca="1"/>
        <v>1.300392156862745</v>
      </c>
      <c r="AJ196" s="31">
        <f ca="1"/>
        <v>4.2690196078431368</v>
      </c>
      <c r="AK196" s="31">
        <f ca="1"/>
        <v>2.0650980392156861</v>
      </c>
      <c r="AL196" s="31">
        <f ca="1"/>
        <v>2.159607843137255</v>
      </c>
      <c r="AM196" s="31">
        <f ca="1"/>
        <v>1.6654901960784314</v>
      </c>
      <c r="AN196" s="31">
        <f ca="1"/>
        <v>1.8145098039215686</v>
      </c>
      <c r="AO196" s="31">
        <f ca="1"/>
        <v>1.712549019607843</v>
      </c>
      <c r="AP196" s="31">
        <f ca="1"/>
        <v>1.0815686274509804</v>
      </c>
    </row>
    <row r="197" spans="23:42" ht="24" customHeight="1">
      <c r="AA197" s="16" cm="1">
        <f t="array" aca="1" ref="AA197:AP200" ca="1">IM2COL(AA175:AH182,2,2)</f>
        <v>3.0909803921568626</v>
      </c>
      <c r="AB197" s="29">
        <f ca="1"/>
        <v>1.3690196078431371</v>
      </c>
      <c r="AC197" s="29">
        <f ca="1"/>
        <v>1.4905882352941175</v>
      </c>
      <c r="AD197" s="29">
        <f ca="1"/>
        <v>2.8866666666666667</v>
      </c>
      <c r="AE197" s="29">
        <f ca="1"/>
        <v>0.70235294117647062</v>
      </c>
      <c r="AF197" s="29">
        <f ca="1"/>
        <v>2.2196078431372546</v>
      </c>
      <c r="AG197" s="29">
        <f ca="1"/>
        <v>2.1333333333333337</v>
      </c>
      <c r="AH197" s="29">
        <f ca="1"/>
        <v>2.6823529411764708</v>
      </c>
      <c r="AI197" s="29">
        <f ca="1"/>
        <v>2.5650980392156861</v>
      </c>
      <c r="AJ197" s="29">
        <f ca="1"/>
        <v>1.5411764705882351</v>
      </c>
      <c r="AK197" s="29">
        <f ca="1"/>
        <v>2.6705882352941175</v>
      </c>
      <c r="AL197" s="29">
        <f ca="1"/>
        <v>2.5333333333333332</v>
      </c>
      <c r="AM197" s="29">
        <f ca="1"/>
        <v>2.0866666666666664</v>
      </c>
      <c r="AN197" s="29">
        <f ca="1"/>
        <v>0.83921568627450926</v>
      </c>
      <c r="AO197" s="29">
        <f ca="1"/>
        <v>2.4117647058823528</v>
      </c>
      <c r="AP197" s="29">
        <f ca="1"/>
        <v>0.23137254901960813</v>
      </c>
    </row>
    <row r="198" spans="23:42" ht="24" customHeight="1">
      <c r="AA198" s="30">
        <f ca="1"/>
        <v>0.24745098039215674</v>
      </c>
      <c r="AB198" s="30">
        <f ca="1"/>
        <v>0.80823529411764716</v>
      </c>
      <c r="AC198" s="30">
        <f ca="1"/>
        <v>0</v>
      </c>
      <c r="AD198" s="30">
        <f ca="1"/>
        <v>1.8752941176470588</v>
      </c>
      <c r="AE198" s="30">
        <f ca="1"/>
        <v>1.0588235294117649</v>
      </c>
      <c r="AF198" s="30">
        <f ca="1"/>
        <v>1.6627450980392156</v>
      </c>
      <c r="AG198" s="30">
        <f ca="1"/>
        <v>0</v>
      </c>
      <c r="AH198" s="30">
        <f ca="1"/>
        <v>2.0827450980392155</v>
      </c>
      <c r="AI198" s="30">
        <f ca="1"/>
        <v>0.70588235294117685</v>
      </c>
      <c r="AJ198" s="30">
        <f ca="1"/>
        <v>1.6705882352941179</v>
      </c>
      <c r="AK198" s="30">
        <f ca="1"/>
        <v>0</v>
      </c>
      <c r="AL198" s="30">
        <f ca="1"/>
        <v>2.6788235294117646</v>
      </c>
      <c r="AM198" s="30">
        <f ca="1"/>
        <v>2.8745098039215686</v>
      </c>
      <c r="AN198" s="30">
        <f ca="1"/>
        <v>0.78431372549019618</v>
      </c>
      <c r="AO198" s="30">
        <f ca="1"/>
        <v>1.0509803921568626</v>
      </c>
      <c r="AP198" s="30">
        <f ca="1"/>
        <v>3.1572549019607843</v>
      </c>
    </row>
    <row r="199" spans="23:42" ht="24" customHeight="1">
      <c r="AA199" s="30">
        <f ca="1"/>
        <v>0.3533333333333335</v>
      </c>
      <c r="AB199" s="30">
        <f ca="1"/>
        <v>1.050980392156863</v>
      </c>
      <c r="AC199" s="30">
        <f ca="1"/>
        <v>1.1058823529411761</v>
      </c>
      <c r="AD199" s="30">
        <f ca="1"/>
        <v>1.9647058823529411</v>
      </c>
      <c r="AE199" s="30">
        <f ca="1"/>
        <v>2.627843137254902</v>
      </c>
      <c r="AF199" s="30">
        <f ca="1"/>
        <v>0.87058823529411744</v>
      </c>
      <c r="AG199" s="30">
        <f ca="1"/>
        <v>1.7098039215686274</v>
      </c>
      <c r="AH199" s="30">
        <f ca="1"/>
        <v>2.003921568627451</v>
      </c>
      <c r="AI199" s="30">
        <f ca="1"/>
        <v>2.0043137254901962</v>
      </c>
      <c r="AJ199" s="30">
        <f ca="1"/>
        <v>1.0823529411764703</v>
      </c>
      <c r="AK199" s="30">
        <f ca="1"/>
        <v>1.5764705882352943</v>
      </c>
      <c r="AL199" s="30">
        <f ca="1"/>
        <v>3.3019607843137253</v>
      </c>
      <c r="AM199" s="30">
        <f ca="1"/>
        <v>1.8556862745098039</v>
      </c>
      <c r="AN199" s="30">
        <f ca="1"/>
        <v>0.76509803921568653</v>
      </c>
      <c r="AO199" s="30">
        <f ca="1"/>
        <v>0.28666666666666685</v>
      </c>
      <c r="AP199" s="30">
        <f ca="1"/>
        <v>2.4317647058823528</v>
      </c>
    </row>
    <row r="200" spans="23:42" ht="24" customHeight="1">
      <c r="AA200" s="31">
        <f ca="1"/>
        <v>4.113725490196078</v>
      </c>
      <c r="AB200" s="31">
        <f ca="1"/>
        <v>4.2392156862745098</v>
      </c>
      <c r="AC200" s="31">
        <f ca="1"/>
        <v>3.9607843137254903</v>
      </c>
      <c r="AD200" s="31">
        <f ca="1"/>
        <v>2.0317647058823529</v>
      </c>
      <c r="AE200" s="31">
        <f ca="1"/>
        <v>3.9098039215686273</v>
      </c>
      <c r="AF200" s="31">
        <f ca="1"/>
        <v>1.3607843137254902</v>
      </c>
      <c r="AG200" s="31">
        <f ca="1"/>
        <v>4.1686274509803924</v>
      </c>
      <c r="AH200" s="31">
        <f ca="1"/>
        <v>1.8435294117647059</v>
      </c>
      <c r="AI200" s="31">
        <f ca="1"/>
        <v>3.4980392156862745</v>
      </c>
      <c r="AJ200" s="31">
        <f ca="1"/>
        <v>1.7450980392156863</v>
      </c>
      <c r="AK200" s="31">
        <f ca="1"/>
        <v>3.7294117647058824</v>
      </c>
      <c r="AL200" s="31">
        <f ca="1"/>
        <v>0</v>
      </c>
      <c r="AM200" s="31">
        <f ca="1"/>
        <v>2.4356862745098038</v>
      </c>
      <c r="AN200" s="31">
        <f ca="1"/>
        <v>3.8945098039215686</v>
      </c>
      <c r="AO200" s="31">
        <f ca="1"/>
        <v>3.0160784313725486</v>
      </c>
      <c r="AP200" s="31">
        <f ca="1"/>
        <v>2.0831372549019607</v>
      </c>
    </row>
    <row r="202" spans="23:42" ht="24" customHeight="1">
      <c r="W202" t="s">
        <v>7</v>
      </c>
      <c r="AA202" s="44" cm="1">
        <f t="array" aca="1" ref="AA202:AP202" ca="1">_xlfn.BYCOL(_xlfn.ANCHORARRAY(AA185),_xleta.MAX)</f>
        <v>0.47058823529411764</v>
      </c>
      <c r="AB202" s="45">
        <f ca="1"/>
        <v>1.0352941176470587</v>
      </c>
      <c r="AC202" s="45">
        <f ca="1"/>
        <v>2.6823529411764708</v>
      </c>
      <c r="AD202" s="45">
        <f ca="1"/>
        <v>2.5176470588235293</v>
      </c>
      <c r="AE202" s="45">
        <f ca="1"/>
        <v>0.38156862745098041</v>
      </c>
      <c r="AF202" s="45">
        <f ca="1"/>
        <v>1.7254901960784312</v>
      </c>
      <c r="AG202" s="45">
        <f ca="1"/>
        <v>2.6078431372549016</v>
      </c>
      <c r="AH202" s="45">
        <f ca="1"/>
        <v>2.4196078431372552</v>
      </c>
      <c r="AI202" s="45">
        <f ca="1"/>
        <v>0.45215686274509814</v>
      </c>
      <c r="AJ202" s="45">
        <f ca="1"/>
        <v>2.003921568627451</v>
      </c>
      <c r="AK202" s="45">
        <f ca="1"/>
        <v>2.9372549019607845</v>
      </c>
      <c r="AL202" s="45">
        <f ca="1"/>
        <v>1.7058823529411764</v>
      </c>
      <c r="AM202" s="45">
        <f ca="1"/>
        <v>0.96980392156862749</v>
      </c>
      <c r="AN202" s="45">
        <f ca="1"/>
        <v>1.5725490196078433</v>
      </c>
      <c r="AO202" s="45">
        <f ca="1"/>
        <v>2.1921568627450982</v>
      </c>
      <c r="AP202" s="46">
        <f ca="1"/>
        <v>1.6345098039215684</v>
      </c>
    </row>
    <row r="203" spans="23:42" ht="24" customHeight="1">
      <c r="AA203" s="44" cm="1">
        <f t="array" aca="1" ref="AA203:AP203" ca="1">_xlfn.BYCOL(_xlfn.ANCHORARRAY(AA189),_xleta.MAX)</f>
        <v>1.9411377635532583</v>
      </c>
      <c r="AB203" s="45">
        <f ca="1"/>
        <v>1.9532946988820923</v>
      </c>
      <c r="AC203" s="45">
        <f ca="1"/>
        <v>1.6817807921118435</v>
      </c>
      <c r="AD203" s="45">
        <f ca="1"/>
        <v>0</v>
      </c>
      <c r="AE203" s="45">
        <f ca="1"/>
        <v>1.0477934913714617</v>
      </c>
      <c r="AF203" s="45">
        <f ca="1"/>
        <v>2.8750696635649078</v>
      </c>
      <c r="AG203" s="45">
        <f ca="1"/>
        <v>2.6624164330579121</v>
      </c>
      <c r="AH203" s="45">
        <f ca="1"/>
        <v>0</v>
      </c>
      <c r="AI203" s="45">
        <f ca="1"/>
        <v>0.41520379674186403</v>
      </c>
      <c r="AJ203" s="45">
        <f ca="1"/>
        <v>3.2481600718427464</v>
      </c>
      <c r="AK203" s="45">
        <f ca="1"/>
        <v>2.4314182934761801</v>
      </c>
      <c r="AL203" s="45">
        <f ca="1"/>
        <v>0.37428137367107128</v>
      </c>
      <c r="AM203" s="45">
        <f ca="1"/>
        <v>0</v>
      </c>
      <c r="AN203" s="45">
        <f ca="1"/>
        <v>1.9502768566796389</v>
      </c>
      <c r="AO203" s="45">
        <f ca="1"/>
        <v>1.17871595374252</v>
      </c>
      <c r="AP203" s="46">
        <f ca="1"/>
        <v>0.21782242142133512</v>
      </c>
    </row>
    <row r="204" spans="23:42" ht="24" customHeight="1">
      <c r="AA204" s="44" cm="1">
        <f t="array" aca="1" ref="AA204:AP204" ca="1">_xlfn.BYCOL(_xlfn.ANCHORARRAY(AA193),_xleta.MAX)</f>
        <v>2.8254901960784315</v>
      </c>
      <c r="AB204" s="45">
        <f ca="1"/>
        <v>3.93921568627451</v>
      </c>
      <c r="AC204" s="45">
        <f ca="1"/>
        <v>3.5705882352941174</v>
      </c>
      <c r="AD204" s="45">
        <f ca="1"/>
        <v>2.5549019607843135</v>
      </c>
      <c r="AE204" s="45">
        <f ca="1"/>
        <v>3.32</v>
      </c>
      <c r="AF204" s="45">
        <f ca="1"/>
        <v>4.578823529411765</v>
      </c>
      <c r="AG204" s="45">
        <f ca="1"/>
        <v>3.9317647058823524</v>
      </c>
      <c r="AH204" s="45">
        <f ca="1"/>
        <v>2.5121568627450976</v>
      </c>
      <c r="AI204" s="45">
        <f ca="1"/>
        <v>2.4415686274509802</v>
      </c>
      <c r="AJ204" s="45">
        <f ca="1"/>
        <v>4.2729411764705878</v>
      </c>
      <c r="AK204" s="45">
        <f ca="1"/>
        <v>4.3631372549019609</v>
      </c>
      <c r="AL204" s="45">
        <f ca="1"/>
        <v>2.5239215686274505</v>
      </c>
      <c r="AM204" s="45">
        <f ca="1"/>
        <v>1.908235294117647</v>
      </c>
      <c r="AN204" s="45">
        <f ca="1"/>
        <v>3.8494117647058825</v>
      </c>
      <c r="AO204" s="45">
        <f ca="1"/>
        <v>3.7827450980392157</v>
      </c>
      <c r="AP204" s="46">
        <f ca="1"/>
        <v>2.7199999999999998</v>
      </c>
    </row>
    <row r="205" spans="23:42" ht="24" customHeight="1">
      <c r="AA205" s="44" cm="1">
        <f t="array" aca="1" ref="AA205:AP205" ca="1">_xlfn.BYCOL(_xlfn.ANCHORARRAY(AA197),_xleta.MAX)</f>
        <v>4.113725490196078</v>
      </c>
      <c r="AB205" s="45">
        <f ca="1"/>
        <v>4.2392156862745098</v>
      </c>
      <c r="AC205" s="45">
        <f ca="1"/>
        <v>3.9607843137254903</v>
      </c>
      <c r="AD205" s="45">
        <f ca="1"/>
        <v>2.8866666666666667</v>
      </c>
      <c r="AE205" s="45">
        <f ca="1"/>
        <v>3.9098039215686273</v>
      </c>
      <c r="AF205" s="45">
        <f ca="1"/>
        <v>2.2196078431372546</v>
      </c>
      <c r="AG205" s="45">
        <f ca="1"/>
        <v>4.1686274509803924</v>
      </c>
      <c r="AH205" s="45">
        <f ca="1"/>
        <v>2.6823529411764708</v>
      </c>
      <c r="AI205" s="45">
        <f ca="1"/>
        <v>3.4980392156862745</v>
      </c>
      <c r="AJ205" s="45">
        <f ca="1"/>
        <v>1.7450980392156863</v>
      </c>
      <c r="AK205" s="45">
        <f ca="1"/>
        <v>3.7294117647058824</v>
      </c>
      <c r="AL205" s="45">
        <f ca="1"/>
        <v>3.3019607843137253</v>
      </c>
      <c r="AM205" s="45">
        <f ca="1"/>
        <v>2.8745098039215686</v>
      </c>
      <c r="AN205" s="45">
        <f ca="1"/>
        <v>3.8945098039215686</v>
      </c>
      <c r="AO205" s="45">
        <f ca="1"/>
        <v>3.0160784313725486</v>
      </c>
      <c r="AP205" s="46">
        <f ca="1"/>
        <v>3.1572549019607843</v>
      </c>
    </row>
    <row r="207" spans="23:42" ht="24" customHeight="1">
      <c r="W207" t="s">
        <v>6</v>
      </c>
      <c r="AA207" s="35" cm="1">
        <f t="array" aca="1" ref="AA207:AD222" ca="1">_xlfn.WRAPROWS(_xlfn.TOROW(AA202:AP205),4)</f>
        <v>0.47058823529411764</v>
      </c>
      <c r="AB207" s="35">
        <f ca="1"/>
        <v>1.0352941176470587</v>
      </c>
      <c r="AC207" s="35">
        <f ca="1"/>
        <v>2.6823529411764708</v>
      </c>
      <c r="AD207" s="35">
        <f ca="1"/>
        <v>2.5176470588235293</v>
      </c>
    </row>
    <row r="208" spans="23:42" ht="24" customHeight="1">
      <c r="AA208" s="35">
        <f ca="1"/>
        <v>0.38156862745098041</v>
      </c>
      <c r="AB208" s="35">
        <f ca="1"/>
        <v>1.7254901960784312</v>
      </c>
      <c r="AC208" s="35">
        <f ca="1"/>
        <v>2.6078431372549016</v>
      </c>
      <c r="AD208" s="35">
        <f ca="1"/>
        <v>2.4196078431372552</v>
      </c>
    </row>
    <row r="209" spans="23:32" ht="24" customHeight="1">
      <c r="AA209" s="35">
        <f ca="1"/>
        <v>0.45215686274509814</v>
      </c>
      <c r="AB209" s="35">
        <f ca="1"/>
        <v>2.003921568627451</v>
      </c>
      <c r="AC209" s="35">
        <f ca="1"/>
        <v>2.9372549019607845</v>
      </c>
      <c r="AD209" s="35">
        <f ca="1"/>
        <v>1.7058823529411764</v>
      </c>
    </row>
    <row r="210" spans="23:32" ht="24" customHeight="1">
      <c r="AA210" s="35">
        <f ca="1"/>
        <v>0.96980392156862749</v>
      </c>
      <c r="AB210" s="35">
        <f ca="1"/>
        <v>1.5725490196078433</v>
      </c>
      <c r="AC210" s="35">
        <f ca="1"/>
        <v>2.1921568627450982</v>
      </c>
      <c r="AD210" s="35">
        <f ca="1"/>
        <v>1.6345098039215684</v>
      </c>
    </row>
    <row r="211" spans="23:32" ht="24" customHeight="1">
      <c r="AA211" s="35">
        <f ca="1"/>
        <v>1.9411377635532583</v>
      </c>
      <c r="AB211" s="35">
        <f ca="1"/>
        <v>1.9532946988820923</v>
      </c>
      <c r="AC211" s="35">
        <f ca="1"/>
        <v>1.6817807921118435</v>
      </c>
      <c r="AD211" s="35">
        <f ca="1"/>
        <v>0</v>
      </c>
    </row>
    <row r="212" spans="23:32" ht="24" customHeight="1">
      <c r="AA212" s="35">
        <f ca="1"/>
        <v>1.0477934913714617</v>
      </c>
      <c r="AB212" s="35">
        <f ca="1"/>
        <v>2.8750696635649078</v>
      </c>
      <c r="AC212" s="35">
        <f ca="1"/>
        <v>2.6624164330579121</v>
      </c>
      <c r="AD212" s="35">
        <f ca="1"/>
        <v>0</v>
      </c>
    </row>
    <row r="213" spans="23:32" ht="24" customHeight="1">
      <c r="AA213" s="35">
        <f ca="1"/>
        <v>0.41520379674186403</v>
      </c>
      <c r="AB213" s="35">
        <f ca="1"/>
        <v>3.2481600718427464</v>
      </c>
      <c r="AC213" s="35">
        <f ca="1"/>
        <v>2.4314182934761801</v>
      </c>
      <c r="AD213" s="35">
        <f ca="1"/>
        <v>0.37428137367107128</v>
      </c>
    </row>
    <row r="214" spans="23:32" ht="24" customHeight="1">
      <c r="AA214" s="35">
        <f ca="1"/>
        <v>0</v>
      </c>
      <c r="AB214" s="35">
        <f ca="1"/>
        <v>1.9502768566796389</v>
      </c>
      <c r="AC214" s="35">
        <f ca="1"/>
        <v>1.17871595374252</v>
      </c>
      <c r="AD214" s="35">
        <f ca="1"/>
        <v>0.21782242142133512</v>
      </c>
    </row>
    <row r="215" spans="23:32" ht="24" customHeight="1">
      <c r="AA215" s="35">
        <f ca="1"/>
        <v>2.8254901960784315</v>
      </c>
      <c r="AB215" s="35">
        <f ca="1"/>
        <v>3.93921568627451</v>
      </c>
      <c r="AC215" s="35">
        <f ca="1"/>
        <v>3.5705882352941174</v>
      </c>
      <c r="AD215" s="35">
        <f ca="1"/>
        <v>2.5549019607843135</v>
      </c>
    </row>
    <row r="216" spans="23:32" ht="24" customHeight="1">
      <c r="AA216" s="35">
        <f ca="1"/>
        <v>3.32</v>
      </c>
      <c r="AB216" s="35">
        <f ca="1"/>
        <v>4.578823529411765</v>
      </c>
      <c r="AC216" s="35">
        <f ca="1"/>
        <v>3.9317647058823524</v>
      </c>
      <c r="AD216" s="35">
        <f ca="1"/>
        <v>2.5121568627450976</v>
      </c>
    </row>
    <row r="217" spans="23:32" ht="24" customHeight="1">
      <c r="AA217" s="35">
        <f ca="1"/>
        <v>2.4415686274509802</v>
      </c>
      <c r="AB217" s="35">
        <f ca="1"/>
        <v>4.2729411764705878</v>
      </c>
      <c r="AC217" s="35">
        <f ca="1"/>
        <v>4.3631372549019609</v>
      </c>
      <c r="AD217" s="35">
        <f ca="1"/>
        <v>2.5239215686274505</v>
      </c>
    </row>
    <row r="218" spans="23:32" ht="24" customHeight="1">
      <c r="AA218" s="35">
        <f ca="1"/>
        <v>1.908235294117647</v>
      </c>
      <c r="AB218" s="35">
        <f ca="1"/>
        <v>3.8494117647058825</v>
      </c>
      <c r="AC218" s="35">
        <f ca="1"/>
        <v>3.7827450980392157</v>
      </c>
      <c r="AD218" s="35">
        <f ca="1"/>
        <v>2.7199999999999998</v>
      </c>
    </row>
    <row r="219" spans="23:32" ht="24" customHeight="1">
      <c r="AA219" s="35">
        <f ca="1"/>
        <v>4.113725490196078</v>
      </c>
      <c r="AB219" s="35">
        <f ca="1"/>
        <v>4.2392156862745098</v>
      </c>
      <c r="AC219" s="35">
        <f ca="1"/>
        <v>3.9607843137254903</v>
      </c>
      <c r="AD219" s="35">
        <f ca="1"/>
        <v>2.8866666666666667</v>
      </c>
    </row>
    <row r="220" spans="23:32" ht="24" customHeight="1">
      <c r="AA220" s="35">
        <f ca="1"/>
        <v>3.9098039215686273</v>
      </c>
      <c r="AB220" s="35">
        <f ca="1"/>
        <v>2.2196078431372546</v>
      </c>
      <c r="AC220" s="35">
        <f ca="1"/>
        <v>4.1686274509803924</v>
      </c>
      <c r="AD220" s="35">
        <f ca="1"/>
        <v>2.6823529411764708</v>
      </c>
    </row>
    <row r="221" spans="23:32" ht="24" customHeight="1">
      <c r="AA221" s="35">
        <f ca="1"/>
        <v>3.4980392156862745</v>
      </c>
      <c r="AB221" s="35">
        <f ca="1"/>
        <v>1.7450980392156863</v>
      </c>
      <c r="AC221" s="35">
        <f ca="1"/>
        <v>3.7294117647058824</v>
      </c>
      <c r="AD221" s="35">
        <f ca="1"/>
        <v>3.3019607843137253</v>
      </c>
    </row>
    <row r="222" spans="23:32" ht="24" customHeight="1">
      <c r="AA222" s="35">
        <f ca="1"/>
        <v>2.8745098039215686</v>
      </c>
      <c r="AB222" s="35">
        <f ca="1"/>
        <v>3.8945098039215686</v>
      </c>
      <c r="AC222" s="35">
        <f ca="1"/>
        <v>3.0160784313725486</v>
      </c>
      <c r="AD222" s="35">
        <f ca="1"/>
        <v>3.1572549019607843</v>
      </c>
    </row>
    <row r="224" spans="23:32" ht="24" customHeight="1">
      <c r="W224" t="s">
        <v>20</v>
      </c>
      <c r="AA224" s="35" cm="1">
        <f t="array" aca="1" ref="AA224:AF229" ca="1">IMPAD(AA207:AD210,1,0)</f>
        <v>0</v>
      </c>
      <c r="AB224" s="35">
        <f ca="1"/>
        <v>0</v>
      </c>
      <c r="AC224" s="35">
        <f ca="1"/>
        <v>0</v>
      </c>
      <c r="AD224" s="35">
        <f ca="1"/>
        <v>0</v>
      </c>
      <c r="AE224" s="35">
        <f ca="1"/>
        <v>0</v>
      </c>
      <c r="AF224" s="35">
        <f ca="1"/>
        <v>0</v>
      </c>
    </row>
    <row r="225" spans="27:32" ht="24" customHeight="1">
      <c r="AA225" s="35">
        <f ca="1"/>
        <v>0</v>
      </c>
      <c r="AB225" s="35">
        <f ca="1"/>
        <v>0.47058823529411764</v>
      </c>
      <c r="AC225" s="35">
        <f ca="1"/>
        <v>1.0352941176470587</v>
      </c>
      <c r="AD225" s="35">
        <f ca="1"/>
        <v>2.6823529411764708</v>
      </c>
      <c r="AE225" s="35">
        <f ca="1"/>
        <v>2.5176470588235293</v>
      </c>
      <c r="AF225" s="35">
        <f ca="1"/>
        <v>0</v>
      </c>
    </row>
    <row r="226" spans="27:32" ht="24" customHeight="1">
      <c r="AA226" s="35">
        <f ca="1"/>
        <v>0</v>
      </c>
      <c r="AB226" s="35">
        <f ca="1"/>
        <v>0.38156862745098041</v>
      </c>
      <c r="AC226" s="35">
        <f ca="1"/>
        <v>1.7254901960784312</v>
      </c>
      <c r="AD226" s="35">
        <f ca="1"/>
        <v>2.6078431372549016</v>
      </c>
      <c r="AE226" s="35">
        <f ca="1"/>
        <v>2.4196078431372552</v>
      </c>
      <c r="AF226" s="35">
        <f ca="1"/>
        <v>0</v>
      </c>
    </row>
    <row r="227" spans="27:32" ht="24" customHeight="1">
      <c r="AA227" s="35">
        <f ca="1"/>
        <v>0</v>
      </c>
      <c r="AB227" s="35">
        <f ca="1"/>
        <v>0.45215686274509814</v>
      </c>
      <c r="AC227" s="35">
        <f ca="1"/>
        <v>2.003921568627451</v>
      </c>
      <c r="AD227" s="35">
        <f ca="1"/>
        <v>2.9372549019607845</v>
      </c>
      <c r="AE227" s="35">
        <f ca="1"/>
        <v>1.7058823529411764</v>
      </c>
      <c r="AF227" s="35">
        <f ca="1"/>
        <v>0</v>
      </c>
    </row>
    <row r="228" spans="27:32" ht="24" customHeight="1">
      <c r="AA228" s="35">
        <f ca="1"/>
        <v>0</v>
      </c>
      <c r="AB228" s="35">
        <f ca="1"/>
        <v>0.96980392156862749</v>
      </c>
      <c r="AC228" s="35">
        <f ca="1"/>
        <v>1.5725490196078433</v>
      </c>
      <c r="AD228" s="35">
        <f ca="1"/>
        <v>2.1921568627450982</v>
      </c>
      <c r="AE228" s="35">
        <f ca="1"/>
        <v>1.6345098039215684</v>
      </c>
      <c r="AF228" s="35">
        <f ca="1"/>
        <v>0</v>
      </c>
    </row>
    <row r="229" spans="27:32" ht="24" customHeight="1">
      <c r="AA229" s="35">
        <f ca="1"/>
        <v>0</v>
      </c>
      <c r="AB229" s="35">
        <f ca="1"/>
        <v>0</v>
      </c>
      <c r="AC229" s="35">
        <f ca="1"/>
        <v>0</v>
      </c>
      <c r="AD229" s="35">
        <f ca="1"/>
        <v>0</v>
      </c>
      <c r="AE229" s="35">
        <f ca="1"/>
        <v>0</v>
      </c>
      <c r="AF229" s="35">
        <f ca="1"/>
        <v>0</v>
      </c>
    </row>
    <row r="230" spans="27:32" ht="24" customHeight="1">
      <c r="AA230" s="35" cm="1">
        <f t="array" aca="1" ref="AA230:AF235" ca="1">IMPAD(AA211:AD214,1,0)</f>
        <v>0</v>
      </c>
      <c r="AB230" s="35">
        <f ca="1"/>
        <v>0</v>
      </c>
      <c r="AC230" s="35">
        <f ca="1"/>
        <v>0</v>
      </c>
      <c r="AD230" s="35">
        <f ca="1"/>
        <v>0</v>
      </c>
      <c r="AE230" s="35">
        <f ca="1"/>
        <v>0</v>
      </c>
      <c r="AF230" s="35">
        <f ca="1"/>
        <v>0</v>
      </c>
    </row>
    <row r="231" spans="27:32" ht="24" customHeight="1">
      <c r="AA231" s="35">
        <f ca="1"/>
        <v>0</v>
      </c>
      <c r="AB231" s="35">
        <f ca="1"/>
        <v>1.9411377635532583</v>
      </c>
      <c r="AC231" s="35">
        <f ca="1"/>
        <v>1.9532946988820923</v>
      </c>
      <c r="AD231" s="35">
        <f ca="1"/>
        <v>1.6817807921118435</v>
      </c>
      <c r="AE231" s="35">
        <f ca="1"/>
        <v>0</v>
      </c>
      <c r="AF231" s="35">
        <f ca="1"/>
        <v>0</v>
      </c>
    </row>
    <row r="232" spans="27:32" ht="24" customHeight="1">
      <c r="AA232" s="35">
        <f ca="1"/>
        <v>0</v>
      </c>
      <c r="AB232" s="35">
        <f ca="1"/>
        <v>1.0477934913714617</v>
      </c>
      <c r="AC232" s="35">
        <f ca="1"/>
        <v>2.8750696635649078</v>
      </c>
      <c r="AD232" s="35">
        <f ca="1"/>
        <v>2.6624164330579121</v>
      </c>
      <c r="AE232" s="35">
        <f ca="1"/>
        <v>0</v>
      </c>
      <c r="AF232" s="35">
        <f ca="1"/>
        <v>0</v>
      </c>
    </row>
    <row r="233" spans="27:32" ht="24" customHeight="1">
      <c r="AA233" s="35">
        <f ca="1"/>
        <v>0</v>
      </c>
      <c r="AB233" s="35">
        <f ca="1"/>
        <v>0.41520379674186403</v>
      </c>
      <c r="AC233" s="35">
        <f ca="1"/>
        <v>3.2481600718427464</v>
      </c>
      <c r="AD233" s="35">
        <f ca="1"/>
        <v>2.4314182934761801</v>
      </c>
      <c r="AE233" s="35">
        <f ca="1"/>
        <v>0.37428137367107128</v>
      </c>
      <c r="AF233" s="35">
        <f ca="1"/>
        <v>0</v>
      </c>
    </row>
    <row r="234" spans="27:32" ht="24" customHeight="1">
      <c r="AA234" s="35">
        <f ca="1"/>
        <v>0</v>
      </c>
      <c r="AB234" s="35">
        <f ca="1"/>
        <v>0</v>
      </c>
      <c r="AC234" s="35">
        <f ca="1"/>
        <v>1.9502768566796389</v>
      </c>
      <c r="AD234" s="35">
        <f ca="1"/>
        <v>1.17871595374252</v>
      </c>
      <c r="AE234" s="35">
        <f ca="1"/>
        <v>0.21782242142133512</v>
      </c>
      <c r="AF234" s="35">
        <f ca="1"/>
        <v>0</v>
      </c>
    </row>
    <row r="235" spans="27:32" ht="24" customHeight="1">
      <c r="AA235" s="35">
        <f ca="1"/>
        <v>0</v>
      </c>
      <c r="AB235" s="35">
        <f ca="1"/>
        <v>0</v>
      </c>
      <c r="AC235" s="35">
        <f ca="1"/>
        <v>0</v>
      </c>
      <c r="AD235" s="35">
        <f ca="1"/>
        <v>0</v>
      </c>
      <c r="AE235" s="35">
        <f ca="1"/>
        <v>0</v>
      </c>
      <c r="AF235" s="35">
        <f ca="1"/>
        <v>0</v>
      </c>
    </row>
    <row r="236" spans="27:32" ht="24" customHeight="1">
      <c r="AA236" s="35" cm="1">
        <f t="array" aca="1" ref="AA236:AF241" ca="1">IMPAD(AA215:AD218,1,0)</f>
        <v>0</v>
      </c>
      <c r="AB236" s="35">
        <f ca="1"/>
        <v>0</v>
      </c>
      <c r="AC236" s="35">
        <f ca="1"/>
        <v>0</v>
      </c>
      <c r="AD236" s="35">
        <f ca="1"/>
        <v>0</v>
      </c>
      <c r="AE236" s="35">
        <f ca="1"/>
        <v>0</v>
      </c>
      <c r="AF236" s="35">
        <f ca="1"/>
        <v>0</v>
      </c>
    </row>
    <row r="237" spans="27:32" ht="24" customHeight="1">
      <c r="AA237" s="35">
        <f ca="1"/>
        <v>0</v>
      </c>
      <c r="AB237" s="35">
        <f ca="1"/>
        <v>2.8254901960784315</v>
      </c>
      <c r="AC237" s="35">
        <f ca="1"/>
        <v>3.93921568627451</v>
      </c>
      <c r="AD237" s="35">
        <f ca="1"/>
        <v>3.5705882352941174</v>
      </c>
      <c r="AE237" s="35">
        <f ca="1"/>
        <v>2.5549019607843135</v>
      </c>
      <c r="AF237" s="35">
        <f ca="1"/>
        <v>0</v>
      </c>
    </row>
    <row r="238" spans="27:32" ht="24" customHeight="1">
      <c r="AA238" s="35">
        <f ca="1"/>
        <v>0</v>
      </c>
      <c r="AB238" s="35">
        <f ca="1"/>
        <v>3.32</v>
      </c>
      <c r="AC238" s="35">
        <f ca="1"/>
        <v>4.578823529411765</v>
      </c>
      <c r="AD238" s="35">
        <f ca="1"/>
        <v>3.9317647058823524</v>
      </c>
      <c r="AE238" s="35">
        <f ca="1"/>
        <v>2.5121568627450976</v>
      </c>
      <c r="AF238" s="35">
        <f ca="1"/>
        <v>0</v>
      </c>
    </row>
    <row r="239" spans="27:32" ht="24" customHeight="1">
      <c r="AA239" s="35">
        <f ca="1"/>
        <v>0</v>
      </c>
      <c r="AB239" s="35">
        <f ca="1"/>
        <v>2.4415686274509802</v>
      </c>
      <c r="AC239" s="35">
        <f ca="1"/>
        <v>4.2729411764705878</v>
      </c>
      <c r="AD239" s="35">
        <f ca="1"/>
        <v>4.3631372549019609</v>
      </c>
      <c r="AE239" s="35">
        <f ca="1"/>
        <v>2.5239215686274505</v>
      </c>
      <c r="AF239" s="35">
        <f ca="1"/>
        <v>0</v>
      </c>
    </row>
    <row r="240" spans="27:32" ht="24" customHeight="1">
      <c r="AA240" s="35">
        <f ca="1"/>
        <v>0</v>
      </c>
      <c r="AB240" s="35">
        <f ca="1"/>
        <v>1.908235294117647</v>
      </c>
      <c r="AC240" s="35">
        <f ca="1"/>
        <v>3.8494117647058825</v>
      </c>
      <c r="AD240" s="35">
        <f ca="1"/>
        <v>3.7827450980392157</v>
      </c>
      <c r="AE240" s="35">
        <f ca="1"/>
        <v>2.7199999999999998</v>
      </c>
      <c r="AF240" s="35">
        <f ca="1"/>
        <v>0</v>
      </c>
    </row>
    <row r="241" spans="23:42" ht="24" customHeight="1">
      <c r="AA241" s="35">
        <f ca="1"/>
        <v>0</v>
      </c>
      <c r="AB241" s="35">
        <f ca="1"/>
        <v>0</v>
      </c>
      <c r="AC241" s="35">
        <f ca="1"/>
        <v>0</v>
      </c>
      <c r="AD241" s="35">
        <f ca="1"/>
        <v>0</v>
      </c>
      <c r="AE241" s="35">
        <f ca="1"/>
        <v>0</v>
      </c>
      <c r="AF241" s="35">
        <f ca="1"/>
        <v>0</v>
      </c>
    </row>
    <row r="242" spans="23:42" ht="24" customHeight="1">
      <c r="AA242" s="35" cm="1">
        <f t="array" aca="1" ref="AA242:AF247" ca="1">IMPAD(AA219:AD222,1,0)</f>
        <v>0</v>
      </c>
      <c r="AB242" s="35">
        <f ca="1"/>
        <v>0</v>
      </c>
      <c r="AC242" s="35">
        <f ca="1"/>
        <v>0</v>
      </c>
      <c r="AD242" s="35">
        <f ca="1"/>
        <v>0</v>
      </c>
      <c r="AE242" s="35">
        <f ca="1"/>
        <v>0</v>
      </c>
      <c r="AF242" s="35">
        <f ca="1"/>
        <v>0</v>
      </c>
    </row>
    <row r="243" spans="23:42" ht="24" customHeight="1">
      <c r="AA243" s="35">
        <f ca="1"/>
        <v>0</v>
      </c>
      <c r="AB243" s="35">
        <f ca="1"/>
        <v>4.113725490196078</v>
      </c>
      <c r="AC243" s="35">
        <f ca="1"/>
        <v>4.2392156862745098</v>
      </c>
      <c r="AD243" s="35">
        <f ca="1"/>
        <v>3.9607843137254903</v>
      </c>
      <c r="AE243" s="35">
        <f ca="1"/>
        <v>2.8866666666666667</v>
      </c>
      <c r="AF243" s="35">
        <f ca="1"/>
        <v>0</v>
      </c>
    </row>
    <row r="244" spans="23:42" ht="24" customHeight="1">
      <c r="AA244" s="35">
        <f ca="1"/>
        <v>0</v>
      </c>
      <c r="AB244" s="35">
        <f ca="1"/>
        <v>3.9098039215686273</v>
      </c>
      <c r="AC244" s="35">
        <f ca="1"/>
        <v>2.2196078431372546</v>
      </c>
      <c r="AD244" s="35">
        <f ca="1"/>
        <v>4.1686274509803924</v>
      </c>
      <c r="AE244" s="35">
        <f ca="1"/>
        <v>2.6823529411764708</v>
      </c>
      <c r="AF244" s="35">
        <f ca="1"/>
        <v>0</v>
      </c>
    </row>
    <row r="245" spans="23:42" ht="24" customHeight="1">
      <c r="AA245" s="35">
        <f ca="1"/>
        <v>0</v>
      </c>
      <c r="AB245" s="35">
        <f ca="1"/>
        <v>3.4980392156862745</v>
      </c>
      <c r="AC245" s="35">
        <f ca="1"/>
        <v>1.7450980392156863</v>
      </c>
      <c r="AD245" s="35">
        <f ca="1"/>
        <v>3.7294117647058824</v>
      </c>
      <c r="AE245" s="35">
        <f ca="1"/>
        <v>3.3019607843137253</v>
      </c>
      <c r="AF245" s="35">
        <f ca="1"/>
        <v>0</v>
      </c>
    </row>
    <row r="246" spans="23:42" ht="24" customHeight="1">
      <c r="AA246" s="35">
        <f ca="1"/>
        <v>0</v>
      </c>
      <c r="AB246" s="35">
        <f ca="1"/>
        <v>2.8745098039215686</v>
      </c>
      <c r="AC246" s="35">
        <f ca="1"/>
        <v>3.8945098039215686</v>
      </c>
      <c r="AD246" s="35">
        <f ca="1"/>
        <v>3.0160784313725486</v>
      </c>
      <c r="AE246" s="35">
        <f ca="1"/>
        <v>3.1572549019607843</v>
      </c>
      <c r="AF246" s="35">
        <f ca="1"/>
        <v>0</v>
      </c>
    </row>
    <row r="247" spans="23:42" ht="24" customHeight="1">
      <c r="AA247" s="35">
        <f ca="1"/>
        <v>0</v>
      </c>
      <c r="AB247" s="35">
        <f ca="1"/>
        <v>0</v>
      </c>
      <c r="AC247" s="35">
        <f ca="1"/>
        <v>0</v>
      </c>
      <c r="AD247" s="35">
        <f ca="1"/>
        <v>0</v>
      </c>
      <c r="AE247" s="35">
        <f ca="1"/>
        <v>0</v>
      </c>
      <c r="AF247" s="35">
        <f ca="1"/>
        <v>0</v>
      </c>
    </row>
    <row r="249" spans="23:42" ht="24" customHeight="1">
      <c r="W249" t="s">
        <v>2</v>
      </c>
      <c r="AA249" s="16" cm="1">
        <f t="array" aca="1" ref="AA249:AP252" ca="1">IM2COL(AB225:AF229,2,1)</f>
        <v>0.47058823529411764</v>
      </c>
      <c r="AB249" s="29">
        <f ca="1"/>
        <v>1.0352941176470587</v>
      </c>
      <c r="AC249" s="29">
        <f ca="1"/>
        <v>2.6823529411764708</v>
      </c>
      <c r="AD249" s="29">
        <f ca="1"/>
        <v>2.5176470588235293</v>
      </c>
      <c r="AE249" s="29">
        <f ca="1"/>
        <v>0.38156862745098041</v>
      </c>
      <c r="AF249" s="29">
        <f ca="1"/>
        <v>1.7254901960784312</v>
      </c>
      <c r="AG249" s="29">
        <f ca="1"/>
        <v>2.6078431372549016</v>
      </c>
      <c r="AH249" s="29">
        <f ca="1"/>
        <v>2.4196078431372552</v>
      </c>
      <c r="AI249" s="16">
        <f ca="1"/>
        <v>0.45215686274509814</v>
      </c>
      <c r="AJ249" s="29">
        <f ca="1"/>
        <v>2.003921568627451</v>
      </c>
      <c r="AK249" s="29">
        <f ca="1"/>
        <v>2.9372549019607845</v>
      </c>
      <c r="AL249" s="29">
        <f ca="1"/>
        <v>1.7058823529411764</v>
      </c>
      <c r="AM249" s="29">
        <f ca="1"/>
        <v>0.96980392156862749</v>
      </c>
      <c r="AN249" s="29">
        <f ca="1"/>
        <v>1.5725490196078433</v>
      </c>
      <c r="AO249" s="29">
        <f ca="1"/>
        <v>2.1921568627450982</v>
      </c>
      <c r="AP249" s="29">
        <f ca="1"/>
        <v>1.6345098039215684</v>
      </c>
    </row>
    <row r="250" spans="23:42" ht="24" customHeight="1">
      <c r="AA250" s="30">
        <f ca="1"/>
        <v>1.0352941176470587</v>
      </c>
      <c r="AB250" s="30">
        <f ca="1"/>
        <v>2.6823529411764708</v>
      </c>
      <c r="AC250" s="30">
        <f ca="1"/>
        <v>2.5176470588235293</v>
      </c>
      <c r="AD250" s="30">
        <f ca="1"/>
        <v>0</v>
      </c>
      <c r="AE250" s="30">
        <f ca="1"/>
        <v>1.7254901960784312</v>
      </c>
      <c r="AF250" s="30">
        <f ca="1"/>
        <v>2.6078431372549016</v>
      </c>
      <c r="AG250" s="30">
        <f ca="1"/>
        <v>2.4196078431372552</v>
      </c>
      <c r="AH250" s="30">
        <f ca="1"/>
        <v>0</v>
      </c>
      <c r="AI250" s="30">
        <f ca="1"/>
        <v>2.003921568627451</v>
      </c>
      <c r="AJ250" s="30">
        <f ca="1"/>
        <v>2.9372549019607845</v>
      </c>
      <c r="AK250" s="30">
        <f ca="1"/>
        <v>1.7058823529411764</v>
      </c>
      <c r="AL250" s="30">
        <f ca="1"/>
        <v>0</v>
      </c>
      <c r="AM250" s="30">
        <f ca="1"/>
        <v>1.5725490196078433</v>
      </c>
      <c r="AN250" s="30">
        <f ca="1"/>
        <v>2.1921568627450982</v>
      </c>
      <c r="AO250" s="30">
        <f ca="1"/>
        <v>1.6345098039215684</v>
      </c>
      <c r="AP250" s="30">
        <f ca="1"/>
        <v>0</v>
      </c>
    </row>
    <row r="251" spans="23:42" ht="24" customHeight="1">
      <c r="AA251" s="30">
        <f ca="1"/>
        <v>0.38156862745098041</v>
      </c>
      <c r="AB251" s="30">
        <f ca="1"/>
        <v>1.7254901960784312</v>
      </c>
      <c r="AC251" s="30">
        <f ca="1"/>
        <v>2.6078431372549016</v>
      </c>
      <c r="AD251" s="30">
        <f ca="1"/>
        <v>2.4196078431372552</v>
      </c>
      <c r="AE251" s="30">
        <f ca="1"/>
        <v>0.45215686274509814</v>
      </c>
      <c r="AF251" s="30">
        <f ca="1"/>
        <v>2.003921568627451</v>
      </c>
      <c r="AG251" s="30">
        <f ca="1"/>
        <v>2.9372549019607845</v>
      </c>
      <c r="AH251" s="30">
        <f ca="1"/>
        <v>1.7058823529411764</v>
      </c>
      <c r="AI251" s="30">
        <f ca="1"/>
        <v>0.96980392156862749</v>
      </c>
      <c r="AJ251" s="30">
        <f ca="1"/>
        <v>1.5725490196078433</v>
      </c>
      <c r="AK251" s="30">
        <f ca="1"/>
        <v>2.1921568627450982</v>
      </c>
      <c r="AL251" s="30">
        <f ca="1"/>
        <v>1.6345098039215684</v>
      </c>
      <c r="AM251" s="30">
        <f ca="1"/>
        <v>0</v>
      </c>
      <c r="AN251" s="30">
        <f ca="1"/>
        <v>0</v>
      </c>
      <c r="AO251" s="30">
        <f ca="1"/>
        <v>0</v>
      </c>
      <c r="AP251" s="30">
        <f ca="1"/>
        <v>0</v>
      </c>
    </row>
    <row r="252" spans="23:42" ht="24" customHeight="1">
      <c r="AA252" s="31">
        <f ca="1"/>
        <v>1.7254901960784312</v>
      </c>
      <c r="AB252" s="31">
        <f ca="1"/>
        <v>2.6078431372549016</v>
      </c>
      <c r="AC252" s="31">
        <f ca="1"/>
        <v>2.4196078431372552</v>
      </c>
      <c r="AD252" s="31">
        <f ca="1"/>
        <v>0</v>
      </c>
      <c r="AE252" s="31">
        <f ca="1"/>
        <v>2.003921568627451</v>
      </c>
      <c r="AF252" s="31">
        <f ca="1"/>
        <v>2.9372549019607845</v>
      </c>
      <c r="AG252" s="31">
        <f ca="1"/>
        <v>1.7058823529411764</v>
      </c>
      <c r="AH252" s="31">
        <f ca="1"/>
        <v>0</v>
      </c>
      <c r="AI252" s="31">
        <f ca="1"/>
        <v>1.5725490196078433</v>
      </c>
      <c r="AJ252" s="31">
        <f ca="1"/>
        <v>2.1921568627450982</v>
      </c>
      <c r="AK252" s="31">
        <f ca="1"/>
        <v>1.6345098039215684</v>
      </c>
      <c r="AL252" s="31">
        <f ca="1"/>
        <v>0</v>
      </c>
      <c r="AM252" s="31">
        <f ca="1"/>
        <v>0</v>
      </c>
      <c r="AN252" s="31">
        <f ca="1"/>
        <v>0</v>
      </c>
      <c r="AO252" s="31">
        <f ca="1"/>
        <v>0</v>
      </c>
      <c r="AP252" s="31">
        <f ca="1"/>
        <v>0</v>
      </c>
    </row>
    <row r="253" spans="23:42" ht="24" customHeight="1">
      <c r="AA253" s="16" cm="1">
        <f t="array" aca="1" ref="AA253:AP256" ca="1">IM2COL(AB231:AF235,2,1)</f>
        <v>1.9411377635532583</v>
      </c>
      <c r="AB253" s="29">
        <f ca="1"/>
        <v>1.9532946988820923</v>
      </c>
      <c r="AC253" s="29">
        <f ca="1"/>
        <v>1.6817807921118435</v>
      </c>
      <c r="AD253" s="29">
        <f ca="1"/>
        <v>0</v>
      </c>
      <c r="AE253" s="29">
        <f ca="1"/>
        <v>1.0477934913714617</v>
      </c>
      <c r="AF253" s="29">
        <f ca="1"/>
        <v>2.8750696635649078</v>
      </c>
      <c r="AG253" s="29">
        <f ca="1"/>
        <v>2.6624164330579121</v>
      </c>
      <c r="AH253" s="29">
        <f ca="1"/>
        <v>0</v>
      </c>
      <c r="AI253" s="16">
        <f ca="1"/>
        <v>0.41520379674186403</v>
      </c>
      <c r="AJ253" s="29">
        <f ca="1"/>
        <v>3.2481600718427464</v>
      </c>
      <c r="AK253" s="29">
        <f ca="1"/>
        <v>2.4314182934761801</v>
      </c>
      <c r="AL253" s="29">
        <f ca="1"/>
        <v>0.37428137367107128</v>
      </c>
      <c r="AM253" s="29">
        <f ca="1"/>
        <v>0</v>
      </c>
      <c r="AN253" s="29">
        <f ca="1"/>
        <v>1.9502768566796389</v>
      </c>
      <c r="AO253" s="29">
        <f ca="1"/>
        <v>1.17871595374252</v>
      </c>
      <c r="AP253" s="29">
        <f ca="1"/>
        <v>0.21782242142133512</v>
      </c>
    </row>
    <row r="254" spans="23:42" ht="24" customHeight="1">
      <c r="AA254" s="30">
        <f ca="1"/>
        <v>1.9532946988820923</v>
      </c>
      <c r="AB254" s="30">
        <f ca="1"/>
        <v>1.6817807921118435</v>
      </c>
      <c r="AC254" s="30">
        <f ca="1"/>
        <v>0</v>
      </c>
      <c r="AD254" s="30">
        <f ca="1"/>
        <v>0</v>
      </c>
      <c r="AE254" s="30">
        <f ca="1"/>
        <v>2.8750696635649078</v>
      </c>
      <c r="AF254" s="30">
        <f ca="1"/>
        <v>2.6624164330579121</v>
      </c>
      <c r="AG254" s="30">
        <f ca="1"/>
        <v>0</v>
      </c>
      <c r="AH254" s="30">
        <f ca="1"/>
        <v>0</v>
      </c>
      <c r="AI254" s="30">
        <f ca="1"/>
        <v>3.2481600718427464</v>
      </c>
      <c r="AJ254" s="30">
        <f ca="1"/>
        <v>2.4314182934761801</v>
      </c>
      <c r="AK254" s="30">
        <f ca="1"/>
        <v>0.37428137367107128</v>
      </c>
      <c r="AL254" s="30">
        <f ca="1"/>
        <v>0</v>
      </c>
      <c r="AM254" s="30">
        <f ca="1"/>
        <v>1.9502768566796389</v>
      </c>
      <c r="AN254" s="30">
        <f ca="1"/>
        <v>1.17871595374252</v>
      </c>
      <c r="AO254" s="30">
        <f ca="1"/>
        <v>0.21782242142133512</v>
      </c>
      <c r="AP254" s="30">
        <f ca="1"/>
        <v>0</v>
      </c>
    </row>
    <row r="255" spans="23:42" ht="24" customHeight="1">
      <c r="AA255" s="30">
        <f ca="1"/>
        <v>1.0477934913714617</v>
      </c>
      <c r="AB255" s="30">
        <f ca="1"/>
        <v>2.8750696635649078</v>
      </c>
      <c r="AC255" s="30">
        <f ca="1"/>
        <v>2.6624164330579121</v>
      </c>
      <c r="AD255" s="30">
        <f ca="1"/>
        <v>0</v>
      </c>
      <c r="AE255" s="30">
        <f ca="1"/>
        <v>0.41520379674186403</v>
      </c>
      <c r="AF255" s="30">
        <f ca="1"/>
        <v>3.2481600718427464</v>
      </c>
      <c r="AG255" s="30">
        <f ca="1"/>
        <v>2.4314182934761801</v>
      </c>
      <c r="AH255" s="30">
        <f ca="1"/>
        <v>0.37428137367107128</v>
      </c>
      <c r="AI255" s="30">
        <f ca="1"/>
        <v>0</v>
      </c>
      <c r="AJ255" s="30">
        <f ca="1"/>
        <v>1.9502768566796389</v>
      </c>
      <c r="AK255" s="30">
        <f ca="1"/>
        <v>1.17871595374252</v>
      </c>
      <c r="AL255" s="30">
        <f ca="1"/>
        <v>0.21782242142133512</v>
      </c>
      <c r="AM255" s="30">
        <f ca="1"/>
        <v>0</v>
      </c>
      <c r="AN255" s="30">
        <f ca="1"/>
        <v>0</v>
      </c>
      <c r="AO255" s="30">
        <f ca="1"/>
        <v>0</v>
      </c>
      <c r="AP255" s="30">
        <f ca="1"/>
        <v>0</v>
      </c>
    </row>
    <row r="256" spans="23:42" ht="24" customHeight="1">
      <c r="AA256" s="31">
        <f ca="1"/>
        <v>2.8750696635649078</v>
      </c>
      <c r="AB256" s="31">
        <f ca="1"/>
        <v>2.6624164330579121</v>
      </c>
      <c r="AC256" s="31">
        <f ca="1"/>
        <v>0</v>
      </c>
      <c r="AD256" s="31">
        <f ca="1"/>
        <v>0</v>
      </c>
      <c r="AE256" s="31">
        <f ca="1"/>
        <v>3.2481600718427464</v>
      </c>
      <c r="AF256" s="31">
        <f ca="1"/>
        <v>2.4314182934761801</v>
      </c>
      <c r="AG256" s="31">
        <f ca="1"/>
        <v>0.37428137367107128</v>
      </c>
      <c r="AH256" s="31">
        <f ca="1"/>
        <v>0</v>
      </c>
      <c r="AI256" s="31">
        <f ca="1"/>
        <v>1.9502768566796389</v>
      </c>
      <c r="AJ256" s="31">
        <f ca="1"/>
        <v>1.17871595374252</v>
      </c>
      <c r="AK256" s="31">
        <f ca="1"/>
        <v>0.21782242142133512</v>
      </c>
      <c r="AL256" s="31">
        <f ca="1"/>
        <v>0</v>
      </c>
      <c r="AM256" s="31">
        <f ca="1"/>
        <v>0</v>
      </c>
      <c r="AN256" s="31">
        <f ca="1"/>
        <v>0</v>
      </c>
      <c r="AO256" s="31">
        <f ca="1"/>
        <v>0</v>
      </c>
      <c r="AP256" s="31">
        <f ca="1"/>
        <v>0</v>
      </c>
    </row>
    <row r="257" spans="9:42" ht="24" customHeight="1">
      <c r="AA257" s="16" cm="1">
        <f t="array" aca="1" ref="AA257:AP260" ca="1">IM2COL(AB237:AF241,2,1)</f>
        <v>2.8254901960784315</v>
      </c>
      <c r="AB257" s="29">
        <f ca="1"/>
        <v>3.93921568627451</v>
      </c>
      <c r="AC257" s="29">
        <f ca="1"/>
        <v>3.5705882352941174</v>
      </c>
      <c r="AD257" s="29">
        <f ca="1"/>
        <v>2.5549019607843135</v>
      </c>
      <c r="AE257" s="29">
        <f ca="1"/>
        <v>3.32</v>
      </c>
      <c r="AF257" s="29">
        <f ca="1"/>
        <v>4.578823529411765</v>
      </c>
      <c r="AG257" s="29">
        <f ca="1"/>
        <v>3.9317647058823524</v>
      </c>
      <c r="AH257" s="29">
        <f ca="1"/>
        <v>2.5121568627450976</v>
      </c>
      <c r="AI257" s="16">
        <f ca="1"/>
        <v>2.4415686274509802</v>
      </c>
      <c r="AJ257" s="29">
        <f ca="1"/>
        <v>4.2729411764705878</v>
      </c>
      <c r="AK257" s="29">
        <f ca="1"/>
        <v>4.3631372549019609</v>
      </c>
      <c r="AL257" s="29">
        <f ca="1"/>
        <v>2.5239215686274505</v>
      </c>
      <c r="AM257" s="29">
        <f ca="1"/>
        <v>1.908235294117647</v>
      </c>
      <c r="AN257" s="29">
        <f ca="1"/>
        <v>3.8494117647058825</v>
      </c>
      <c r="AO257" s="29">
        <f ca="1"/>
        <v>3.7827450980392157</v>
      </c>
      <c r="AP257" s="29">
        <f ca="1"/>
        <v>2.7199999999999998</v>
      </c>
    </row>
    <row r="258" spans="9:42" ht="24" customHeight="1">
      <c r="AA258" s="30">
        <f ca="1"/>
        <v>3.93921568627451</v>
      </c>
      <c r="AB258" s="30">
        <f ca="1"/>
        <v>3.5705882352941174</v>
      </c>
      <c r="AC258" s="30">
        <f ca="1"/>
        <v>2.5549019607843135</v>
      </c>
      <c r="AD258" s="30">
        <f ca="1"/>
        <v>0</v>
      </c>
      <c r="AE258" s="30">
        <f ca="1"/>
        <v>4.578823529411765</v>
      </c>
      <c r="AF258" s="30">
        <f ca="1"/>
        <v>3.9317647058823524</v>
      </c>
      <c r="AG258" s="30">
        <f ca="1"/>
        <v>2.5121568627450976</v>
      </c>
      <c r="AH258" s="30">
        <f ca="1"/>
        <v>0</v>
      </c>
      <c r="AI258" s="30">
        <f ca="1"/>
        <v>4.2729411764705878</v>
      </c>
      <c r="AJ258" s="30">
        <f ca="1"/>
        <v>4.3631372549019609</v>
      </c>
      <c r="AK258" s="30">
        <f ca="1"/>
        <v>2.5239215686274505</v>
      </c>
      <c r="AL258" s="30">
        <f ca="1"/>
        <v>0</v>
      </c>
      <c r="AM258" s="30">
        <f ca="1"/>
        <v>3.8494117647058825</v>
      </c>
      <c r="AN258" s="30">
        <f ca="1"/>
        <v>3.7827450980392157</v>
      </c>
      <c r="AO258" s="30">
        <f ca="1"/>
        <v>2.7199999999999998</v>
      </c>
      <c r="AP258" s="30">
        <f ca="1"/>
        <v>0</v>
      </c>
    </row>
    <row r="259" spans="9:42" ht="24" customHeight="1">
      <c r="I259" s="21">
        <v>1</v>
      </c>
      <c r="J259" s="23">
        <v>0</v>
      </c>
      <c r="K259" s="21">
        <v>0</v>
      </c>
      <c r="L259" s="23">
        <v>0</v>
      </c>
      <c r="M259" s="21">
        <v>0</v>
      </c>
      <c r="N259" s="23">
        <v>1</v>
      </c>
      <c r="O259" s="21">
        <v>0</v>
      </c>
      <c r="P259" s="23">
        <v>1</v>
      </c>
      <c r="AA259" s="30">
        <f ca="1"/>
        <v>3.32</v>
      </c>
      <c r="AB259" s="30">
        <f ca="1"/>
        <v>4.578823529411765</v>
      </c>
      <c r="AC259" s="30">
        <f ca="1"/>
        <v>3.9317647058823524</v>
      </c>
      <c r="AD259" s="30">
        <f ca="1"/>
        <v>2.5121568627450976</v>
      </c>
      <c r="AE259" s="30">
        <f ca="1"/>
        <v>2.4415686274509802</v>
      </c>
      <c r="AF259" s="30">
        <f ca="1"/>
        <v>4.2729411764705878</v>
      </c>
      <c r="AG259" s="30">
        <f ca="1"/>
        <v>4.3631372549019609</v>
      </c>
      <c r="AH259" s="30">
        <f ca="1"/>
        <v>2.5239215686274505</v>
      </c>
      <c r="AI259" s="30">
        <f ca="1"/>
        <v>1.908235294117647</v>
      </c>
      <c r="AJ259" s="30">
        <f ca="1"/>
        <v>3.8494117647058825</v>
      </c>
      <c r="AK259" s="30">
        <f ca="1"/>
        <v>3.7827450980392157</v>
      </c>
      <c r="AL259" s="30">
        <f ca="1"/>
        <v>2.7199999999999998</v>
      </c>
      <c r="AM259" s="30">
        <f ca="1"/>
        <v>0</v>
      </c>
      <c r="AN259" s="30">
        <f ca="1"/>
        <v>0</v>
      </c>
      <c r="AO259" s="30">
        <f ca="1"/>
        <v>0</v>
      </c>
      <c r="AP259" s="30">
        <f ca="1"/>
        <v>0</v>
      </c>
    </row>
    <row r="260" spans="9:42" ht="24" customHeight="1">
      <c r="I260" s="26">
        <v>1</v>
      </c>
      <c r="J260" s="28">
        <v>0</v>
      </c>
      <c r="K260" s="26">
        <v>0</v>
      </c>
      <c r="L260" s="28">
        <v>0</v>
      </c>
      <c r="M260" s="26">
        <v>0</v>
      </c>
      <c r="N260" s="28">
        <v>0</v>
      </c>
      <c r="O260" s="26">
        <v>0</v>
      </c>
      <c r="P260" s="28">
        <v>1</v>
      </c>
      <c r="AA260" s="31">
        <f ca="1"/>
        <v>4.578823529411765</v>
      </c>
      <c r="AB260" s="31">
        <f ca="1"/>
        <v>3.9317647058823524</v>
      </c>
      <c r="AC260" s="31">
        <f ca="1"/>
        <v>2.5121568627450976</v>
      </c>
      <c r="AD260" s="31">
        <f ca="1"/>
        <v>0</v>
      </c>
      <c r="AE260" s="31">
        <f ca="1"/>
        <v>4.2729411764705878</v>
      </c>
      <c r="AF260" s="31">
        <f ca="1"/>
        <v>4.3631372549019609</v>
      </c>
      <c r="AG260" s="31">
        <f ca="1"/>
        <v>2.5239215686274505</v>
      </c>
      <c r="AH260" s="31">
        <f ca="1"/>
        <v>0</v>
      </c>
      <c r="AI260" s="31">
        <f ca="1"/>
        <v>3.8494117647058825</v>
      </c>
      <c r="AJ260" s="31">
        <f ca="1"/>
        <v>3.7827450980392157</v>
      </c>
      <c r="AK260" s="31">
        <f ca="1"/>
        <v>2.7199999999999998</v>
      </c>
      <c r="AL260" s="31">
        <f ca="1"/>
        <v>0</v>
      </c>
      <c r="AM260" s="31">
        <f ca="1"/>
        <v>0</v>
      </c>
      <c r="AN260" s="31">
        <f ca="1"/>
        <v>0</v>
      </c>
      <c r="AO260" s="31">
        <f ca="1"/>
        <v>0</v>
      </c>
      <c r="AP260" s="31">
        <f ca="1"/>
        <v>0</v>
      </c>
    </row>
    <row r="261" spans="9:42" ht="24" customHeight="1">
      <c r="I261" s="21">
        <v>0</v>
      </c>
      <c r="J261" s="23">
        <v>0</v>
      </c>
      <c r="K261" s="21">
        <v>1</v>
      </c>
      <c r="L261" s="23">
        <v>0</v>
      </c>
      <c r="M261" s="21">
        <v>1</v>
      </c>
      <c r="N261" s="23">
        <v>0</v>
      </c>
      <c r="O261" s="21">
        <v>1</v>
      </c>
      <c r="P261" s="23">
        <v>1</v>
      </c>
      <c r="AA261" s="16" cm="1">
        <f t="array" aca="1" ref="AA261:AP264" ca="1">IM2COL(AB243:AF247,2,1)</f>
        <v>4.113725490196078</v>
      </c>
      <c r="AB261" s="29">
        <f ca="1"/>
        <v>4.2392156862745098</v>
      </c>
      <c r="AC261" s="29">
        <f ca="1"/>
        <v>3.9607843137254903</v>
      </c>
      <c r="AD261" s="29">
        <f ca="1"/>
        <v>2.8866666666666667</v>
      </c>
      <c r="AE261" s="29">
        <f ca="1"/>
        <v>3.9098039215686273</v>
      </c>
      <c r="AF261" s="29">
        <f ca="1"/>
        <v>2.2196078431372546</v>
      </c>
      <c r="AG261" s="29">
        <f ca="1"/>
        <v>4.1686274509803924</v>
      </c>
      <c r="AH261" s="29">
        <f ca="1"/>
        <v>2.6823529411764708</v>
      </c>
      <c r="AI261" s="16">
        <f ca="1"/>
        <v>3.4980392156862745</v>
      </c>
      <c r="AJ261" s="29">
        <f ca="1"/>
        <v>1.7450980392156863</v>
      </c>
      <c r="AK261" s="29">
        <f ca="1"/>
        <v>3.7294117647058824</v>
      </c>
      <c r="AL261" s="29">
        <f ca="1"/>
        <v>3.3019607843137253</v>
      </c>
      <c r="AM261" s="29">
        <f ca="1"/>
        <v>2.8745098039215686</v>
      </c>
      <c r="AN261" s="29">
        <f ca="1"/>
        <v>3.8945098039215686</v>
      </c>
      <c r="AO261" s="29">
        <f ca="1"/>
        <v>3.0160784313725486</v>
      </c>
      <c r="AP261" s="29">
        <f ca="1"/>
        <v>3.1572549019607843</v>
      </c>
    </row>
    <row r="262" spans="9:42" ht="24" customHeight="1">
      <c r="I262" s="26">
        <v>1</v>
      </c>
      <c r="J262" s="28">
        <v>1</v>
      </c>
      <c r="K262" s="26">
        <v>0</v>
      </c>
      <c r="L262" s="28">
        <v>0</v>
      </c>
      <c r="M262" s="26">
        <v>0</v>
      </c>
      <c r="N262" s="28">
        <v>0</v>
      </c>
      <c r="O262" s="26">
        <v>1</v>
      </c>
      <c r="P262" s="28">
        <v>1</v>
      </c>
      <c r="AA262" s="30">
        <f ca="1"/>
        <v>4.2392156862745098</v>
      </c>
      <c r="AB262" s="30">
        <f ca="1"/>
        <v>3.9607843137254903</v>
      </c>
      <c r="AC262" s="30">
        <f ca="1"/>
        <v>2.8866666666666667</v>
      </c>
      <c r="AD262" s="30">
        <f ca="1"/>
        <v>0</v>
      </c>
      <c r="AE262" s="30">
        <f ca="1"/>
        <v>2.2196078431372546</v>
      </c>
      <c r="AF262" s="30">
        <f ca="1"/>
        <v>4.1686274509803924</v>
      </c>
      <c r="AG262" s="30">
        <f ca="1"/>
        <v>2.6823529411764708</v>
      </c>
      <c r="AH262" s="30">
        <f ca="1"/>
        <v>0</v>
      </c>
      <c r="AI262" s="30">
        <f ca="1"/>
        <v>1.7450980392156863</v>
      </c>
      <c r="AJ262" s="30">
        <f ca="1"/>
        <v>3.7294117647058824</v>
      </c>
      <c r="AK262" s="30">
        <f ca="1"/>
        <v>3.3019607843137253</v>
      </c>
      <c r="AL262" s="30">
        <f ca="1"/>
        <v>0</v>
      </c>
      <c r="AM262" s="30">
        <f ca="1"/>
        <v>3.8945098039215686</v>
      </c>
      <c r="AN262" s="30">
        <f ca="1"/>
        <v>3.0160784313725486</v>
      </c>
      <c r="AO262" s="30">
        <f ca="1"/>
        <v>3.1572549019607843</v>
      </c>
      <c r="AP262" s="30">
        <f ca="1"/>
        <v>0</v>
      </c>
    </row>
    <row r="263" spans="9:42" ht="24" customHeight="1">
      <c r="I263" s="21">
        <v>1</v>
      </c>
      <c r="J263" s="23">
        <v>0</v>
      </c>
      <c r="K263" s="21">
        <v>1</v>
      </c>
      <c r="L263" s="23">
        <v>0</v>
      </c>
      <c r="M263" s="21">
        <v>0</v>
      </c>
      <c r="N263" s="23">
        <v>0</v>
      </c>
      <c r="O263" s="21">
        <v>0</v>
      </c>
      <c r="P263" s="23">
        <v>0</v>
      </c>
      <c r="AA263" s="30">
        <f ca="1"/>
        <v>3.9098039215686273</v>
      </c>
      <c r="AB263" s="30">
        <f ca="1"/>
        <v>2.2196078431372546</v>
      </c>
      <c r="AC263" s="30">
        <f ca="1"/>
        <v>4.1686274509803924</v>
      </c>
      <c r="AD263" s="30">
        <f ca="1"/>
        <v>2.6823529411764708</v>
      </c>
      <c r="AE263" s="30">
        <f ca="1"/>
        <v>3.4980392156862745</v>
      </c>
      <c r="AF263" s="30">
        <f ca="1"/>
        <v>1.7450980392156863</v>
      </c>
      <c r="AG263" s="30">
        <f ca="1"/>
        <v>3.7294117647058824</v>
      </c>
      <c r="AH263" s="30">
        <f ca="1"/>
        <v>3.3019607843137253</v>
      </c>
      <c r="AI263" s="30">
        <f ca="1"/>
        <v>2.8745098039215686</v>
      </c>
      <c r="AJ263" s="30">
        <f ca="1"/>
        <v>3.8945098039215686</v>
      </c>
      <c r="AK263" s="30">
        <f ca="1"/>
        <v>3.0160784313725486</v>
      </c>
      <c r="AL263" s="30">
        <f ca="1"/>
        <v>3.1572549019607843</v>
      </c>
      <c r="AM263" s="30">
        <f ca="1"/>
        <v>0</v>
      </c>
      <c r="AN263" s="30">
        <f ca="1"/>
        <v>0</v>
      </c>
      <c r="AO263" s="30">
        <f ca="1"/>
        <v>0</v>
      </c>
      <c r="AP263" s="30">
        <f ca="1"/>
        <v>0</v>
      </c>
    </row>
    <row r="264" spans="9:42" ht="24" customHeight="1">
      <c r="I264" s="26">
        <v>1</v>
      </c>
      <c r="J264" s="28">
        <v>0</v>
      </c>
      <c r="K264" s="26">
        <v>0</v>
      </c>
      <c r="L264" s="28">
        <v>0</v>
      </c>
      <c r="M264" s="26">
        <v>0</v>
      </c>
      <c r="N264" s="28">
        <v>0</v>
      </c>
      <c r="O264" s="26">
        <v>1</v>
      </c>
      <c r="P264" s="28">
        <v>1</v>
      </c>
      <c r="AA264" s="31">
        <f ca="1"/>
        <v>2.2196078431372546</v>
      </c>
      <c r="AB264" s="31">
        <f ca="1"/>
        <v>4.1686274509803924</v>
      </c>
      <c r="AC264" s="31">
        <f ca="1"/>
        <v>2.6823529411764708</v>
      </c>
      <c r="AD264" s="31">
        <f ca="1"/>
        <v>0</v>
      </c>
      <c r="AE264" s="31">
        <f ca="1"/>
        <v>1.7450980392156863</v>
      </c>
      <c r="AF264" s="31">
        <f ca="1"/>
        <v>3.7294117647058824</v>
      </c>
      <c r="AG264" s="31">
        <f ca="1"/>
        <v>3.3019607843137253</v>
      </c>
      <c r="AH264" s="31">
        <f ca="1"/>
        <v>0</v>
      </c>
      <c r="AI264" s="31">
        <f ca="1"/>
        <v>3.8945098039215686</v>
      </c>
      <c r="AJ264" s="31">
        <f ca="1"/>
        <v>3.0160784313725486</v>
      </c>
      <c r="AK264" s="31">
        <f ca="1"/>
        <v>3.1572549019607843</v>
      </c>
      <c r="AL264" s="31">
        <f ca="1"/>
        <v>0</v>
      </c>
      <c r="AM264" s="31">
        <f ca="1"/>
        <v>0</v>
      </c>
      <c r="AN264" s="31">
        <f ca="1"/>
        <v>0</v>
      </c>
      <c r="AO264" s="31">
        <f ca="1"/>
        <v>0</v>
      </c>
      <c r="AP264" s="31">
        <f ca="1"/>
        <v>0</v>
      </c>
    </row>
    <row r="265" spans="9:42" ht="24" customHeight="1">
      <c r="AA265" s="4">
        <v>1</v>
      </c>
      <c r="AB265" s="4">
        <v>1</v>
      </c>
      <c r="AC265" s="4">
        <v>1</v>
      </c>
      <c r="AD265" s="4">
        <v>1</v>
      </c>
      <c r="AE265" s="4">
        <v>1</v>
      </c>
      <c r="AF265" s="4">
        <v>1</v>
      </c>
      <c r="AG265" s="4">
        <v>1</v>
      </c>
      <c r="AH265" s="4">
        <v>1</v>
      </c>
      <c r="AI265" s="4">
        <v>1</v>
      </c>
      <c r="AJ265" s="4">
        <v>1</v>
      </c>
      <c r="AK265" s="4">
        <v>1</v>
      </c>
      <c r="AL265" s="4">
        <v>1</v>
      </c>
      <c r="AM265" s="4">
        <v>1</v>
      </c>
      <c r="AN265" s="4">
        <v>1</v>
      </c>
      <c r="AO265" s="4">
        <v>1</v>
      </c>
      <c r="AP265" s="4">
        <v>1</v>
      </c>
    </row>
    <row r="267" spans="9:42" ht="24" customHeight="1">
      <c r="I267" s="32" cm="1">
        <f t="array" ref="I267:X269">_xlfn.WRAPROWS(_xlfn.TOROW(I259:P264)/SUM(I259:P264),16)</f>
        <v>5.5555555555555552E-2</v>
      </c>
      <c r="J267" s="33">
        <v>0</v>
      </c>
      <c r="K267" s="33">
        <v>0</v>
      </c>
      <c r="L267" s="34">
        <v>0</v>
      </c>
      <c r="M267" s="32">
        <v>0</v>
      </c>
      <c r="N267" s="33">
        <v>5.5555555555555552E-2</v>
      </c>
      <c r="O267" s="33">
        <v>0</v>
      </c>
      <c r="P267" s="34">
        <v>5.5555555555555552E-2</v>
      </c>
      <c r="Q267" s="32">
        <v>5.5555555555555552E-2</v>
      </c>
      <c r="R267" s="33">
        <v>0</v>
      </c>
      <c r="S267" s="33">
        <v>0</v>
      </c>
      <c r="T267" s="34">
        <v>0</v>
      </c>
      <c r="U267" s="33">
        <v>0</v>
      </c>
      <c r="V267" s="33">
        <v>0</v>
      </c>
      <c r="W267" s="33">
        <v>0</v>
      </c>
      <c r="X267" s="34">
        <v>5.5555555555555552E-2</v>
      </c>
      <c r="Y267" s="20">
        <v>0</v>
      </c>
      <c r="AA267" s="44" cm="1">
        <f t="array" aca="1" ref="AA267:AP269" ca="1">MMULT(I267:Y269,AA249:AP265)</f>
        <v>0.57466947983093342</v>
      </c>
      <c r="AB267" s="45">
        <f ca="1"/>
        <v>0.74929636000398425</v>
      </c>
      <c r="AC267" s="45">
        <f ca="1"/>
        <v>0.49640522875816995</v>
      </c>
      <c r="AD267" s="45">
        <f ca="1"/>
        <v>0.28180827886710236</v>
      </c>
      <c r="AE267" s="45">
        <f ca="1"/>
        <v>0.64277202233746222</v>
      </c>
      <c r="AF267" s="45">
        <f ca="1"/>
        <v>0.84042001204056493</v>
      </c>
      <c r="AG267" s="45">
        <f ca="1"/>
        <v>0.56754722228455834</v>
      </c>
      <c r="AH267" s="45">
        <f ca="1"/>
        <v>0.27398692810457514</v>
      </c>
      <c r="AI267" s="45">
        <f ca="1"/>
        <v>0.66592623459111289</v>
      </c>
      <c r="AJ267" s="45">
        <f ca="1"/>
        <v>0.71683752353829377</v>
      </c>
      <c r="AK267" s="45">
        <f ca="1"/>
        <v>0.61387504743977417</v>
      </c>
      <c r="AL267" s="45">
        <f ca="1"/>
        <v>0.2349891067538126</v>
      </c>
      <c r="AM267" s="45">
        <f ca="1"/>
        <v>0.26823978179810626</v>
      </c>
      <c r="AN267" s="45">
        <f ca="1"/>
        <v>0.36670426322534699</v>
      </c>
      <c r="AO267" s="45">
        <f ca="1"/>
        <v>0.34404024345586937</v>
      </c>
      <c r="AP267" s="46">
        <f ca="1"/>
        <v>0.24191721132897598</v>
      </c>
    </row>
    <row r="268" spans="9:42" ht="24" customHeight="1">
      <c r="I268" s="32">
        <v>0</v>
      </c>
      <c r="J268" s="33">
        <v>0</v>
      </c>
      <c r="K268" s="33">
        <v>5.5555555555555552E-2</v>
      </c>
      <c r="L268" s="34">
        <v>0</v>
      </c>
      <c r="M268" s="32">
        <v>5.5555555555555552E-2</v>
      </c>
      <c r="N268" s="33">
        <v>0</v>
      </c>
      <c r="O268" s="33">
        <v>5.5555555555555552E-2</v>
      </c>
      <c r="P268" s="34">
        <v>5.5555555555555552E-2</v>
      </c>
      <c r="Q268" s="32">
        <v>5.5555555555555552E-2</v>
      </c>
      <c r="R268" s="33">
        <v>5.5555555555555552E-2</v>
      </c>
      <c r="S268" s="33">
        <v>0</v>
      </c>
      <c r="T268" s="34">
        <v>0</v>
      </c>
      <c r="U268" s="33">
        <v>0</v>
      </c>
      <c r="V268" s="33">
        <v>0</v>
      </c>
      <c r="W268" s="33">
        <v>5.5555555555555552E-2</v>
      </c>
      <c r="X268" s="34">
        <v>5.5555555555555552E-2</v>
      </c>
      <c r="Y268" s="20">
        <v>-1</v>
      </c>
      <c r="AA268" s="44">
        <f ca="1"/>
        <v>6.3315955166634907E-2</v>
      </c>
      <c r="AB268" s="45">
        <f ca="1"/>
        <v>0.28412834484831206</v>
      </c>
      <c r="AC268" s="45">
        <f ca="1"/>
        <v>0.10713949725888616</v>
      </c>
      <c r="AD268" s="45">
        <f ca="1"/>
        <v>-0.5746187363834423</v>
      </c>
      <c r="AE268" s="45">
        <f ca="1"/>
        <v>1.6959722611938455E-2</v>
      </c>
      <c r="AF268" s="45">
        <f ca="1"/>
        <v>0.36353709092927611</v>
      </c>
      <c r="AG268" s="45">
        <f ca="1"/>
        <v>0.21559250665627783</v>
      </c>
      <c r="AH268" s="45">
        <f ca="1"/>
        <v>-0.56142881257382937</v>
      </c>
      <c r="AI268" s="45">
        <f ca="1"/>
        <v>-6.5621445180286897E-2</v>
      </c>
      <c r="AJ268" s="45">
        <f ca="1"/>
        <v>0.30535380936330059</v>
      </c>
      <c r="AK268" s="45">
        <f ca="1"/>
        <v>6.002809379154872E-2</v>
      </c>
      <c r="AL268" s="45">
        <f ca="1"/>
        <v>-0.56067832946654395</v>
      </c>
      <c r="AM268" s="45">
        <f ca="1"/>
        <v>-0.68013071895424837</v>
      </c>
      <c r="AN268" s="45">
        <f ca="1"/>
        <v>-0.46764257114307017</v>
      </c>
      <c r="AO268" s="45">
        <f ca="1"/>
        <v>-0.57325216378990362</v>
      </c>
      <c r="AP268" s="46">
        <f ca="1"/>
        <v>-0.83678764325437027</v>
      </c>
    </row>
    <row r="269" spans="9:42" ht="24" customHeight="1">
      <c r="I269" s="32">
        <v>5.5555555555555552E-2</v>
      </c>
      <c r="J269" s="33">
        <v>0</v>
      </c>
      <c r="K269" s="33">
        <v>5.5555555555555552E-2</v>
      </c>
      <c r="L269" s="34">
        <v>0</v>
      </c>
      <c r="M269" s="32">
        <v>0</v>
      </c>
      <c r="N269" s="33">
        <v>0</v>
      </c>
      <c r="O269" s="33">
        <v>0</v>
      </c>
      <c r="P269" s="34">
        <v>0</v>
      </c>
      <c r="Q269" s="32">
        <v>5.5555555555555552E-2</v>
      </c>
      <c r="R269" s="33">
        <v>0</v>
      </c>
      <c r="S269" s="33">
        <v>0</v>
      </c>
      <c r="T269" s="34">
        <v>0</v>
      </c>
      <c r="U269" s="33">
        <v>0</v>
      </c>
      <c r="V269" s="33">
        <v>0</v>
      </c>
      <c r="W269" s="33">
        <v>5.5555555555555552E-2</v>
      </c>
      <c r="X269" s="34">
        <v>5.5555555555555552E-2</v>
      </c>
      <c r="Y269" s="20">
        <v>1</v>
      </c>
      <c r="AA269" s="44">
        <f ca="1"/>
        <v>1.5448366013071895</v>
      </c>
      <c r="AB269" s="45">
        <f ca="1"/>
        <v>1.727124183006536</v>
      </c>
      <c r="AC269" s="45">
        <f ca="1"/>
        <v>1.8728758169934641</v>
      </c>
      <c r="AD269" s="45">
        <f ca="1"/>
        <v>1.5652505446623093</v>
      </c>
      <c r="AE269" s="45">
        <f ca="1"/>
        <v>1.5220479302832244</v>
      </c>
      <c r="AF269" s="45">
        <f ca="1"/>
        <v>1.7657080610021787</v>
      </c>
      <c r="AG269" s="45">
        <f ca="1"/>
        <v>1.917124183006536</v>
      </c>
      <c r="AH269" s="45">
        <f ca="1"/>
        <v>1.5522004357298473</v>
      </c>
      <c r="AI269" s="45">
        <f ca="1"/>
        <v>1.5906971677559913</v>
      </c>
      <c r="AJ269" s="45">
        <f ca="1"/>
        <v>1.8199999999999998</v>
      </c>
      <c r="AK269" s="45">
        <f ca="1"/>
        <v>1.8703267973856208</v>
      </c>
      <c r="AL269" s="45">
        <f ca="1"/>
        <v>1.5011982570806099</v>
      </c>
      <c r="AM269" s="45">
        <f ca="1"/>
        <v>1.1598910675381264</v>
      </c>
      <c r="AN269" s="45">
        <f ca="1"/>
        <v>1.3012200435729848</v>
      </c>
      <c r="AO269" s="45">
        <f ca="1"/>
        <v>1.3319389978213507</v>
      </c>
      <c r="AP269" s="46">
        <f ca="1"/>
        <v>1.241917211328976</v>
      </c>
    </row>
    <row r="271" spans="9:42" ht="24" customHeight="1">
      <c r="W271" t="s">
        <v>5</v>
      </c>
      <c r="AA271" s="44" cm="1">
        <f t="array" aca="1" ref="AA271:AP273" ca="1">_xlfn.MAP(_xlfn.ANCHORARRAY(AA267),_xlfn.LAMBDA(_xlpm.x,MAX(_xlpm.x,0)))</f>
        <v>0.57466947983093342</v>
      </c>
      <c r="AB271" s="45">
        <f ca="1"/>
        <v>0.74929636000398425</v>
      </c>
      <c r="AC271" s="45">
        <f ca="1"/>
        <v>0.49640522875816995</v>
      </c>
      <c r="AD271" s="45">
        <f ca="1"/>
        <v>0.28180827886710236</v>
      </c>
      <c r="AE271" s="45">
        <f ca="1"/>
        <v>0.64277202233746222</v>
      </c>
      <c r="AF271" s="45">
        <f ca="1"/>
        <v>0.84042001204056493</v>
      </c>
      <c r="AG271" s="45">
        <f ca="1"/>
        <v>0.56754722228455834</v>
      </c>
      <c r="AH271" s="45">
        <f ca="1"/>
        <v>0.27398692810457514</v>
      </c>
      <c r="AI271" s="45">
        <f ca="1"/>
        <v>0.66592623459111289</v>
      </c>
      <c r="AJ271" s="45">
        <f ca="1"/>
        <v>0.71683752353829377</v>
      </c>
      <c r="AK271" s="45">
        <f ca="1"/>
        <v>0.61387504743977417</v>
      </c>
      <c r="AL271" s="45">
        <f ca="1"/>
        <v>0.2349891067538126</v>
      </c>
      <c r="AM271" s="45">
        <f ca="1"/>
        <v>0.26823978179810626</v>
      </c>
      <c r="AN271" s="45">
        <f ca="1"/>
        <v>0.36670426322534699</v>
      </c>
      <c r="AO271" s="45">
        <f ca="1"/>
        <v>0.34404024345586937</v>
      </c>
      <c r="AP271" s="46">
        <f ca="1"/>
        <v>0.24191721132897598</v>
      </c>
    </row>
    <row r="272" spans="9:42" ht="24" customHeight="1">
      <c r="AA272" s="44">
        <f ca="1"/>
        <v>6.3315955166634907E-2</v>
      </c>
      <c r="AB272" s="45">
        <f ca="1"/>
        <v>0.28412834484831206</v>
      </c>
      <c r="AC272" s="45">
        <f ca="1"/>
        <v>0.10713949725888616</v>
      </c>
      <c r="AD272" s="45">
        <f ca="1"/>
        <v>0</v>
      </c>
      <c r="AE272" s="45">
        <f ca="1"/>
        <v>1.6959722611938455E-2</v>
      </c>
      <c r="AF272" s="45">
        <f ca="1"/>
        <v>0.36353709092927611</v>
      </c>
      <c r="AG272" s="45">
        <f ca="1"/>
        <v>0.21559250665627783</v>
      </c>
      <c r="AH272" s="45">
        <f ca="1"/>
        <v>0</v>
      </c>
      <c r="AI272" s="45">
        <f ca="1"/>
        <v>0</v>
      </c>
      <c r="AJ272" s="45">
        <f ca="1"/>
        <v>0.30535380936330059</v>
      </c>
      <c r="AK272" s="45">
        <f ca="1"/>
        <v>6.002809379154872E-2</v>
      </c>
      <c r="AL272" s="45">
        <f ca="1"/>
        <v>0</v>
      </c>
      <c r="AM272" s="45">
        <f ca="1"/>
        <v>0</v>
      </c>
      <c r="AN272" s="45">
        <f ca="1"/>
        <v>0</v>
      </c>
      <c r="AO272" s="45">
        <f ca="1"/>
        <v>0</v>
      </c>
      <c r="AP272" s="46">
        <f ca="1"/>
        <v>0</v>
      </c>
    </row>
    <row r="273" spans="23:42" ht="24" customHeight="1">
      <c r="AA273" s="44">
        <f ca="1"/>
        <v>1.5448366013071895</v>
      </c>
      <c r="AB273" s="45">
        <f ca="1"/>
        <v>1.727124183006536</v>
      </c>
      <c r="AC273" s="45">
        <f ca="1"/>
        <v>1.8728758169934641</v>
      </c>
      <c r="AD273" s="45">
        <f ca="1"/>
        <v>1.5652505446623093</v>
      </c>
      <c r="AE273" s="45">
        <f ca="1"/>
        <v>1.5220479302832244</v>
      </c>
      <c r="AF273" s="45">
        <f ca="1"/>
        <v>1.7657080610021787</v>
      </c>
      <c r="AG273" s="45">
        <f ca="1"/>
        <v>1.917124183006536</v>
      </c>
      <c r="AH273" s="45">
        <f ca="1"/>
        <v>1.5522004357298473</v>
      </c>
      <c r="AI273" s="45">
        <f ca="1"/>
        <v>1.5906971677559913</v>
      </c>
      <c r="AJ273" s="45">
        <f ca="1"/>
        <v>1.8199999999999998</v>
      </c>
      <c r="AK273" s="45">
        <f ca="1"/>
        <v>1.8703267973856208</v>
      </c>
      <c r="AL273" s="45">
        <f ca="1"/>
        <v>1.5011982570806099</v>
      </c>
      <c r="AM273" s="45">
        <f ca="1"/>
        <v>1.1598910675381264</v>
      </c>
      <c r="AN273" s="45">
        <f ca="1"/>
        <v>1.3012200435729848</v>
      </c>
      <c r="AO273" s="45">
        <f ca="1"/>
        <v>1.3319389978213507</v>
      </c>
      <c r="AP273" s="46">
        <f ca="1"/>
        <v>1.241917211328976</v>
      </c>
    </row>
    <row r="276" spans="23:42" ht="24" customHeight="1">
      <c r="W276" t="s">
        <v>6</v>
      </c>
      <c r="AA276" s="36" cm="1">
        <f t="array" aca="1" ref="AA276:AD287" ca="1">_xlfn.WRAPROWS(_xlfn.TOROW(_xlfn.ANCHORARRAY(AA271)),4)</f>
        <v>0.57466947983093342</v>
      </c>
      <c r="AB276" s="37">
        <f ca="1"/>
        <v>0.74929636000398425</v>
      </c>
      <c r="AC276" s="37">
        <f ca="1"/>
        <v>0.49640522875816995</v>
      </c>
      <c r="AD276" s="38">
        <f ca="1"/>
        <v>0.28180827886710236</v>
      </c>
    </row>
    <row r="277" spans="23:42" ht="24" customHeight="1">
      <c r="AA277" s="39">
        <f ca="1"/>
        <v>0.64277202233746222</v>
      </c>
      <c r="AB277" s="35">
        <f ca="1"/>
        <v>0.84042001204056493</v>
      </c>
      <c r="AC277" s="35">
        <f ca="1"/>
        <v>0.56754722228455834</v>
      </c>
      <c r="AD277" s="40">
        <f ca="1"/>
        <v>0.27398692810457514</v>
      </c>
    </row>
    <row r="278" spans="23:42" ht="24" customHeight="1">
      <c r="AA278" s="39">
        <f ca="1"/>
        <v>0.66592623459111289</v>
      </c>
      <c r="AB278" s="35">
        <f ca="1"/>
        <v>0.71683752353829377</v>
      </c>
      <c r="AC278" s="35">
        <f ca="1"/>
        <v>0.61387504743977417</v>
      </c>
      <c r="AD278" s="40">
        <f ca="1"/>
        <v>0.2349891067538126</v>
      </c>
    </row>
    <row r="279" spans="23:42" ht="24" customHeight="1">
      <c r="AA279" s="41">
        <f ca="1"/>
        <v>0.26823978179810626</v>
      </c>
      <c r="AB279" s="42">
        <f ca="1"/>
        <v>0.36670426322534699</v>
      </c>
      <c r="AC279" s="42">
        <f ca="1"/>
        <v>0.34404024345586937</v>
      </c>
      <c r="AD279" s="43">
        <f ca="1"/>
        <v>0.24191721132897598</v>
      </c>
    </row>
    <row r="280" spans="23:42" ht="24" customHeight="1">
      <c r="AA280" s="36">
        <f ca="1"/>
        <v>6.3315955166634907E-2</v>
      </c>
      <c r="AB280" s="37">
        <f ca="1"/>
        <v>0.28412834484831206</v>
      </c>
      <c r="AC280" s="37">
        <f ca="1"/>
        <v>0.10713949725888616</v>
      </c>
      <c r="AD280" s="38">
        <f ca="1"/>
        <v>0</v>
      </c>
    </row>
    <row r="281" spans="23:42" ht="24" customHeight="1">
      <c r="AA281" s="39">
        <f ca="1"/>
        <v>1.6959722611938455E-2</v>
      </c>
      <c r="AB281" s="35">
        <f ca="1"/>
        <v>0.36353709092927611</v>
      </c>
      <c r="AC281" s="35">
        <f ca="1"/>
        <v>0.21559250665627783</v>
      </c>
      <c r="AD281" s="40">
        <f ca="1"/>
        <v>0</v>
      </c>
    </row>
    <row r="282" spans="23:42" ht="24" customHeight="1">
      <c r="AA282" s="39">
        <f ca="1"/>
        <v>0</v>
      </c>
      <c r="AB282" s="35">
        <f ca="1"/>
        <v>0.30535380936330059</v>
      </c>
      <c r="AC282" s="35">
        <f ca="1"/>
        <v>6.002809379154872E-2</v>
      </c>
      <c r="AD282" s="40">
        <f ca="1"/>
        <v>0</v>
      </c>
    </row>
    <row r="283" spans="23:42" ht="24" customHeight="1">
      <c r="AA283" s="41">
        <f ca="1"/>
        <v>0</v>
      </c>
      <c r="AB283" s="42">
        <f ca="1"/>
        <v>0</v>
      </c>
      <c r="AC283" s="42">
        <f ca="1"/>
        <v>0</v>
      </c>
      <c r="AD283" s="43">
        <f ca="1"/>
        <v>0</v>
      </c>
    </row>
    <row r="284" spans="23:42" ht="24" customHeight="1">
      <c r="AA284" s="36">
        <f ca="1"/>
        <v>1.5448366013071895</v>
      </c>
      <c r="AB284" s="37">
        <f ca="1"/>
        <v>1.727124183006536</v>
      </c>
      <c r="AC284" s="37">
        <f ca="1"/>
        <v>1.8728758169934641</v>
      </c>
      <c r="AD284" s="38">
        <f ca="1"/>
        <v>1.5652505446623093</v>
      </c>
    </row>
    <row r="285" spans="23:42" ht="24" customHeight="1">
      <c r="AA285" s="39">
        <f ca="1"/>
        <v>1.5220479302832244</v>
      </c>
      <c r="AB285" s="35">
        <f ca="1"/>
        <v>1.7657080610021787</v>
      </c>
      <c r="AC285" s="35">
        <f ca="1"/>
        <v>1.917124183006536</v>
      </c>
      <c r="AD285" s="40">
        <f ca="1"/>
        <v>1.5522004357298473</v>
      </c>
    </row>
    <row r="286" spans="23:42" ht="24" customHeight="1">
      <c r="AA286" s="39">
        <f ca="1"/>
        <v>1.5906971677559913</v>
      </c>
      <c r="AB286" s="35">
        <f ca="1"/>
        <v>1.8199999999999998</v>
      </c>
      <c r="AC286" s="35">
        <f ca="1"/>
        <v>1.8703267973856208</v>
      </c>
      <c r="AD286" s="40">
        <f ca="1"/>
        <v>1.5011982570806099</v>
      </c>
    </row>
    <row r="287" spans="23:42" ht="24" customHeight="1">
      <c r="AA287" s="41">
        <f ca="1"/>
        <v>1.1598910675381264</v>
      </c>
      <c r="AB287" s="42">
        <f ca="1"/>
        <v>1.3012200435729848</v>
      </c>
      <c r="AC287" s="42">
        <f ca="1"/>
        <v>1.3319389978213507</v>
      </c>
      <c r="AD287" s="43">
        <f ca="1"/>
        <v>1.241917211328976</v>
      </c>
    </row>
    <row r="290" spans="23:30" ht="24" customHeight="1">
      <c r="W290" t="s">
        <v>2</v>
      </c>
      <c r="AA290" s="16" cm="1">
        <f t="array" aca="1" ref="AA290:AD293" ca="1">IM2COL(AA276:AD279,2,2)</f>
        <v>0.57466947983093342</v>
      </c>
      <c r="AB290" s="16">
        <f ca="1"/>
        <v>0.49640522875816995</v>
      </c>
      <c r="AC290" s="16">
        <f ca="1"/>
        <v>0.66592623459111289</v>
      </c>
      <c r="AD290" s="16">
        <f ca="1"/>
        <v>0.61387504743977417</v>
      </c>
    </row>
    <row r="291" spans="23:30" ht="24" customHeight="1">
      <c r="AA291" s="30">
        <f ca="1"/>
        <v>0.74929636000398425</v>
      </c>
      <c r="AB291" s="30">
        <f ca="1"/>
        <v>0.28180827886710236</v>
      </c>
      <c r="AC291" s="30">
        <f ca="1"/>
        <v>0.71683752353829377</v>
      </c>
      <c r="AD291" s="30">
        <f ca="1"/>
        <v>0.2349891067538126</v>
      </c>
    </row>
    <row r="292" spans="23:30" ht="24" customHeight="1">
      <c r="AA292" s="30">
        <f ca="1"/>
        <v>0.64277202233746222</v>
      </c>
      <c r="AB292" s="30">
        <f ca="1"/>
        <v>0.56754722228455834</v>
      </c>
      <c r="AC292" s="30">
        <f ca="1"/>
        <v>0.26823978179810626</v>
      </c>
      <c r="AD292" s="30">
        <f ca="1"/>
        <v>0.34404024345586937</v>
      </c>
    </row>
    <row r="293" spans="23:30" ht="24" customHeight="1">
      <c r="AA293" s="31">
        <f ca="1"/>
        <v>0.84042001204056493</v>
      </c>
      <c r="AB293" s="31">
        <f ca="1"/>
        <v>0.27398692810457514</v>
      </c>
      <c r="AC293" s="31">
        <f ca="1"/>
        <v>0.36670426322534699</v>
      </c>
      <c r="AD293" s="31">
        <f ca="1"/>
        <v>0.24191721132897598</v>
      </c>
    </row>
    <row r="294" spans="23:30" ht="24" customHeight="1">
      <c r="AA294" s="16" cm="1">
        <f t="array" aca="1" ref="AA294:AD297" ca="1">IM2COL(AA280:AD283,2,2)</f>
        <v>6.3315955166634907E-2</v>
      </c>
      <c r="AB294" s="16">
        <f ca="1"/>
        <v>0.10713949725888616</v>
      </c>
      <c r="AC294" s="16">
        <f ca="1"/>
        <v>0</v>
      </c>
      <c r="AD294" s="16">
        <f ca="1"/>
        <v>6.002809379154872E-2</v>
      </c>
    </row>
    <row r="295" spans="23:30" ht="24" customHeight="1">
      <c r="AA295" s="30">
        <f ca="1"/>
        <v>0.28412834484831206</v>
      </c>
      <c r="AB295" s="30">
        <f ca="1"/>
        <v>0</v>
      </c>
      <c r="AC295" s="30">
        <f ca="1"/>
        <v>0.30535380936330059</v>
      </c>
      <c r="AD295" s="30">
        <f ca="1"/>
        <v>0</v>
      </c>
    </row>
    <row r="296" spans="23:30" ht="24" customHeight="1">
      <c r="AA296" s="30">
        <f ca="1"/>
        <v>1.6959722611938455E-2</v>
      </c>
      <c r="AB296" s="30">
        <f ca="1"/>
        <v>0.21559250665627783</v>
      </c>
      <c r="AC296" s="30">
        <f ca="1"/>
        <v>0</v>
      </c>
      <c r="AD296" s="30">
        <f ca="1"/>
        <v>0</v>
      </c>
    </row>
    <row r="297" spans="23:30" ht="24" customHeight="1">
      <c r="AA297" s="31">
        <f ca="1"/>
        <v>0.36353709092927611</v>
      </c>
      <c r="AB297" s="31">
        <f ca="1"/>
        <v>0</v>
      </c>
      <c r="AC297" s="31">
        <f ca="1"/>
        <v>0</v>
      </c>
      <c r="AD297" s="31">
        <f ca="1"/>
        <v>0</v>
      </c>
    </row>
    <row r="298" spans="23:30" ht="24" customHeight="1">
      <c r="AA298" s="16" cm="1">
        <f t="array" aca="1" ref="AA298:AD301" ca="1">IM2COL(AA284:AD287,2,2)</f>
        <v>1.5448366013071895</v>
      </c>
      <c r="AB298" s="16">
        <f ca="1"/>
        <v>1.8728758169934641</v>
      </c>
      <c r="AC298" s="16">
        <f ca="1"/>
        <v>1.5906971677559913</v>
      </c>
      <c r="AD298" s="16">
        <f ca="1"/>
        <v>1.8703267973856208</v>
      </c>
    </row>
    <row r="299" spans="23:30" ht="24" customHeight="1">
      <c r="AA299" s="30">
        <f ca="1"/>
        <v>1.727124183006536</v>
      </c>
      <c r="AB299" s="30">
        <f ca="1"/>
        <v>1.5652505446623093</v>
      </c>
      <c r="AC299" s="30">
        <f ca="1"/>
        <v>1.8199999999999998</v>
      </c>
      <c r="AD299" s="30">
        <f ca="1"/>
        <v>1.5011982570806099</v>
      </c>
    </row>
    <row r="300" spans="23:30" ht="24" customHeight="1">
      <c r="AA300" s="30">
        <f ca="1"/>
        <v>1.5220479302832244</v>
      </c>
      <c r="AB300" s="30">
        <f ca="1"/>
        <v>1.917124183006536</v>
      </c>
      <c r="AC300" s="30">
        <f ca="1"/>
        <v>1.1598910675381264</v>
      </c>
      <c r="AD300" s="30">
        <f ca="1"/>
        <v>1.3319389978213507</v>
      </c>
    </row>
    <row r="301" spans="23:30" ht="24" customHeight="1">
      <c r="AA301" s="31">
        <f ca="1"/>
        <v>1.7657080610021787</v>
      </c>
      <c r="AB301" s="31">
        <f ca="1"/>
        <v>1.5522004357298473</v>
      </c>
      <c r="AC301" s="31">
        <f ca="1"/>
        <v>1.3012200435729848</v>
      </c>
      <c r="AD301" s="31">
        <f ca="1"/>
        <v>1.241917211328976</v>
      </c>
    </row>
    <row r="303" spans="23:30" ht="24" customHeight="1">
      <c r="W303" t="s">
        <v>7</v>
      </c>
      <c r="AA303" s="44" cm="1">
        <f t="array" aca="1" ref="AA303:AD303" ca="1">_xlfn.BYCOL(_xlfn.ANCHORARRAY(AA290),_xleta.MAX)</f>
        <v>0.84042001204056493</v>
      </c>
      <c r="AB303" s="45">
        <f ca="1"/>
        <v>0.56754722228455834</v>
      </c>
      <c r="AC303" s="45">
        <f ca="1"/>
        <v>0.71683752353829377</v>
      </c>
      <c r="AD303" s="46">
        <f ca="1"/>
        <v>0.61387504743977417</v>
      </c>
    </row>
    <row r="304" spans="23:30" ht="24" customHeight="1">
      <c r="AA304" s="44" cm="1">
        <f t="array" aca="1" ref="AA304:AD304" ca="1">_xlfn.BYCOL(_xlfn.ANCHORARRAY(AA294),_xleta.MAX)</f>
        <v>0.36353709092927611</v>
      </c>
      <c r="AB304" s="45">
        <f ca="1"/>
        <v>0.21559250665627783</v>
      </c>
      <c r="AC304" s="45">
        <f ca="1"/>
        <v>0.30535380936330059</v>
      </c>
      <c r="AD304" s="46">
        <f ca="1"/>
        <v>6.002809379154872E-2</v>
      </c>
    </row>
    <row r="305" spans="23:30" ht="24" customHeight="1">
      <c r="AA305" s="44" cm="1">
        <f t="array" aca="1" ref="AA305:AD305" ca="1">_xlfn.BYCOL(_xlfn.ANCHORARRAY(AA298),_xleta.MAX)</f>
        <v>1.7657080610021787</v>
      </c>
      <c r="AB305" s="45">
        <f ca="1"/>
        <v>1.917124183006536</v>
      </c>
      <c r="AC305" s="45">
        <f ca="1"/>
        <v>1.8199999999999998</v>
      </c>
      <c r="AD305" s="46">
        <f ca="1"/>
        <v>1.8703267973856208</v>
      </c>
    </row>
    <row r="308" spans="23:30" ht="24" customHeight="1">
      <c r="W308" t="s">
        <v>6</v>
      </c>
      <c r="AA308" s="36" cm="1">
        <f t="array" aca="1" ref="AA308:AB313" ca="1">_xlfn.WRAPROWS(_xlfn.TOROW(AA303:AD305),2)</f>
        <v>0.84042001204056493</v>
      </c>
      <c r="AB308" s="38">
        <f ca="1"/>
        <v>0.56754722228455834</v>
      </c>
    </row>
    <row r="309" spans="23:30" ht="24" customHeight="1">
      <c r="AA309" s="41">
        <f ca="1"/>
        <v>0.71683752353829377</v>
      </c>
      <c r="AB309" s="43">
        <f ca="1"/>
        <v>0.61387504743977417</v>
      </c>
    </row>
    <row r="310" spans="23:30" ht="24" customHeight="1">
      <c r="AA310" s="36">
        <f ca="1"/>
        <v>0.36353709092927611</v>
      </c>
      <c r="AB310" s="38">
        <f ca="1"/>
        <v>0.21559250665627783</v>
      </c>
    </row>
    <row r="311" spans="23:30" ht="24" customHeight="1">
      <c r="AA311" s="41">
        <f ca="1"/>
        <v>0.30535380936330059</v>
      </c>
      <c r="AB311" s="43">
        <f ca="1"/>
        <v>6.002809379154872E-2</v>
      </c>
    </row>
    <row r="312" spans="23:30" ht="24" customHeight="1">
      <c r="AA312" s="36">
        <f ca="1"/>
        <v>1.7657080610021787</v>
      </c>
      <c r="AB312" s="38">
        <f ca="1"/>
        <v>1.917124183006536</v>
      </c>
    </row>
    <row r="313" spans="23:30" ht="24" customHeight="1">
      <c r="AA313" s="41">
        <f ca="1"/>
        <v>1.8199999999999998</v>
      </c>
      <c r="AB313" s="43">
        <f ca="1"/>
        <v>1.8703267973856208</v>
      </c>
    </row>
    <row r="315" spans="23:30" ht="24" customHeight="1">
      <c r="W315" t="s">
        <v>8</v>
      </c>
      <c r="AA315" s="47" cm="1">
        <f t="array" aca="1" ref="AA315:AA326" ca="1">_xlfn.TOCOL(_xlfn.ANCHORARRAY(AA308))</f>
        <v>0.84042001204056493</v>
      </c>
    </row>
    <row r="316" spans="23:30" ht="24" customHeight="1">
      <c r="AA316" s="47">
        <f ca="1"/>
        <v>0.56754722228455834</v>
      </c>
    </row>
    <row r="317" spans="23:30" ht="24" customHeight="1">
      <c r="AA317" s="47">
        <f ca="1"/>
        <v>0.71683752353829377</v>
      </c>
    </row>
    <row r="318" spans="23:30" ht="24" customHeight="1">
      <c r="AA318" s="47">
        <f ca="1"/>
        <v>0.61387504743977417</v>
      </c>
    </row>
    <row r="319" spans="23:30" ht="24" customHeight="1">
      <c r="AA319" s="47">
        <f ca="1"/>
        <v>0.36353709092927611</v>
      </c>
    </row>
    <row r="320" spans="23:30" ht="24" customHeight="1">
      <c r="AA320" s="47">
        <f ca="1"/>
        <v>0.21559250665627783</v>
      </c>
    </row>
    <row r="321" spans="13:27" ht="24" customHeight="1">
      <c r="AA321" s="47">
        <f ca="1"/>
        <v>0.30535380936330059</v>
      </c>
    </row>
    <row r="322" spans="13:27" ht="24" customHeight="1">
      <c r="AA322" s="47">
        <f ca="1"/>
        <v>6.002809379154872E-2</v>
      </c>
    </row>
    <row r="323" spans="13:27" ht="24" customHeight="1">
      <c r="AA323" s="47">
        <f ca="1"/>
        <v>1.7657080610021787</v>
      </c>
    </row>
    <row r="324" spans="13:27" ht="24" customHeight="1">
      <c r="AA324" s="47">
        <f ca="1"/>
        <v>1.917124183006536</v>
      </c>
    </row>
    <row r="325" spans="13:27" ht="24" customHeight="1">
      <c r="AA325" s="47">
        <f ca="1"/>
        <v>1.8199999999999998</v>
      </c>
    </row>
    <row r="326" spans="13:27" ht="24" customHeight="1">
      <c r="AA326" s="47">
        <f ca="1"/>
        <v>1.8703267973856208</v>
      </c>
    </row>
    <row r="327" spans="13:27" ht="24" customHeight="1">
      <c r="W327" t="s">
        <v>9</v>
      </c>
      <c r="AA327">
        <v>1</v>
      </c>
    </row>
    <row r="329" spans="13:27" ht="24" customHeight="1">
      <c r="M329" s="19" cm="1">
        <f t="array" aca="1" ref="M329:X344" ca="1">_xlfn.RANDARRAY(16,12,-1,1)</f>
        <v>0.42140979617840491</v>
      </c>
      <c r="N329" s="19">
        <f ca="1"/>
        <v>0.54895695193752303</v>
      </c>
      <c r="O329" s="19">
        <f ca="1"/>
        <v>-0.79895560154403067</v>
      </c>
      <c r="P329" s="19">
        <f ca="1"/>
        <v>0.29873914523200518</v>
      </c>
      <c r="Q329" s="19">
        <f ca="1"/>
        <v>-0.21318318121737279</v>
      </c>
      <c r="R329" s="19">
        <f ca="1"/>
        <v>0.78222957110234725</v>
      </c>
      <c r="S329" s="19">
        <f ca="1"/>
        <v>-0.66398196174539748</v>
      </c>
      <c r="T329" s="19">
        <f ca="1"/>
        <v>-0.13365409760346503</v>
      </c>
      <c r="U329" s="19">
        <f ca="1"/>
        <v>-0.34344342852638521</v>
      </c>
      <c r="V329" s="19">
        <f ca="1"/>
        <v>0.26994443967048931</v>
      </c>
      <c r="W329" s="19">
        <f ca="1"/>
        <v>-0.12245680156038574</v>
      </c>
      <c r="X329" s="19">
        <f ca="1"/>
        <v>-0.57517765470113291</v>
      </c>
      <c r="Y329" s="20">
        <v>1</v>
      </c>
      <c r="AA329" s="47" cm="1">
        <f t="array" aca="1" ref="AA329:AA344" ca="1">MMULT(M329:Y344,AA315:AA327)</f>
        <v>-0.23078758683814682</v>
      </c>
    </row>
    <row r="330" spans="13:27" ht="24" customHeight="1">
      <c r="M330" s="19">
        <f ca="1"/>
        <v>-0.35036620995517764</v>
      </c>
      <c r="N330" s="19">
        <f ca="1"/>
        <v>0.12843701769730842</v>
      </c>
      <c r="O330" s="19">
        <f ca="1"/>
        <v>-0.70948902099612576</v>
      </c>
      <c r="P330" s="19">
        <f ca="1"/>
        <v>-0.993020194443482</v>
      </c>
      <c r="Q330" s="19">
        <f ca="1"/>
        <v>0.27957837304470856</v>
      </c>
      <c r="R330" s="19">
        <f ca="1"/>
        <v>-9.1210810066774339E-2</v>
      </c>
      <c r="S330" s="19">
        <f ca="1"/>
        <v>-0.57567239175445106</v>
      </c>
      <c r="T330" s="19">
        <f ca="1"/>
        <v>-0.80810802799695947</v>
      </c>
      <c r="U330" s="19">
        <f ca="1"/>
        <v>2.0781920359747463E-2</v>
      </c>
      <c r="V330" s="19">
        <f ca="1"/>
        <v>0.97879657768706307</v>
      </c>
      <c r="W330" s="19">
        <f ca="1"/>
        <v>5.3064617616058518E-2</v>
      </c>
      <c r="X330" s="19">
        <f ca="1"/>
        <v>0.69191561401741142</v>
      </c>
      <c r="Y330" s="20">
        <v>0</v>
      </c>
      <c r="AA330" s="47">
        <f ca="1"/>
        <v>1.8217957375812566</v>
      </c>
    </row>
    <row r="331" spans="13:27" ht="24" customHeight="1">
      <c r="M331" s="19">
        <f ca="1"/>
        <v>0.82598869873150993</v>
      </c>
      <c r="N331" s="19">
        <f ca="1"/>
        <v>-0.71437168120985906</v>
      </c>
      <c r="O331" s="19">
        <f ca="1"/>
        <v>0.47137827043901503</v>
      </c>
      <c r="P331" s="19">
        <f ca="1"/>
        <v>-0.7604369825459989</v>
      </c>
      <c r="Q331" s="19">
        <f ca="1"/>
        <v>0.25455800956422392</v>
      </c>
      <c r="R331" s="19">
        <f ca="1"/>
        <v>0.79295676982259211</v>
      </c>
      <c r="S331" s="19">
        <f ca="1"/>
        <v>-0.48745875357197566</v>
      </c>
      <c r="T331" s="19">
        <f ca="1"/>
        <v>-0.62895076681690121</v>
      </c>
      <c r="U331" s="19">
        <f ca="1"/>
        <v>-8.8902728506926376E-2</v>
      </c>
      <c r="V331" s="19">
        <f ca="1"/>
        <v>0.98029849398182067</v>
      </c>
      <c r="W331" s="19">
        <f ca="1"/>
        <v>-0.56101505841631494</v>
      </c>
      <c r="X331" s="19">
        <f ca="1"/>
        <v>7.6470354240714355E-2</v>
      </c>
      <c r="Y331" s="20">
        <v>0</v>
      </c>
      <c r="AA331" s="47">
        <f ca="1"/>
        <v>1.0810756565261401</v>
      </c>
    </row>
    <row r="332" spans="13:27" ht="24" customHeight="1">
      <c r="M332" s="19">
        <f ca="1"/>
        <v>-0.84991218418054171</v>
      </c>
      <c r="N332" s="19">
        <f ca="1"/>
        <v>0.28529572226319777</v>
      </c>
      <c r="O332" s="19">
        <f ca="1"/>
        <v>-0.54820087502365777</v>
      </c>
      <c r="P332" s="19">
        <f ca="1"/>
        <v>0.95440272438655849</v>
      </c>
      <c r="Q332" s="19">
        <f ca="1"/>
        <v>-0.56639624312716674</v>
      </c>
      <c r="R332" s="19">
        <f ca="1"/>
        <v>-0.48737232517129692</v>
      </c>
      <c r="S332" s="19">
        <f ca="1"/>
        <v>-0.49356293654422734</v>
      </c>
      <c r="T332" s="19">
        <f ca="1"/>
        <v>-1.9545820898677624E-2</v>
      </c>
      <c r="U332" s="19">
        <f ca="1"/>
        <v>-0.39901207662470117</v>
      </c>
      <c r="V332" s="19">
        <f ca="1"/>
        <v>-0.9032070331332982</v>
      </c>
      <c r="W332" s="19">
        <f ca="1"/>
        <v>0.13823291745143629</v>
      </c>
      <c r="X332" s="19">
        <f ca="1"/>
        <v>-9.8008990952254793E-2</v>
      </c>
      <c r="Y332" s="20">
        <v>1</v>
      </c>
      <c r="AA332" s="47">
        <f ca="1"/>
        <v>-2.1901396563250786</v>
      </c>
    </row>
    <row r="333" spans="13:27" ht="24" customHeight="1">
      <c r="M333" s="19">
        <f ca="1"/>
        <v>-0.28191077623056016</v>
      </c>
      <c r="N333" s="19">
        <f ca="1"/>
        <v>-0.95811641967704975</v>
      </c>
      <c r="O333" s="19">
        <f ca="1"/>
        <v>-7.7624000266401927E-2</v>
      </c>
      <c r="P333" s="19">
        <f ca="1"/>
        <v>-0.87138520039226952</v>
      </c>
      <c r="Q333" s="19">
        <f ca="1"/>
        <v>0.16048009977951927</v>
      </c>
      <c r="R333" s="19">
        <f ca="1"/>
        <v>-4.8547509493826357E-2</v>
      </c>
      <c r="S333" s="19">
        <f ca="1"/>
        <v>-1.7149440278467321E-2</v>
      </c>
      <c r="T333" s="19">
        <f ca="1"/>
        <v>0.18246086278442819</v>
      </c>
      <c r="U333" s="19">
        <f ca="1"/>
        <v>0.36936586381074843</v>
      </c>
      <c r="V333" s="19">
        <f ca="1"/>
        <v>0.46907498612142495</v>
      </c>
      <c r="W333" s="19">
        <f ca="1"/>
        <v>0.88761550536547884</v>
      </c>
      <c r="X333" s="19">
        <f ca="1"/>
        <v>0.29375809965255129</v>
      </c>
      <c r="Y333" s="20">
        <v>1</v>
      </c>
      <c r="AA333" s="47">
        <f ca="1"/>
        <v>3.3986760705359358</v>
      </c>
    </row>
    <row r="334" spans="13:27" ht="24" customHeight="1">
      <c r="M334" s="19">
        <f ca="1"/>
        <v>-6.5488718454780326E-2</v>
      </c>
      <c r="N334" s="19">
        <f ca="1"/>
        <v>0.77347501205495428</v>
      </c>
      <c r="O334" s="19">
        <f ca="1"/>
        <v>0.57615217443358269</v>
      </c>
      <c r="P334" s="19">
        <f ca="1"/>
        <v>-7.6064648381479527E-2</v>
      </c>
      <c r="Q334" s="19">
        <f ca="1"/>
        <v>-0.58361990119582052</v>
      </c>
      <c r="R334" s="19">
        <f ca="1"/>
        <v>-0.62970376456966104</v>
      </c>
      <c r="S334" s="19">
        <f ca="1"/>
        <v>0.80457388558249177</v>
      </c>
      <c r="T334" s="19">
        <f ca="1"/>
        <v>0.32166197962046583</v>
      </c>
      <c r="U334" s="19">
        <f ca="1"/>
        <v>-0.39939110492505825</v>
      </c>
      <c r="V334" s="19">
        <f ca="1"/>
        <v>0.40897874943528989</v>
      </c>
      <c r="W334" s="19">
        <f ca="1"/>
        <v>-0.34445372245001193</v>
      </c>
      <c r="X334" s="19">
        <f ca="1"/>
        <v>-0.39948692239284767</v>
      </c>
      <c r="Y334" s="20">
        <v>1</v>
      </c>
      <c r="AA334" s="47">
        <f ca="1"/>
        <v>0.37209852193351778</v>
      </c>
    </row>
    <row r="335" spans="13:27" ht="24" customHeight="1">
      <c r="M335" s="19">
        <f ca="1"/>
        <v>0.45737036940700904</v>
      </c>
      <c r="N335" s="19">
        <f ca="1"/>
        <v>0.80017434103305018</v>
      </c>
      <c r="O335" s="19">
        <f ca="1"/>
        <v>0.92841554472922905</v>
      </c>
      <c r="P335" s="19">
        <f ca="1"/>
        <v>-0.9560656001123109</v>
      </c>
      <c r="Q335" s="19">
        <f ca="1"/>
        <v>-0.68146902391577546</v>
      </c>
      <c r="R335" s="19">
        <f ca="1"/>
        <v>-0.63234523944740273</v>
      </c>
      <c r="S335" s="19">
        <f ca="1"/>
        <v>-0.42626251472648247</v>
      </c>
      <c r="T335" s="19">
        <f ca="1"/>
        <v>-0.43218817221041816</v>
      </c>
      <c r="U335" s="19">
        <f ca="1"/>
        <v>-0.47550096642974138</v>
      </c>
      <c r="V335" s="19">
        <f ca="1"/>
        <v>-8.4515266116829135E-3</v>
      </c>
      <c r="W335" s="19">
        <f ca="1"/>
        <v>-0.95875684397208971</v>
      </c>
      <c r="X335" s="19">
        <f ca="1"/>
        <v>0.14513512762158065</v>
      </c>
      <c r="Y335" s="20">
        <v>1</v>
      </c>
      <c r="AA335" s="47">
        <f ca="1"/>
        <v>-0.95232010940702416</v>
      </c>
    </row>
    <row r="336" spans="13:27" ht="24" customHeight="1">
      <c r="M336" s="19">
        <f ca="1"/>
        <v>-0.23388429317200665</v>
      </c>
      <c r="N336" s="19">
        <f ca="1"/>
        <v>0.22386927073480067</v>
      </c>
      <c r="O336" s="19">
        <f ca="1"/>
        <v>0.78696593830177863</v>
      </c>
      <c r="P336" s="19">
        <f ca="1"/>
        <v>0.32800171255900046</v>
      </c>
      <c r="Q336" s="19">
        <f ca="1"/>
        <v>-0.41465459158969509</v>
      </c>
      <c r="R336" s="19">
        <f ca="1"/>
        <v>0.29254886748730957</v>
      </c>
      <c r="S336" s="19">
        <f ca="1"/>
        <v>0.87800577073380071</v>
      </c>
      <c r="T336" s="19">
        <f ca="1"/>
        <v>0.76812023560440745</v>
      </c>
      <c r="U336" s="19">
        <f ca="1"/>
        <v>-0.41612235234411443</v>
      </c>
      <c r="V336" s="19">
        <f ca="1"/>
        <v>0.92984790501583614</v>
      </c>
      <c r="W336" s="19">
        <f ca="1"/>
        <v>0.72808807923322583</v>
      </c>
      <c r="X336" s="19">
        <f ca="1"/>
        <v>7.53224044446128E-2</v>
      </c>
      <c r="Y336" s="20">
        <v>0</v>
      </c>
      <c r="AA336" s="47">
        <f ca="1"/>
        <v>3.4363954724394237</v>
      </c>
    </row>
    <row r="337" spans="13:27" ht="24" customHeight="1">
      <c r="M337" s="19">
        <f ca="1"/>
        <v>-3.1221611704149499E-2</v>
      </c>
      <c r="N337" s="19">
        <f ca="1"/>
        <v>0.81748776217843733</v>
      </c>
      <c r="O337" s="19">
        <f ca="1"/>
        <v>0.33105618559689454</v>
      </c>
      <c r="P337" s="19">
        <f ca="1"/>
        <v>-0.4435031144608097</v>
      </c>
      <c r="Q337" s="19">
        <f ca="1"/>
        <v>-0.82515633280870215</v>
      </c>
      <c r="R337" s="19">
        <f ca="1"/>
        <v>-0.26915987248699413</v>
      </c>
      <c r="S337" s="19">
        <f ca="1"/>
        <v>0.28017823128863406</v>
      </c>
      <c r="T337" s="19">
        <f ca="1"/>
        <v>0.27917289557304348</v>
      </c>
      <c r="U337" s="19">
        <f ca="1"/>
        <v>0.8637206336829284</v>
      </c>
      <c r="V337" s="19">
        <f ca="1"/>
        <v>-0.21662924640513959</v>
      </c>
      <c r="W337" s="19">
        <f ca="1"/>
        <v>-0.22093072098499045</v>
      </c>
      <c r="X337" s="19">
        <f ca="1"/>
        <v>0.36236326907302763</v>
      </c>
      <c r="Y337" s="20">
        <v>0</v>
      </c>
      <c r="AA337" s="47">
        <f ca="1"/>
        <v>1.5325067034508706</v>
      </c>
    </row>
    <row r="338" spans="13:27" ht="24" customHeight="1">
      <c r="M338" s="19">
        <f ca="1"/>
        <v>-0.86872584033112132</v>
      </c>
      <c r="N338" s="19">
        <f ca="1"/>
        <v>-0.38486323051160887</v>
      </c>
      <c r="O338" s="19">
        <f ca="1"/>
        <v>0.29441913469405012</v>
      </c>
      <c r="P338" s="19">
        <f ca="1"/>
        <v>-0.50395734820856308</v>
      </c>
      <c r="Q338" s="19">
        <f ca="1"/>
        <v>0.24238553124394668</v>
      </c>
      <c r="R338" s="19">
        <f ca="1"/>
        <v>-0.89353270393506889</v>
      </c>
      <c r="S338" s="19">
        <f ca="1"/>
        <v>-0.64039727311932038</v>
      </c>
      <c r="T338" s="19">
        <f ca="1"/>
        <v>-0.52848121698402517</v>
      </c>
      <c r="U338" s="19">
        <f ca="1"/>
        <v>0.6485151768668409</v>
      </c>
      <c r="V338" s="19">
        <f ca="1"/>
        <v>0.8476829534671364</v>
      </c>
      <c r="W338" s="19">
        <f ca="1"/>
        <v>0.85600272576806957</v>
      </c>
      <c r="X338" s="19">
        <f ca="1"/>
        <v>8.5117289641685634E-2</v>
      </c>
      <c r="Y338" s="20">
        <v>0</v>
      </c>
      <c r="AA338" s="47">
        <f ca="1"/>
        <v>3.1086909860337149</v>
      </c>
    </row>
    <row r="339" spans="13:27" ht="24" customHeight="1">
      <c r="M339" s="19">
        <f ca="1"/>
        <v>-0.44904916703050612</v>
      </c>
      <c r="N339" s="19">
        <f ca="1"/>
        <v>-0.17818793330006377</v>
      </c>
      <c r="O339" s="19">
        <f ca="1"/>
        <v>-0.16257067489238364</v>
      </c>
      <c r="P339" s="19">
        <f ca="1"/>
        <v>0.42006972852999835</v>
      </c>
      <c r="Q339" s="19">
        <f ca="1"/>
        <v>-0.91154082353215893</v>
      </c>
      <c r="R339" s="19">
        <f ca="1"/>
        <v>0.36466379964719198</v>
      </c>
      <c r="S339" s="19">
        <f ca="1"/>
        <v>-0.97802312034992633</v>
      </c>
      <c r="T339" s="19">
        <f ca="1"/>
        <v>-0.29252258883826099</v>
      </c>
      <c r="U339" s="19">
        <f ca="1"/>
        <v>0.58383609884546672</v>
      </c>
      <c r="V339" s="19">
        <f ca="1"/>
        <v>0.62034560585045839</v>
      </c>
      <c r="W339" s="19">
        <f ca="1"/>
        <v>0.72826611503325633</v>
      </c>
      <c r="X339" s="19">
        <f ca="1"/>
        <v>-7.5013033674093954E-3</v>
      </c>
      <c r="Y339" s="20">
        <v>1</v>
      </c>
      <c r="AA339" s="47">
        <f ca="1"/>
        <v>3.6254289256377228</v>
      </c>
    </row>
    <row r="340" spans="13:27" ht="24" customHeight="1">
      <c r="M340" s="19">
        <f ca="1"/>
        <v>-0.70367448609092342</v>
      </c>
      <c r="N340" s="19">
        <f ca="1"/>
        <v>0.65807583975226436</v>
      </c>
      <c r="O340" s="19">
        <f ca="1"/>
        <v>0.36665959459870723</v>
      </c>
      <c r="P340" s="19">
        <f ca="1"/>
        <v>-0.30310119651136413</v>
      </c>
      <c r="Q340" s="19">
        <f ca="1"/>
        <v>0.53994270020190793</v>
      </c>
      <c r="R340" s="19">
        <f ca="1"/>
        <v>-0.37151300905104812</v>
      </c>
      <c r="S340" s="19">
        <f ca="1"/>
        <v>-0.88209107206886128</v>
      </c>
      <c r="T340" s="19">
        <f ca="1"/>
        <v>-0.25221795371587885</v>
      </c>
      <c r="U340" s="19">
        <f ca="1"/>
        <v>-0.80814348889801102</v>
      </c>
      <c r="V340" s="19">
        <f ca="1"/>
        <v>0.53118433302175405</v>
      </c>
      <c r="W340" s="19">
        <f ca="1"/>
        <v>0.70913621190627274</v>
      </c>
      <c r="X340" s="19">
        <f ca="1"/>
        <v>-0.29097377794912505</v>
      </c>
      <c r="Y340" s="20">
        <v>0</v>
      </c>
      <c r="AA340" s="47">
        <f ca="1"/>
        <v>2.8392543908237533E-2</v>
      </c>
    </row>
    <row r="341" spans="13:27" ht="24" customHeight="1">
      <c r="M341" s="19">
        <f ca="1"/>
        <v>0.84139105023610905</v>
      </c>
      <c r="N341" s="19">
        <f ca="1"/>
        <v>-8.8656019739337122E-3</v>
      </c>
      <c r="O341" s="19">
        <f ca="1"/>
        <v>0.27064433817294775</v>
      </c>
      <c r="P341" s="19">
        <f ca="1"/>
        <v>0.53783169458571267</v>
      </c>
      <c r="Q341" s="19">
        <f ca="1"/>
        <v>0.85148657841148134</v>
      </c>
      <c r="R341" s="19">
        <f ca="1"/>
        <v>0.31457588279778825</v>
      </c>
      <c r="S341" s="19">
        <f ca="1"/>
        <v>-0.5124145815222767</v>
      </c>
      <c r="T341" s="19">
        <f ca="1"/>
        <v>-0.14860473872169289</v>
      </c>
      <c r="U341" s="19">
        <f ca="1"/>
        <v>-0.6082055887944311</v>
      </c>
      <c r="V341" s="19">
        <f ca="1"/>
        <v>0.14405145026412702</v>
      </c>
      <c r="W341" s="19">
        <f ca="1"/>
        <v>-3.5410362181067079E-2</v>
      </c>
      <c r="X341" s="19">
        <f ca="1"/>
        <v>-0.51680063809639232</v>
      </c>
      <c r="Y341" s="20">
        <v>1</v>
      </c>
      <c r="AA341" s="47">
        <f ca="1"/>
        <v>0.60945672262248429</v>
      </c>
    </row>
    <row r="342" spans="13:27" ht="24" customHeight="1">
      <c r="M342" s="19">
        <f ca="1"/>
        <v>0.93234937549632946</v>
      </c>
      <c r="N342" s="19">
        <f ca="1"/>
        <v>4.9357908414707108E-2</v>
      </c>
      <c r="O342" s="19">
        <f ca="1"/>
        <v>0.88703215136512226</v>
      </c>
      <c r="P342" s="19">
        <f ca="1"/>
        <v>-0.97795007568434467</v>
      </c>
      <c r="Q342" s="19">
        <f ca="1"/>
        <v>-0.39767075698437693</v>
      </c>
      <c r="R342" s="19">
        <f ca="1"/>
        <v>-0.32738042308499238</v>
      </c>
      <c r="S342" s="19">
        <f ca="1"/>
        <v>0.93569872165657597</v>
      </c>
      <c r="T342" s="19">
        <f ca="1"/>
        <v>0.9728368637920517</v>
      </c>
      <c r="U342" s="19">
        <f ca="1"/>
        <v>-0.57573880013374112</v>
      </c>
      <c r="V342" s="19">
        <f ca="1"/>
        <v>5.7229996876183353E-2</v>
      </c>
      <c r="W342" s="19">
        <f ca="1"/>
        <v>0.7699892292333268</v>
      </c>
      <c r="X342" s="19">
        <f ca="1"/>
        <v>0.19203380926793168</v>
      </c>
      <c r="Y342" s="20">
        <v>1</v>
      </c>
      <c r="AA342" s="47">
        <f ca="1"/>
        <v>2.8297414214304615</v>
      </c>
    </row>
    <row r="343" spans="13:27" ht="24" customHeight="1">
      <c r="M343" s="19">
        <f ca="1"/>
        <v>0.23268440829915837</v>
      </c>
      <c r="N343" s="19">
        <f ca="1"/>
        <v>0.85051186358237829</v>
      </c>
      <c r="O343" s="19">
        <f ca="1"/>
        <v>-0.18536122666391752</v>
      </c>
      <c r="P343" s="19">
        <f ca="1"/>
        <v>-0.94556461758950627</v>
      </c>
      <c r="Q343" s="19">
        <f ca="1"/>
        <v>0.8254979367519244</v>
      </c>
      <c r="R343" s="19">
        <f ca="1"/>
        <v>-0.60996912772493883</v>
      </c>
      <c r="S343" s="19">
        <f ca="1"/>
        <v>-0.83385408725379762</v>
      </c>
      <c r="T343" s="19">
        <f ca="1"/>
        <v>-0.32552120384060412</v>
      </c>
      <c r="U343" s="19">
        <f ca="1"/>
        <v>-0.58229367420242806</v>
      </c>
      <c r="V343" s="19">
        <f ca="1"/>
        <v>-0.38563093274522564</v>
      </c>
      <c r="W343" s="19">
        <f ca="1"/>
        <v>-0.57434497770332071</v>
      </c>
      <c r="X343" s="19">
        <f ca="1"/>
        <v>0.16135008056883349</v>
      </c>
      <c r="Y343" s="20">
        <v>1</v>
      </c>
      <c r="AA343" s="47">
        <f ca="1"/>
        <v>-1.6516342235897445</v>
      </c>
    </row>
    <row r="344" spans="13:27" ht="24" customHeight="1">
      <c r="M344" s="19">
        <f ca="1"/>
        <v>0.96172588329716535</v>
      </c>
      <c r="N344" s="19">
        <f ca="1"/>
        <v>0.7693425054291263</v>
      </c>
      <c r="O344" s="19">
        <f ca="1"/>
        <v>0.92336558216515119</v>
      </c>
      <c r="P344" s="19">
        <f ca="1"/>
        <v>-0.71056346295011497</v>
      </c>
      <c r="Q344" s="19">
        <f ca="1"/>
        <v>0.96745471903198443</v>
      </c>
      <c r="R344" s="19">
        <f ca="1"/>
        <v>-0.21621283298874916</v>
      </c>
      <c r="S344" s="19">
        <f ca="1"/>
        <v>0.8200189426914577</v>
      </c>
      <c r="T344" s="19">
        <f ca="1"/>
        <v>0.19167992237191678</v>
      </c>
      <c r="U344" s="19">
        <f ca="1"/>
        <v>-0.34308263414775242</v>
      </c>
      <c r="V344" s="19">
        <f ca="1"/>
        <v>-0.11127821537981109</v>
      </c>
      <c r="W344" s="19">
        <f ca="1"/>
        <v>0.47994362842580318</v>
      </c>
      <c r="X344" s="19">
        <f ca="1"/>
        <v>0.30264270155366102</v>
      </c>
      <c r="Y344" s="20">
        <v>1</v>
      </c>
      <c r="AA344" s="47">
        <f ca="1"/>
        <v>3.6580119218937086</v>
      </c>
    </row>
    <row r="345" spans="13:27" ht="24" customHeight="1">
      <c r="AA345" s="4"/>
    </row>
    <row r="347" spans="13:27" ht="24" customHeight="1">
      <c r="W347" t="s">
        <v>5</v>
      </c>
      <c r="AA347" s="47" cm="1">
        <f t="array" aca="1" ref="AA347:AA362" ca="1">_xlfn.MAP(_xlfn.ANCHORARRAY(AA329),_xlfn.LAMBDA(_xlpm.x, MAX(_xlpm.x,0)))</f>
        <v>0</v>
      </c>
    </row>
    <row r="348" spans="13:27" ht="24" customHeight="1">
      <c r="AA348" s="47">
        <f ca="1"/>
        <v>1.8217957375812566</v>
      </c>
    </row>
    <row r="349" spans="13:27" ht="24" customHeight="1">
      <c r="AA349" s="47">
        <f ca="1"/>
        <v>1.0810756565261401</v>
      </c>
    </row>
    <row r="350" spans="13:27" ht="24" customHeight="1">
      <c r="AA350" s="47">
        <f ca="1"/>
        <v>0</v>
      </c>
    </row>
    <row r="351" spans="13:27" ht="24" customHeight="1">
      <c r="AA351" s="47">
        <f ca="1"/>
        <v>3.3986760705359358</v>
      </c>
    </row>
    <row r="352" spans="13:27" ht="24" customHeight="1">
      <c r="AA352" s="47">
        <f ca="1"/>
        <v>0.37209852193351778</v>
      </c>
    </row>
    <row r="353" spans="9:27" ht="24" customHeight="1">
      <c r="AA353" s="47">
        <f ca="1"/>
        <v>0</v>
      </c>
    </row>
    <row r="354" spans="9:27" ht="24" customHeight="1">
      <c r="AA354" s="47">
        <f ca="1"/>
        <v>3.4363954724394237</v>
      </c>
    </row>
    <row r="355" spans="9:27" ht="24" customHeight="1">
      <c r="AA355" s="47">
        <f ca="1"/>
        <v>1.5325067034508706</v>
      </c>
    </row>
    <row r="356" spans="9:27" ht="24" customHeight="1">
      <c r="AA356" s="47">
        <f ca="1"/>
        <v>3.1086909860337149</v>
      </c>
    </row>
    <row r="357" spans="9:27" ht="24" customHeight="1">
      <c r="AA357" s="47">
        <f ca="1"/>
        <v>3.6254289256377228</v>
      </c>
    </row>
    <row r="358" spans="9:27" ht="24" customHeight="1">
      <c r="AA358" s="47">
        <f ca="1"/>
        <v>2.8392543908237533E-2</v>
      </c>
    </row>
    <row r="359" spans="9:27" ht="24" customHeight="1">
      <c r="AA359" s="47">
        <f ca="1"/>
        <v>0.60945672262248429</v>
      </c>
    </row>
    <row r="360" spans="9:27" ht="24" customHeight="1">
      <c r="AA360" s="47">
        <f ca="1"/>
        <v>2.8297414214304615</v>
      </c>
    </row>
    <row r="361" spans="9:27" ht="24" customHeight="1">
      <c r="AA361" s="47">
        <f ca="1"/>
        <v>0</v>
      </c>
    </row>
    <row r="362" spans="9:27" ht="24" customHeight="1">
      <c r="AA362" s="47">
        <f ca="1"/>
        <v>3.6580119218937086</v>
      </c>
    </row>
    <row r="363" spans="9:27" ht="24" customHeight="1">
      <c r="W363" t="s">
        <v>9</v>
      </c>
      <c r="AA363">
        <v>1</v>
      </c>
    </row>
    <row r="365" spans="9:27" ht="24" customHeight="1">
      <c r="I365" s="19" cm="1">
        <f t="array" aca="1" ref="I365:X369" ca="1">_xlfn.RANDARRAY(5,16,-1,1)</f>
        <v>0.67404124739680404</v>
      </c>
      <c r="J365" s="19">
        <f ca="1"/>
        <v>0.44109170709199508</v>
      </c>
      <c r="K365" s="19">
        <f ca="1"/>
        <v>-0.68455136844275954</v>
      </c>
      <c r="L365" s="19">
        <f ca="1"/>
        <v>-0.1422586314018901</v>
      </c>
      <c r="M365" s="19">
        <f ca="1"/>
        <v>-0.7348892918948049</v>
      </c>
      <c r="N365" s="19">
        <f ca="1"/>
        <v>-0.62618597129209785</v>
      </c>
      <c r="O365" s="19">
        <f ca="1"/>
        <v>-0.62133463951987733</v>
      </c>
      <c r="P365" s="19">
        <f ca="1"/>
        <v>0.78002343769502569</v>
      </c>
      <c r="Q365" s="19">
        <f ca="1"/>
        <v>0.11146833831938774</v>
      </c>
      <c r="R365" s="19">
        <f ca="1"/>
        <v>0.31130319209771962</v>
      </c>
      <c r="S365" s="19">
        <f ca="1"/>
        <v>9.6653642683885987E-2</v>
      </c>
      <c r="T365" s="19">
        <f ca="1"/>
        <v>3.6980467918233284E-2</v>
      </c>
      <c r="U365" s="19">
        <f ca="1"/>
        <v>7.2575864574053517E-2</v>
      </c>
      <c r="V365" s="19">
        <f ca="1"/>
        <v>0.67568551550992395</v>
      </c>
      <c r="W365" s="19">
        <f ca="1"/>
        <v>-0.4805761852239252</v>
      </c>
      <c r="X365" s="19">
        <f ca="1"/>
        <v>-0.68665801063784415</v>
      </c>
      <c r="Y365" s="20">
        <v>0</v>
      </c>
      <c r="AA365" s="47" cm="1">
        <f t="array" aca="1" ref="AA365:AA369" ca="1">MMULT(I365:Y369,AA347:AA363)</f>
        <v>0.94781889115506202</v>
      </c>
    </row>
    <row r="366" spans="9:27" ht="24" customHeight="1">
      <c r="I366" s="19">
        <f ca="1"/>
        <v>-0.18685996670836214</v>
      </c>
      <c r="J366" s="19">
        <f ca="1"/>
        <v>-0.86582439277722156</v>
      </c>
      <c r="K366" s="19">
        <f ca="1"/>
        <v>0.89776641540249491</v>
      </c>
      <c r="L366" s="19">
        <f ca="1"/>
        <v>0.55816429930969957</v>
      </c>
      <c r="M366" s="19">
        <f ca="1"/>
        <v>0.57245317635756576</v>
      </c>
      <c r="N366" s="19">
        <f ca="1"/>
        <v>-0.28114043149716772</v>
      </c>
      <c r="O366" s="19">
        <f ca="1"/>
        <v>0.87122565194100887</v>
      </c>
      <c r="P366" s="19">
        <f ca="1"/>
        <v>-0.44821916767613335</v>
      </c>
      <c r="Q366" s="19">
        <f ca="1"/>
        <v>-0.71752687160364581</v>
      </c>
      <c r="R366" s="19">
        <f ca="1"/>
        <v>-0.66314797353359967</v>
      </c>
      <c r="S366" s="19">
        <f ca="1"/>
        <v>-0.62349348246920866</v>
      </c>
      <c r="T366" s="19">
        <f ca="1"/>
        <v>-0.61269655418873437</v>
      </c>
      <c r="U366" s="19">
        <f ca="1"/>
        <v>0.357849189569037</v>
      </c>
      <c r="V366" s="19">
        <f ca="1"/>
        <v>-2.6463047623988212E-2</v>
      </c>
      <c r="W366" s="19">
        <f ca="1"/>
        <v>0.65128532061436362</v>
      </c>
      <c r="X366" s="19">
        <f ca="1"/>
        <v>0.59820311485074606</v>
      </c>
      <c r="Y366" s="20">
        <v>1</v>
      </c>
      <c r="AA366" s="47">
        <f ca="1"/>
        <v>-2.4136091671768716</v>
      </c>
    </row>
    <row r="367" spans="9:27" ht="24" customHeight="1">
      <c r="I367" s="19">
        <f ca="1"/>
        <v>4.7102978230224135E-2</v>
      </c>
      <c r="J367" s="19">
        <f ca="1"/>
        <v>-0.64386441664574634</v>
      </c>
      <c r="K367" s="19">
        <f ca="1"/>
        <v>0.95648631072132795</v>
      </c>
      <c r="L367" s="19">
        <f ca="1"/>
        <v>0.17995332810157105</v>
      </c>
      <c r="M367" s="19">
        <f ca="1"/>
        <v>0.46684369165623529</v>
      </c>
      <c r="N367" s="19">
        <f ca="1"/>
        <v>0.82090374404359467</v>
      </c>
      <c r="O367" s="19">
        <f ca="1"/>
        <v>0.52723281727364157</v>
      </c>
      <c r="P367" s="19">
        <f ca="1"/>
        <v>-0.87819054231576898</v>
      </c>
      <c r="Q367" s="19">
        <f ca="1"/>
        <v>0.88495475750037755</v>
      </c>
      <c r="R367" s="19">
        <f ca="1"/>
        <v>0.40684785168028847</v>
      </c>
      <c r="S367" s="19">
        <f ca="1"/>
        <v>-0.23386525082695964</v>
      </c>
      <c r="T367" s="19">
        <f ca="1"/>
        <v>-0.90467004055655065</v>
      </c>
      <c r="U367" s="19">
        <f ca="1"/>
        <v>0.84857226263800722</v>
      </c>
      <c r="V367" s="19">
        <f ca="1"/>
        <v>0.12830796819803814</v>
      </c>
      <c r="W367" s="19">
        <f ca="1"/>
        <v>-0.86329813233525798</v>
      </c>
      <c r="X367" s="19">
        <f ca="1"/>
        <v>-0.56578323914247863</v>
      </c>
      <c r="Y367" s="20">
        <v>1</v>
      </c>
      <c r="AA367" s="47">
        <f ca="1"/>
        <v>0.2933623931055116</v>
      </c>
    </row>
    <row r="368" spans="9:27" ht="24" customHeight="1">
      <c r="I368" s="19">
        <f ca="1"/>
        <v>0.1459734778747408</v>
      </c>
      <c r="J368" s="19">
        <f ca="1"/>
        <v>5.7705231674366031E-2</v>
      </c>
      <c r="K368" s="19">
        <f ca="1"/>
        <v>0.21759084200366186</v>
      </c>
      <c r="L368" s="19">
        <f ca="1"/>
        <v>-0.37615012312345986</v>
      </c>
      <c r="M368" s="19">
        <f ca="1"/>
        <v>-0.10381160914681775</v>
      </c>
      <c r="N368" s="19">
        <f ca="1"/>
        <v>0.74310534208146195</v>
      </c>
      <c r="O368" s="19">
        <f ca="1"/>
        <v>9.0298028156485799E-2</v>
      </c>
      <c r="P368" s="19">
        <f ca="1"/>
        <v>0.83129169770979949</v>
      </c>
      <c r="Q368" s="19">
        <f ca="1"/>
        <v>0.28960720722636935</v>
      </c>
      <c r="R368" s="19">
        <f ca="1"/>
        <v>-0.90201220352114797</v>
      </c>
      <c r="S368" s="19">
        <f ca="1"/>
        <v>0.32498147933193389</v>
      </c>
      <c r="T368" s="19">
        <f ca="1"/>
        <v>0.87505565667059515</v>
      </c>
      <c r="U368" s="19">
        <f ca="1"/>
        <v>0.56111587896095738</v>
      </c>
      <c r="V368" s="19">
        <f ca="1"/>
        <v>0.75382477202193932</v>
      </c>
      <c r="W368" s="19">
        <f ca="1"/>
        <v>-0.37078479391442021</v>
      </c>
      <c r="X368" s="19">
        <f ca="1"/>
        <v>-0.63877855938829087</v>
      </c>
      <c r="Y368" s="20">
        <v>1</v>
      </c>
      <c r="AA368" s="47">
        <f ca="1"/>
        <v>3.1019282338239913</v>
      </c>
    </row>
    <row r="369" spans="1:27" ht="24" customHeight="1">
      <c r="I369" s="19">
        <f ca="1"/>
        <v>-0.28252050395476691</v>
      </c>
      <c r="J369" s="19">
        <f ca="1"/>
        <v>0.81068766730193076</v>
      </c>
      <c r="K369" s="19">
        <f ca="1"/>
        <v>-0.19121842472401318</v>
      </c>
      <c r="L369" s="19">
        <f ca="1"/>
        <v>-0.67806548894221752</v>
      </c>
      <c r="M369" s="19">
        <f ca="1"/>
        <v>-0.80521178346722322</v>
      </c>
      <c r="N369" s="19">
        <f ca="1"/>
        <v>-6.2777142248497286E-2</v>
      </c>
      <c r="O369" s="19">
        <f ca="1"/>
        <v>-0.83245199013958171</v>
      </c>
      <c r="P369" s="19">
        <f ca="1"/>
        <v>0.35495172516908013</v>
      </c>
      <c r="Q369" s="19">
        <f ca="1"/>
        <v>-0.817940601329185</v>
      </c>
      <c r="R369" s="19">
        <f ca="1"/>
        <v>4.8083461393921834E-3</v>
      </c>
      <c r="S369" s="19">
        <f ca="1"/>
        <v>-0.18366077601728903</v>
      </c>
      <c r="T369" s="19">
        <f ca="1"/>
        <v>-0.77764365301434246</v>
      </c>
      <c r="U369" s="19">
        <f ca="1"/>
        <v>-0.5687608837811875</v>
      </c>
      <c r="V369" s="19">
        <f ca="1"/>
        <v>-6.3399953384577712E-2</v>
      </c>
      <c r="W369" s="19">
        <f ca="1"/>
        <v>-0.4740999673077495</v>
      </c>
      <c r="X369" s="19">
        <f ca="1"/>
        <v>5.4527521363064935E-2</v>
      </c>
      <c r="Y369" s="20">
        <v>1</v>
      </c>
      <c r="AA369" s="47">
        <f ca="1"/>
        <v>-1.5231315068464797</v>
      </c>
    </row>
    <row r="371" spans="1:27" ht="24" customHeight="1">
      <c r="W371" t="s">
        <v>21</v>
      </c>
      <c r="AA371" s="47" cm="1">
        <f t="array" aca="1" ref="AA371:AA375" ca="1">EXP(_xlfn.ANCHORARRAY(AA365))/SUM(EXP(_xlfn.ANCHORARRAY(AA365)))</f>
        <v>9.7474211562019533E-2</v>
      </c>
    </row>
    <row r="372" spans="1:27" ht="24" customHeight="1">
      <c r="AA372" s="47">
        <f ca="1"/>
        <v>3.3809603213607385E-3</v>
      </c>
    </row>
    <row r="373" spans="1:27" ht="24" customHeight="1">
      <c r="AA373" s="47">
        <f ca="1"/>
        <v>5.0659731684857295E-2</v>
      </c>
    </row>
    <row r="374" spans="1:27" ht="24" customHeight="1">
      <c r="AA374" s="47">
        <f ca="1"/>
        <v>0.84024808614985569</v>
      </c>
    </row>
    <row r="375" spans="1:27" ht="24" customHeight="1">
      <c r="AA375" s="47">
        <f ca="1"/>
        <v>8.2370102819067457E-3</v>
      </c>
    </row>
    <row r="378" spans="1:27" s="2" customFormat="1" ht="24" customHeight="1">
      <c r="A378" s="1" t="s">
        <v>22</v>
      </c>
    </row>
    <row r="380" spans="1:27" ht="23.1" customHeight="1">
      <c r="A380" t="s">
        <v>23</v>
      </c>
    </row>
    <row r="381" spans="1:27" ht="23.1" customHeight="1">
      <c r="F381" t="s">
        <v>24</v>
      </c>
    </row>
    <row r="382" spans="1:27" ht="23.1" customHeight="1">
      <c r="F382" s="4">
        <v>1</v>
      </c>
      <c r="G382" s="4">
        <v>2</v>
      </c>
      <c r="H382" s="4">
        <v>3</v>
      </c>
      <c r="I382" s="4">
        <v>4</v>
      </c>
    </row>
    <row r="383" spans="1:27" ht="23.1" customHeight="1">
      <c r="C383" t="s">
        <v>25</v>
      </c>
      <c r="D383" t="s">
        <v>26</v>
      </c>
      <c r="F383" s="29">
        <v>1</v>
      </c>
      <c r="G383" s="29">
        <v>2</v>
      </c>
      <c r="H383" s="29">
        <v>4</v>
      </c>
      <c r="I383" s="29">
        <v>2</v>
      </c>
    </row>
    <row r="384" spans="1:27" ht="23.1" customHeight="1">
      <c r="F384" s="30">
        <v>2</v>
      </c>
      <c r="G384" s="30">
        <v>3</v>
      </c>
      <c r="H384" s="30">
        <v>3</v>
      </c>
      <c r="I384" s="30">
        <v>1</v>
      </c>
    </row>
    <row r="385" spans="3:9" ht="23.1" customHeight="1">
      <c r="F385" s="31">
        <v>1</v>
      </c>
      <c r="G385" s="31">
        <v>1</v>
      </c>
      <c r="H385" s="31">
        <v>2</v>
      </c>
      <c r="I385" s="31">
        <v>1</v>
      </c>
    </row>
    <row r="386" spans="3:9" ht="23.1" customHeight="1"/>
    <row r="387" spans="3:9" ht="23.1" customHeight="1"/>
    <row r="388" spans="3:9" ht="23.1" customHeight="1">
      <c r="C388" t="s">
        <v>27</v>
      </c>
      <c r="F388" s="29"/>
      <c r="G388" s="29"/>
      <c r="H388" s="29"/>
      <c r="I388" s="29"/>
    </row>
    <row r="389" spans="3:9" ht="23.1" customHeight="1">
      <c r="F389" s="30"/>
      <c r="G389" s="30"/>
      <c r="H389" s="30"/>
      <c r="I389" s="30"/>
    </row>
    <row r="390" spans="3:9" ht="23.1" customHeight="1">
      <c r="F390" s="31"/>
      <c r="G390" s="31"/>
      <c r="H390" s="31"/>
      <c r="I390" s="31"/>
    </row>
    <row r="391" spans="3:9" ht="23.1" customHeight="1"/>
    <row r="392" spans="3:9" ht="23.1" customHeight="1">
      <c r="C392" t="s">
        <v>28</v>
      </c>
      <c r="F392" s="29"/>
      <c r="G392" s="29"/>
      <c r="H392" s="29"/>
      <c r="I392" s="29"/>
    </row>
    <row r="393" spans="3:9" ht="23.1" customHeight="1">
      <c r="F393" s="30"/>
      <c r="G393" s="30"/>
      <c r="H393" s="30"/>
      <c r="I393" s="30"/>
    </row>
    <row r="394" spans="3:9" ht="23.1" customHeight="1">
      <c r="F394" s="31"/>
      <c r="G394" s="31"/>
      <c r="H394" s="31"/>
      <c r="I394" s="31"/>
    </row>
    <row r="395" spans="3:9" ht="23.1" customHeight="1"/>
    <row r="396" spans="3:9" ht="23.1" customHeight="1">
      <c r="C396" s="73" t="s">
        <v>29</v>
      </c>
      <c r="F396" s="29"/>
      <c r="G396" s="29"/>
      <c r="H396" s="29"/>
      <c r="I396" s="29"/>
    </row>
    <row r="397" spans="3:9" ht="23.1" customHeight="1">
      <c r="F397" s="30"/>
      <c r="G397" s="30"/>
      <c r="H397" s="30"/>
      <c r="I397" s="30"/>
    </row>
    <row r="398" spans="3:9" ht="23.1" customHeight="1">
      <c r="F398" s="31"/>
      <c r="G398" s="31"/>
      <c r="H398" s="31"/>
      <c r="I398" s="31"/>
    </row>
    <row r="399" spans="3:9" ht="23.1" customHeight="1" thickBot="1"/>
    <row r="400" spans="3:9" ht="23.1" customHeight="1" thickBot="1">
      <c r="D400" t="s">
        <v>30</v>
      </c>
      <c r="F400" s="117"/>
      <c r="G400" s="118"/>
    </row>
    <row r="401" spans="1:9" ht="23.1" customHeight="1"/>
    <row r="402" spans="1:9" ht="23.1" customHeight="1" thickBot="1"/>
    <row r="403" spans="1:9" ht="23.1" customHeight="1">
      <c r="B403" t="s">
        <v>31</v>
      </c>
      <c r="F403" s="87"/>
      <c r="G403" s="87"/>
      <c r="H403" s="87"/>
      <c r="I403" s="87"/>
    </row>
    <row r="404" spans="1:9" ht="23.1" customHeight="1">
      <c r="F404" s="88"/>
      <c r="G404" s="88"/>
      <c r="H404" s="88"/>
      <c r="I404" s="88"/>
    </row>
    <row r="405" spans="1:9" ht="23.1" customHeight="1" thickBot="1">
      <c r="F405" s="89"/>
      <c r="G405" s="89"/>
      <c r="H405" s="89"/>
      <c r="I405" s="89"/>
    </row>
    <row r="406" spans="1:9" ht="23.1" customHeight="1">
      <c r="A406" t="s">
        <v>32</v>
      </c>
    </row>
    <row r="407" spans="1:9" ht="23.1" customHeight="1"/>
    <row r="408" spans="1:9" ht="23.1" customHeight="1">
      <c r="C408" t="s">
        <v>33</v>
      </c>
      <c r="F408" s="29">
        <v>0</v>
      </c>
      <c r="G408" s="29">
        <v>0</v>
      </c>
      <c r="H408" s="29">
        <v>0</v>
      </c>
      <c r="I408" s="29">
        <v>0</v>
      </c>
    </row>
    <row r="409" spans="1:9" ht="23.1" customHeight="1">
      <c r="F409" s="30">
        <v>0</v>
      </c>
      <c r="G409" s="30">
        <v>0</v>
      </c>
      <c r="H409" s="30">
        <v>0</v>
      </c>
      <c r="I409" s="30">
        <v>0</v>
      </c>
    </row>
    <row r="410" spans="1:9" ht="23.1" customHeight="1">
      <c r="F410" s="31">
        <v>0</v>
      </c>
      <c r="G410" s="31">
        <v>0</v>
      </c>
      <c r="H410" s="31">
        <v>0</v>
      </c>
      <c r="I410" s="31">
        <v>0</v>
      </c>
    </row>
    <row r="411" spans="1:9" ht="23.1" customHeight="1"/>
    <row r="412" spans="1:9" ht="23.1" customHeight="1">
      <c r="C412" t="s">
        <v>25</v>
      </c>
      <c r="D412" t="s">
        <v>34</v>
      </c>
      <c r="F412" s="29" cm="1">
        <f t="array" ref="F412:I414">F383:I385+F408:I410</f>
        <v>1</v>
      </c>
      <c r="G412" s="29">
        <v>2</v>
      </c>
      <c r="H412" s="29">
        <v>4</v>
      </c>
      <c r="I412" s="29">
        <v>2</v>
      </c>
    </row>
    <row r="413" spans="1:9" ht="23.1" customHeight="1">
      <c r="F413" s="30">
        <v>2</v>
      </c>
      <c r="G413" s="30">
        <v>3</v>
      </c>
      <c r="H413" s="30">
        <v>3</v>
      </c>
      <c r="I413" s="30">
        <v>1</v>
      </c>
    </row>
    <row r="414" spans="1:9" ht="23.1" customHeight="1">
      <c r="F414" s="31">
        <v>1</v>
      </c>
      <c r="G414" s="31">
        <v>1</v>
      </c>
      <c r="H414" s="31">
        <v>2</v>
      </c>
      <c r="I414" s="31">
        <v>1</v>
      </c>
    </row>
    <row r="415" spans="1:9" ht="23.1" customHeight="1"/>
    <row r="416" spans="1:9" ht="23.1" customHeight="1"/>
    <row r="417" spans="3:9" ht="23.1" customHeight="1">
      <c r="C417" t="s">
        <v>27</v>
      </c>
      <c r="F417" s="29" cm="1">
        <f t="array" ref="F417:F419">EXP(F412:F414)/SUM(EXP(F412:F414))</f>
        <v>0.21194155761708544</v>
      </c>
      <c r="G417" s="29" cm="1">
        <f t="array" ref="G417:G419">EXP(G412:G414)/SUM(EXP(G412:G414))</f>
        <v>0.24472847105479764</v>
      </c>
      <c r="H417" s="29" cm="1">
        <f t="array" ref="H417:H419">EXP(H412:H414)/SUM(EXP(H412:H414))</f>
        <v>0.66524095577482178</v>
      </c>
      <c r="I417" s="29" cm="1">
        <f t="array" ref="I417:I419">EXP(I412:I414)/SUM(EXP(I412:I414))</f>
        <v>0.57611688476582912</v>
      </c>
    </row>
    <row r="418" spans="3:9" ht="23.1" customHeight="1">
      <c r="F418" s="30">
        <v>0.57611688476582912</v>
      </c>
      <c r="G418" s="30">
        <v>0.6652409557748219</v>
      </c>
      <c r="H418" s="30">
        <v>0.24472847105479764</v>
      </c>
      <c r="I418" s="30">
        <v>0.21194155761708544</v>
      </c>
    </row>
    <row r="419" spans="3:9" ht="23.1" customHeight="1">
      <c r="F419" s="31">
        <v>0.21194155761708544</v>
      </c>
      <c r="G419" s="31">
        <v>9.0030573170380448E-2</v>
      </c>
      <c r="H419" s="31">
        <v>9.0030573170380448E-2</v>
      </c>
      <c r="I419" s="31">
        <v>0.21194155761708544</v>
      </c>
    </row>
    <row r="420" spans="3:9" ht="23.1" customHeight="1"/>
    <row r="421" spans="3:9" ht="23.1" customHeight="1">
      <c r="C421" t="s">
        <v>28</v>
      </c>
      <c r="F421" s="29">
        <v>1</v>
      </c>
      <c r="G421" s="29">
        <v>1</v>
      </c>
      <c r="H421" s="29">
        <v>0</v>
      </c>
      <c r="I421" s="29">
        <v>0</v>
      </c>
    </row>
    <row r="422" spans="3:9" ht="23.1" customHeight="1">
      <c r="F422" s="30">
        <v>0</v>
      </c>
      <c r="G422" s="30">
        <v>0</v>
      </c>
      <c r="H422" s="30">
        <v>1</v>
      </c>
      <c r="I422" s="30">
        <v>0</v>
      </c>
    </row>
    <row r="423" spans="3:9" ht="24" customHeight="1">
      <c r="F423" s="31">
        <v>0</v>
      </c>
      <c r="G423" s="31">
        <v>0</v>
      </c>
      <c r="H423" s="31">
        <v>0</v>
      </c>
      <c r="I423" s="31">
        <v>1</v>
      </c>
    </row>
    <row r="425" spans="3:9" ht="24" customHeight="1">
      <c r="C425" s="73" t="s">
        <v>29</v>
      </c>
      <c r="F425" s="29" cm="1">
        <f t="array" ref="F425:I427">-F421:I423*LN(F417:I419+0.00001)</f>
        <v>1.5513975322268407</v>
      </c>
      <c r="G425" s="29">
        <v>1.4075651036664969</v>
      </c>
      <c r="H425" s="29">
        <v>0</v>
      </c>
      <c r="I425" s="29">
        <v>0</v>
      </c>
    </row>
    <row r="426" spans="3:9" ht="24" customHeight="1">
      <c r="F426" s="30">
        <v>0</v>
      </c>
      <c r="G426" s="30">
        <v>0</v>
      </c>
      <c r="H426" s="30">
        <v>1.4075651036664969</v>
      </c>
      <c r="I426" s="30">
        <v>0</v>
      </c>
    </row>
    <row r="427" spans="3:9" ht="24" customHeight="1">
      <c r="F427" s="31">
        <v>0</v>
      </c>
      <c r="G427" s="31">
        <v>0</v>
      </c>
      <c r="H427" s="31">
        <v>0</v>
      </c>
      <c r="I427" s="31">
        <v>1.5513975322268407</v>
      </c>
    </row>
    <row r="428" spans="3:9" ht="24" customHeight="1" thickBot="1"/>
    <row r="429" spans="3:9" ht="24" customHeight="1" thickBot="1">
      <c r="D429" t="s">
        <v>35</v>
      </c>
      <c r="F429" s="117">
        <f>SUM(_xlfn.ANCHORARRAY(F425))</f>
        <v>5.9179252717866753</v>
      </c>
      <c r="G429" s="118"/>
    </row>
    <row r="431" spans="3:9" ht="24" customHeight="1">
      <c r="C431" t="s">
        <v>36</v>
      </c>
      <c r="F431" s="112">
        <f>F429-F400</f>
        <v>5.9179252717866753</v>
      </c>
      <c r="G431" s="113"/>
    </row>
    <row r="433" spans="1:28" s="2" customFormat="1" ht="24" customHeight="1">
      <c r="A433" s="1" t="s">
        <v>37</v>
      </c>
    </row>
    <row r="435" spans="1:28" ht="24" customHeight="1" thickBot="1"/>
    <row r="436" spans="1:28" ht="24" customHeight="1">
      <c r="D436" s="48"/>
      <c r="E436" s="49"/>
      <c r="F436" s="49"/>
      <c r="G436" s="50"/>
      <c r="N436" t="s">
        <v>1</v>
      </c>
      <c r="P436" s="56">
        <v>1</v>
      </c>
      <c r="Q436" s="57">
        <v>1</v>
      </c>
      <c r="R436" s="57">
        <v>6</v>
      </c>
      <c r="S436" s="58">
        <v>2</v>
      </c>
    </row>
    <row r="437" spans="1:28" ht="24" customHeight="1">
      <c r="D437" s="51"/>
      <c r="G437" s="52"/>
      <c r="P437" s="59">
        <v>2</v>
      </c>
      <c r="Q437" s="4">
        <v>3</v>
      </c>
      <c r="R437" s="4">
        <v>1</v>
      </c>
      <c r="S437" s="60">
        <v>3</v>
      </c>
    </row>
    <row r="438" spans="1:28" ht="24" customHeight="1">
      <c r="D438" s="51"/>
      <c r="G438" s="52"/>
      <c r="P438" s="59">
        <v>5</v>
      </c>
      <c r="Q438" s="4">
        <v>2</v>
      </c>
      <c r="R438" s="4">
        <v>2</v>
      </c>
      <c r="S438" s="60">
        <v>4</v>
      </c>
    </row>
    <row r="439" spans="1:28" ht="24" customHeight="1" thickBot="1">
      <c r="D439" s="53"/>
      <c r="E439" s="54"/>
      <c r="F439" s="54"/>
      <c r="G439" s="55"/>
      <c r="P439" s="61">
        <v>3</v>
      </c>
      <c r="Q439" s="62">
        <v>4</v>
      </c>
      <c r="R439" s="62">
        <v>2</v>
      </c>
      <c r="S439" s="63">
        <v>4</v>
      </c>
    </row>
    <row r="440" spans="1:28" ht="24" customHeight="1" thickBot="1"/>
    <row r="441" spans="1:28" ht="24" customHeight="1">
      <c r="J441" s="48"/>
      <c r="K441" s="50"/>
      <c r="N441" s="4" t="s">
        <v>2</v>
      </c>
      <c r="P441" s="16" cm="1">
        <f t="array" ref="P441:X444">IM2COL(P436:S439,2,1)</f>
        <v>1</v>
      </c>
      <c r="Q441" s="16">
        <v>1</v>
      </c>
      <c r="R441" s="16">
        <v>6</v>
      </c>
      <c r="S441" s="16">
        <v>2</v>
      </c>
      <c r="T441" s="16">
        <v>3</v>
      </c>
      <c r="U441" s="16">
        <v>1</v>
      </c>
      <c r="V441" s="16">
        <v>5</v>
      </c>
      <c r="W441" s="16">
        <v>2</v>
      </c>
      <c r="X441" s="16">
        <v>2</v>
      </c>
      <c r="AA441" s="109"/>
      <c r="AB441" s="109"/>
    </row>
    <row r="442" spans="1:28" ht="24" customHeight="1" thickBot="1">
      <c r="J442" s="53"/>
      <c r="K442" s="55"/>
      <c r="P442" s="17">
        <v>1</v>
      </c>
      <c r="Q442" s="17">
        <v>6</v>
      </c>
      <c r="R442" s="17">
        <v>2</v>
      </c>
      <c r="S442" s="17">
        <v>3</v>
      </c>
      <c r="T442" s="17">
        <v>1</v>
      </c>
      <c r="U442" s="17">
        <v>3</v>
      </c>
      <c r="V442" s="17">
        <v>2</v>
      </c>
      <c r="W442" s="17">
        <v>2</v>
      </c>
      <c r="X442" s="17">
        <v>4</v>
      </c>
      <c r="AA442" s="110"/>
      <c r="AB442" s="110"/>
    </row>
    <row r="443" spans="1:28" ht="24" customHeight="1">
      <c r="J443" s="48"/>
      <c r="K443" s="50"/>
      <c r="P443" s="17">
        <v>2</v>
      </c>
      <c r="Q443" s="17">
        <v>3</v>
      </c>
      <c r="R443" s="17">
        <v>1</v>
      </c>
      <c r="S443" s="17">
        <v>5</v>
      </c>
      <c r="T443" s="17">
        <v>2</v>
      </c>
      <c r="U443" s="17">
        <v>2</v>
      </c>
      <c r="V443" s="17">
        <v>3</v>
      </c>
      <c r="W443" s="17">
        <v>4</v>
      </c>
      <c r="X443" s="17">
        <v>2</v>
      </c>
      <c r="AA443" s="110"/>
      <c r="AB443" s="110"/>
    </row>
    <row r="444" spans="1:28" ht="24" customHeight="1" thickBot="1">
      <c r="J444" s="53"/>
      <c r="K444" s="55"/>
      <c r="P444" s="18">
        <v>3</v>
      </c>
      <c r="Q444" s="18">
        <v>1</v>
      </c>
      <c r="R444" s="18">
        <v>3</v>
      </c>
      <c r="S444" s="18">
        <v>2</v>
      </c>
      <c r="T444" s="18">
        <v>2</v>
      </c>
      <c r="U444" s="18">
        <v>4</v>
      </c>
      <c r="V444" s="18">
        <v>4</v>
      </c>
      <c r="W444" s="18">
        <v>2</v>
      </c>
      <c r="X444" s="18">
        <v>4</v>
      </c>
      <c r="AA444" s="111"/>
      <c r="AB444" s="111"/>
    </row>
    <row r="445" spans="1:28" ht="24" customHeight="1" thickBot="1">
      <c r="P445" s="4">
        <v>1</v>
      </c>
      <c r="Q445" s="4">
        <v>1</v>
      </c>
      <c r="R445" s="4">
        <v>1</v>
      </c>
      <c r="S445" s="4">
        <v>1</v>
      </c>
      <c r="T445" s="4">
        <v>1</v>
      </c>
      <c r="U445" s="4">
        <v>1</v>
      </c>
      <c r="V445" s="4">
        <v>1</v>
      </c>
      <c r="W445" s="4">
        <v>1</v>
      </c>
      <c r="X445" s="4">
        <v>1</v>
      </c>
      <c r="AA445" s="74"/>
      <c r="AB445" s="74"/>
    </row>
    <row r="446" spans="1:28" ht="24" customHeight="1" thickBot="1">
      <c r="P446" s="4"/>
      <c r="Q446" s="4"/>
      <c r="R446" s="4"/>
      <c r="S446" s="4"/>
      <c r="T446" s="4"/>
      <c r="U446" s="4"/>
      <c r="V446" s="4"/>
      <c r="W446" s="4"/>
      <c r="X446" s="4"/>
    </row>
    <row r="447" spans="1:28" ht="24" customHeight="1">
      <c r="P447" s="4"/>
      <c r="Q447" s="4"/>
      <c r="R447" s="4"/>
      <c r="S447" s="4"/>
      <c r="T447" s="4"/>
      <c r="U447" s="4"/>
      <c r="V447" s="4"/>
      <c r="W447" s="4"/>
      <c r="X447" s="4"/>
      <c r="AA447" s="76"/>
      <c r="AB447" s="76"/>
    </row>
    <row r="448" spans="1:28" ht="24" customHeight="1">
      <c r="P448" s="4"/>
      <c r="Q448" s="4"/>
      <c r="R448" s="4"/>
      <c r="S448" s="4"/>
      <c r="T448" s="4"/>
      <c r="U448" s="4"/>
      <c r="V448" s="4"/>
      <c r="W448" s="4"/>
      <c r="X448" s="4"/>
      <c r="AA448" s="77"/>
      <c r="AB448" s="77"/>
    </row>
    <row r="449" spans="10:28" ht="24" customHeight="1">
      <c r="P449" s="4"/>
      <c r="Q449" s="4"/>
      <c r="R449" s="4"/>
      <c r="S449" s="4"/>
      <c r="T449" s="4"/>
      <c r="U449" s="4"/>
      <c r="V449" s="4"/>
      <c r="W449" s="4"/>
      <c r="X449" s="4"/>
      <c r="AA449" s="77"/>
      <c r="AB449" s="77"/>
    </row>
    <row r="450" spans="10:28" ht="24" customHeight="1">
      <c r="P450" s="4"/>
      <c r="Q450" s="4"/>
      <c r="R450" s="4"/>
      <c r="S450" s="4"/>
      <c r="T450" s="4"/>
      <c r="U450" s="4"/>
      <c r="V450" s="4"/>
      <c r="W450" s="4"/>
      <c r="X450" s="4"/>
      <c r="AA450" s="77"/>
      <c r="AB450" s="77"/>
    </row>
    <row r="451" spans="10:28" ht="24" customHeight="1">
      <c r="P451" s="4"/>
      <c r="Q451" s="4"/>
      <c r="R451" s="4"/>
      <c r="S451" s="4"/>
      <c r="T451" s="4"/>
      <c r="U451" s="4"/>
      <c r="V451" s="4"/>
      <c r="W451" s="4"/>
      <c r="X451" s="4"/>
      <c r="AA451" s="77"/>
      <c r="AB451" s="77"/>
    </row>
    <row r="452" spans="10:28" ht="24" customHeight="1">
      <c r="P452" s="4"/>
      <c r="Q452" s="4"/>
      <c r="R452" s="4"/>
      <c r="S452" s="4"/>
      <c r="T452" s="4"/>
      <c r="U452" s="4"/>
      <c r="V452" s="4"/>
      <c r="W452" s="4"/>
      <c r="X452" s="4"/>
      <c r="AA452" s="77"/>
      <c r="AB452" s="77"/>
    </row>
    <row r="453" spans="10:28" ht="24" customHeight="1">
      <c r="P453" s="4"/>
      <c r="Q453" s="4"/>
      <c r="R453" s="4"/>
      <c r="S453" s="4"/>
      <c r="T453" s="4"/>
      <c r="U453" s="4"/>
      <c r="V453" s="4"/>
      <c r="W453" s="4"/>
      <c r="X453" s="4"/>
      <c r="AA453" s="77"/>
      <c r="AB453" s="77"/>
    </row>
    <row r="454" spans="10:28" ht="24" customHeight="1">
      <c r="P454" s="4"/>
      <c r="Q454" s="4"/>
      <c r="R454" s="4"/>
      <c r="S454" s="4"/>
      <c r="T454" s="4"/>
      <c r="U454" s="4"/>
      <c r="V454" s="4"/>
      <c r="W454" s="4"/>
      <c r="X454" s="4"/>
      <c r="AA454" s="77"/>
      <c r="AB454" s="77"/>
    </row>
    <row r="455" spans="10:28" ht="24" customHeight="1" thickBot="1">
      <c r="P455" s="4"/>
      <c r="Q455" s="4"/>
      <c r="R455" s="4"/>
      <c r="S455" s="4"/>
      <c r="T455" s="4"/>
      <c r="U455" s="4"/>
      <c r="V455" s="4"/>
      <c r="W455" s="4"/>
      <c r="X455" s="4"/>
      <c r="AA455" s="78"/>
      <c r="AB455" s="78"/>
    </row>
    <row r="456" spans="10:28" ht="24" customHeight="1">
      <c r="J456" t="s">
        <v>3</v>
      </c>
      <c r="N456" t="s">
        <v>4</v>
      </c>
    </row>
    <row r="457" spans="10:28" ht="24" customHeight="1">
      <c r="J457" s="32">
        <v>0</v>
      </c>
      <c r="K457" s="33">
        <v>0</v>
      </c>
      <c r="L457" s="33">
        <v>1</v>
      </c>
      <c r="M457" s="34">
        <v>-1</v>
      </c>
      <c r="N457" s="72">
        <v>0</v>
      </c>
      <c r="P457" s="67" cm="1">
        <f t="array" ref="P457:X458">MMULT(J457:N458,P441:X445)</f>
        <v>-1</v>
      </c>
      <c r="Q457" s="68">
        <v>2</v>
      </c>
      <c r="R457" s="68">
        <v>-2</v>
      </c>
      <c r="S457" s="68">
        <v>3</v>
      </c>
      <c r="T457" s="68">
        <v>0</v>
      </c>
      <c r="U457" s="68">
        <v>-2</v>
      </c>
      <c r="V457" s="68">
        <v>-1</v>
      </c>
      <c r="W457" s="68">
        <v>2</v>
      </c>
      <c r="X457" s="69">
        <v>-2</v>
      </c>
    </row>
    <row r="458" spans="10:28" ht="24" customHeight="1" thickBot="1">
      <c r="J458" s="32">
        <v>1</v>
      </c>
      <c r="K458" s="33">
        <v>1</v>
      </c>
      <c r="L458" s="33">
        <v>-1</v>
      </c>
      <c r="M458" s="34">
        <v>-1</v>
      </c>
      <c r="N458" s="72">
        <v>2</v>
      </c>
      <c r="P458" s="67">
        <v>-1</v>
      </c>
      <c r="Q458" s="68">
        <v>5</v>
      </c>
      <c r="R458" s="68">
        <v>6</v>
      </c>
      <c r="S458" s="68">
        <v>0</v>
      </c>
      <c r="T458" s="68">
        <v>2</v>
      </c>
      <c r="U458" s="68">
        <v>0</v>
      </c>
      <c r="V458" s="68">
        <v>2</v>
      </c>
      <c r="W458" s="68">
        <v>0</v>
      </c>
      <c r="X458" s="69">
        <v>2</v>
      </c>
    </row>
    <row r="459" spans="10:28" ht="24" customHeight="1">
      <c r="P459" s="4"/>
      <c r="Q459" s="4"/>
      <c r="R459" s="4"/>
      <c r="S459" s="4"/>
      <c r="T459" s="4"/>
      <c r="U459" s="4"/>
      <c r="V459" s="4"/>
      <c r="W459" s="4"/>
      <c r="X459" s="4"/>
      <c r="AA459" s="76" cm="1">
        <f t="array" ref="AA459:AB467">TRANSPOSE(IF(_xlfn.ANCHORARRAY(P468)&gt;0,1,0))</f>
        <v>0</v>
      </c>
      <c r="AB459" s="76">
        <v>0</v>
      </c>
    </row>
    <row r="460" spans="10:28" ht="24" customHeight="1">
      <c r="P460" s="4"/>
      <c r="Q460" s="4"/>
      <c r="R460" s="4"/>
      <c r="S460" s="4"/>
      <c r="T460" s="4"/>
      <c r="U460" s="4"/>
      <c r="V460" s="4"/>
      <c r="W460" s="4"/>
      <c r="X460" s="4"/>
      <c r="AA460" s="77">
        <v>1</v>
      </c>
      <c r="AB460" s="77">
        <v>1</v>
      </c>
    </row>
    <row r="461" spans="10:28" ht="24" customHeight="1">
      <c r="P461" s="4"/>
      <c r="Q461" s="4"/>
      <c r="R461" s="4"/>
      <c r="S461" s="4"/>
      <c r="T461" s="4"/>
      <c r="U461" s="4"/>
      <c r="V461" s="4"/>
      <c r="W461" s="4"/>
      <c r="X461" s="4"/>
      <c r="AA461" s="77">
        <v>0</v>
      </c>
      <c r="AB461" s="77">
        <v>1</v>
      </c>
    </row>
    <row r="462" spans="10:28" ht="24" customHeight="1">
      <c r="P462" s="4"/>
      <c r="Q462" s="4"/>
      <c r="R462" s="4"/>
      <c r="S462" s="4"/>
      <c r="T462" s="4"/>
      <c r="U462" s="4"/>
      <c r="V462" s="4"/>
      <c r="W462" s="4"/>
      <c r="X462" s="4"/>
      <c r="AA462" s="77">
        <v>1</v>
      </c>
      <c r="AB462" s="77">
        <v>0</v>
      </c>
    </row>
    <row r="463" spans="10:28" ht="24" customHeight="1">
      <c r="P463" s="4"/>
      <c r="Q463" s="4"/>
      <c r="R463" s="4"/>
      <c r="S463" s="4"/>
      <c r="T463" s="4"/>
      <c r="U463" s="4"/>
      <c r="V463" s="4"/>
      <c r="W463" s="4"/>
      <c r="X463" s="4"/>
      <c r="AA463" s="77">
        <v>0</v>
      </c>
      <c r="AB463" s="77">
        <v>1</v>
      </c>
    </row>
    <row r="464" spans="10:28" ht="24" customHeight="1">
      <c r="P464" s="4"/>
      <c r="Q464" s="4"/>
      <c r="R464" s="4"/>
      <c r="S464" s="4"/>
      <c r="T464" s="4"/>
      <c r="U464" s="4"/>
      <c r="V464" s="4"/>
      <c r="W464" s="4"/>
      <c r="X464" s="4"/>
      <c r="AA464" s="77">
        <v>0</v>
      </c>
      <c r="AB464" s="77">
        <v>0</v>
      </c>
    </row>
    <row r="465" spans="4:32" ht="24" customHeight="1">
      <c r="P465" s="4"/>
      <c r="Q465" s="4"/>
      <c r="R465" s="4"/>
      <c r="S465" s="4"/>
      <c r="T465" s="4"/>
      <c r="U465" s="4"/>
      <c r="V465" s="4"/>
      <c r="W465" s="4"/>
      <c r="X465" s="4"/>
      <c r="AA465" s="77">
        <v>0</v>
      </c>
      <c r="AB465" s="77">
        <v>1</v>
      </c>
    </row>
    <row r="466" spans="4:32" ht="24" customHeight="1">
      <c r="P466" s="4"/>
      <c r="Q466" s="4"/>
      <c r="R466" s="4"/>
      <c r="S466" s="4"/>
      <c r="T466" s="4"/>
      <c r="U466" s="4"/>
      <c r="V466" s="4"/>
      <c r="W466" s="4"/>
      <c r="X466" s="4"/>
      <c r="AA466" s="77">
        <v>1</v>
      </c>
      <c r="AB466" s="77">
        <v>0</v>
      </c>
    </row>
    <row r="467" spans="4:32" ht="24" customHeight="1" thickBot="1">
      <c r="P467" s="4"/>
      <c r="Q467" s="4"/>
      <c r="R467" s="4"/>
      <c r="S467" s="4"/>
      <c r="T467" s="4"/>
      <c r="U467" s="4"/>
      <c r="V467" s="4"/>
      <c r="W467" s="4"/>
      <c r="X467" s="4"/>
      <c r="AA467" s="78">
        <v>0</v>
      </c>
      <c r="AB467" s="78">
        <v>1</v>
      </c>
    </row>
    <row r="468" spans="4:32" ht="24" customHeight="1">
      <c r="N468" t="s">
        <v>5</v>
      </c>
      <c r="P468" s="67" cm="1">
        <f t="array" ref="P468:X469">_xlfn.MAP(_xlfn.ANCHORARRAY(P457), _xlfn.LAMBDA(_xlpm.x, MAX(_xlpm.x,0)))</f>
        <v>0</v>
      </c>
      <c r="Q468" s="68">
        <v>2</v>
      </c>
      <c r="R468" s="68">
        <v>0</v>
      </c>
      <c r="S468" s="68">
        <v>3</v>
      </c>
      <c r="T468" s="68">
        <v>0</v>
      </c>
      <c r="U468" s="68">
        <v>0</v>
      </c>
      <c r="V468" s="68">
        <v>0</v>
      </c>
      <c r="W468" s="68">
        <v>2</v>
      </c>
      <c r="X468" s="69">
        <v>0</v>
      </c>
      <c r="AA468" s="4"/>
      <c r="AB468" s="4"/>
    </row>
    <row r="469" spans="4:32" ht="24" customHeight="1">
      <c r="P469" s="67">
        <v>0</v>
      </c>
      <c r="Q469" s="68">
        <v>5</v>
      </c>
      <c r="R469" s="68">
        <v>6</v>
      </c>
      <c r="S469" s="68">
        <v>0</v>
      </c>
      <c r="T469" s="68">
        <v>2</v>
      </c>
      <c r="U469" s="68">
        <v>0</v>
      </c>
      <c r="V469" s="68">
        <v>2</v>
      </c>
      <c r="W469" s="68">
        <v>0</v>
      </c>
      <c r="X469" s="69">
        <v>2</v>
      </c>
      <c r="AA469" s="4"/>
      <c r="AB469" s="4"/>
    </row>
    <row r="470" spans="4:32" ht="24" customHeight="1" thickBot="1">
      <c r="P470" s="4"/>
      <c r="Q470" s="4"/>
      <c r="R470" s="4"/>
      <c r="S470" s="4"/>
      <c r="T470" s="4"/>
      <c r="U470" s="4"/>
      <c r="V470" s="4"/>
      <c r="W470" s="4"/>
      <c r="X470" s="4"/>
      <c r="AA470" s="4"/>
      <c r="AB470" s="4"/>
    </row>
    <row r="471" spans="4:32" ht="24" customHeight="1">
      <c r="AE471" s="76" t="e" cm="1">
        <f t="array" ref="AE471:AE479">_xlfn.TOCOL(AA474:AC476)</f>
        <v>#REF!</v>
      </c>
      <c r="AF471" s="76" t="e" cm="1">
        <f t="array" ref="AF471:AF479">_xlfn.TOCOL(AA477:AC479)</f>
        <v>#REF!</v>
      </c>
    </row>
    <row r="472" spans="4:32" ht="24" customHeight="1">
      <c r="AE472" s="77" t="e">
        <v>#REF!</v>
      </c>
      <c r="AF472" s="77" t="e">
        <v>#REF!</v>
      </c>
    </row>
    <row r="473" spans="4:32" ht="24" customHeight="1" thickBot="1">
      <c r="U473" t="s">
        <v>38</v>
      </c>
      <c r="AE473" s="77" t="e">
        <v>#REF!</v>
      </c>
      <c r="AF473" s="77" t="e">
        <v>#REF!</v>
      </c>
    </row>
    <row r="474" spans="4:32" ht="24" customHeight="1" thickBot="1">
      <c r="D474" s="56"/>
      <c r="E474" s="57"/>
      <c r="F474" s="58"/>
      <c r="M474" s="4"/>
      <c r="N474" s="4" t="s">
        <v>6</v>
      </c>
      <c r="O474" s="4"/>
      <c r="P474" s="56" cm="1">
        <f t="array" ref="P474:R476">_xlfn.WRAPROWS(P468:X468,3)</f>
        <v>0</v>
      </c>
      <c r="Q474" s="57">
        <v>2</v>
      </c>
      <c r="R474" s="58">
        <v>0</v>
      </c>
      <c r="S474" s="4"/>
      <c r="T474" s="4"/>
      <c r="U474" s="92" cm="1">
        <f t="array" ref="U474:W479">_xlfn.WRAPROWS(_xlfn.SEQUENCE(1,18),3)</f>
        <v>1</v>
      </c>
      <c r="V474" s="93">
        <v>2</v>
      </c>
      <c r="W474" s="94">
        <v>3</v>
      </c>
      <c r="X474" s="90"/>
      <c r="AA474" s="79" t="e" cm="1">
        <f t="array" ref="AA474:AC479">_xlfn.LET(_xlpm.a,U490:X491,_xlpm.b,AA490:AD491, _xlfn.MAP(U474:W479, _xlfn.LAMBDA(_xlpm.x,SUM( IF(_xlpm.a=_xlpm.x,1,0)*_xlpm.b))))</f>
        <v>#REF!</v>
      </c>
      <c r="AB474" s="80" t="e">
        <v>#REF!</v>
      </c>
      <c r="AC474" s="81" t="e">
        <v>#REF!</v>
      </c>
      <c r="AE474" s="77" t="e">
        <v>#REF!</v>
      </c>
      <c r="AF474" s="77" t="e">
        <v>#REF!</v>
      </c>
    </row>
    <row r="475" spans="4:32" ht="24" customHeight="1">
      <c r="D475" s="59"/>
      <c r="E475" s="56"/>
      <c r="F475" s="57"/>
      <c r="G475" s="58"/>
      <c r="M475" s="4"/>
      <c r="N475" s="4"/>
      <c r="O475" s="4"/>
      <c r="P475" s="59">
        <v>3</v>
      </c>
      <c r="Q475" s="4">
        <v>0</v>
      </c>
      <c r="R475" s="60">
        <v>0</v>
      </c>
      <c r="S475" s="4"/>
      <c r="T475" s="4"/>
      <c r="U475" s="95">
        <v>4</v>
      </c>
      <c r="V475" s="91">
        <v>5</v>
      </c>
      <c r="W475" s="96">
        <v>6</v>
      </c>
      <c r="X475" s="90"/>
      <c r="AA475" s="82" t="e">
        <v>#REF!</v>
      </c>
      <c r="AB475" s="4" t="e">
        <v>#REF!</v>
      </c>
      <c r="AC475" s="83" t="e">
        <v>#REF!</v>
      </c>
      <c r="AE475" s="77" t="e">
        <v>#REF!</v>
      </c>
      <c r="AF475" s="77" t="e">
        <v>#REF!</v>
      </c>
    </row>
    <row r="476" spans="4:32" ht="24" customHeight="1" thickBot="1">
      <c r="D476" s="61"/>
      <c r="E476" s="59"/>
      <c r="F476" s="4"/>
      <c r="G476" s="60"/>
      <c r="M476" s="4"/>
      <c r="N476" s="4"/>
      <c r="O476" s="4"/>
      <c r="P476" s="61">
        <v>0</v>
      </c>
      <c r="Q476" s="62">
        <v>2</v>
      </c>
      <c r="R476" s="63">
        <v>0</v>
      </c>
      <c r="S476" s="4"/>
      <c r="T476" s="4"/>
      <c r="U476" s="97">
        <v>7</v>
      </c>
      <c r="V476" s="98">
        <v>8</v>
      </c>
      <c r="W476" s="99">
        <v>9</v>
      </c>
      <c r="X476" s="90"/>
      <c r="AA476" s="84" t="e">
        <v>#REF!</v>
      </c>
      <c r="AB476" s="85" t="e">
        <v>#REF!</v>
      </c>
      <c r="AC476" s="86" t="e">
        <v>#REF!</v>
      </c>
      <c r="AE476" s="77" t="e">
        <v>#REF!</v>
      </c>
      <c r="AF476" s="77" t="e">
        <v>#REF!</v>
      </c>
    </row>
    <row r="477" spans="4:32" ht="24" customHeight="1" thickBot="1">
      <c r="E477" s="61"/>
      <c r="F477" s="62"/>
      <c r="G477" s="63"/>
      <c r="M477" s="4"/>
      <c r="N477" s="4"/>
      <c r="O477" s="4"/>
      <c r="P477" s="56" cm="1">
        <f t="array" ref="P477:R479">_xlfn.WRAPROWS(P469:X469,3)</f>
        <v>0</v>
      </c>
      <c r="Q477" s="57">
        <v>5</v>
      </c>
      <c r="R477" s="58">
        <v>6</v>
      </c>
      <c r="S477" s="4"/>
      <c r="T477" s="4"/>
      <c r="U477" s="92">
        <v>10</v>
      </c>
      <c r="V477" s="93">
        <v>11</v>
      </c>
      <c r="W477" s="94">
        <v>12</v>
      </c>
      <c r="X477" s="90"/>
      <c r="AA477" s="79" t="e">
        <v>#REF!</v>
      </c>
      <c r="AB477" s="80" t="e">
        <v>#REF!</v>
      </c>
      <c r="AC477" s="81" t="e">
        <v>#REF!</v>
      </c>
      <c r="AE477" s="77" t="e">
        <v>#REF!</v>
      </c>
      <c r="AF477" s="77" t="e">
        <v>#REF!</v>
      </c>
    </row>
    <row r="478" spans="4:32" ht="24" customHeight="1">
      <c r="M478" s="4"/>
      <c r="N478" s="4"/>
      <c r="O478" s="4"/>
      <c r="P478" s="59">
        <v>0</v>
      </c>
      <c r="Q478" s="4">
        <v>2</v>
      </c>
      <c r="R478" s="60">
        <v>0</v>
      </c>
      <c r="S478" s="4"/>
      <c r="T478" s="4"/>
      <c r="U478" s="95">
        <v>13</v>
      </c>
      <c r="V478" s="91">
        <v>14</v>
      </c>
      <c r="W478" s="96">
        <v>15</v>
      </c>
      <c r="X478" s="90"/>
      <c r="AA478" s="82" t="e">
        <v>#REF!</v>
      </c>
      <c r="AB478" s="4" t="e">
        <v>#REF!</v>
      </c>
      <c r="AC478" s="83" t="e">
        <v>#REF!</v>
      </c>
      <c r="AE478" s="77" t="e">
        <v>#REF!</v>
      </c>
      <c r="AF478" s="77" t="e">
        <v>#REF!</v>
      </c>
    </row>
    <row r="479" spans="4:32" ht="24" customHeight="1" thickBot="1">
      <c r="M479" s="4"/>
      <c r="N479" s="4"/>
      <c r="O479" s="4"/>
      <c r="P479" s="61">
        <v>2</v>
      </c>
      <c r="Q479" s="62">
        <v>0</v>
      </c>
      <c r="R479" s="63">
        <v>2</v>
      </c>
      <c r="S479" s="4"/>
      <c r="T479" s="4"/>
      <c r="U479" s="97">
        <v>16</v>
      </c>
      <c r="V479" s="98">
        <v>17</v>
      </c>
      <c r="W479" s="99">
        <v>18</v>
      </c>
      <c r="X479" s="90"/>
      <c r="AA479" s="84" t="e">
        <v>#REF!</v>
      </c>
      <c r="AB479" s="85" t="e">
        <v>#REF!</v>
      </c>
      <c r="AC479" s="86" t="e">
        <v>#REF!</v>
      </c>
      <c r="AE479" s="78" t="e">
        <v>#REF!</v>
      </c>
      <c r="AF479" s="78" t="e">
        <v>#REF!</v>
      </c>
    </row>
    <row r="480" spans="4:32" ht="24" customHeight="1">
      <c r="M480" s="4"/>
      <c r="N480" s="4"/>
      <c r="O480" s="4"/>
      <c r="P480" s="4"/>
      <c r="Q480" s="4"/>
      <c r="R480" s="4"/>
      <c r="S480" s="4"/>
      <c r="T480" s="4"/>
      <c r="U480" s="91"/>
      <c r="V480" s="91"/>
      <c r="W480" s="90"/>
      <c r="X480" s="90"/>
    </row>
    <row r="481" spans="4:30" ht="24" customHeight="1">
      <c r="M481" s="4"/>
      <c r="N481" s="4" t="s">
        <v>2</v>
      </c>
      <c r="O481" s="4"/>
      <c r="P481" s="16" cm="1">
        <f t="array" ref="P481:S484">IM2COL(_xlfn.ANCHORARRAY(P474),2,1)</f>
        <v>0</v>
      </c>
      <c r="Q481" s="16">
        <v>2</v>
      </c>
      <c r="R481" s="16">
        <v>3</v>
      </c>
      <c r="S481" s="16">
        <v>0</v>
      </c>
      <c r="T481" s="4"/>
      <c r="U481" s="100" cm="1">
        <f t="array" ref="U481:X484">IM2COL(U474:W476,2,1)</f>
        <v>1</v>
      </c>
      <c r="V481" s="100">
        <v>2</v>
      </c>
      <c r="W481" s="100">
        <v>4</v>
      </c>
      <c r="X481" s="100">
        <v>5</v>
      </c>
    </row>
    <row r="482" spans="4:30" ht="24" customHeight="1">
      <c r="M482" s="4"/>
      <c r="N482" s="4"/>
      <c r="O482" s="4"/>
      <c r="P482" s="17">
        <v>2</v>
      </c>
      <c r="Q482" s="17">
        <v>0</v>
      </c>
      <c r="R482" s="17">
        <v>0</v>
      </c>
      <c r="S482" s="17">
        <v>0</v>
      </c>
      <c r="T482" s="4"/>
      <c r="U482" s="101">
        <v>2</v>
      </c>
      <c r="V482" s="101">
        <v>3</v>
      </c>
      <c r="W482" s="101">
        <v>5</v>
      </c>
      <c r="X482" s="101">
        <v>6</v>
      </c>
    </row>
    <row r="483" spans="4:30" ht="24" customHeight="1">
      <c r="P483" s="17">
        <v>3</v>
      </c>
      <c r="Q483" s="17">
        <v>0</v>
      </c>
      <c r="R483" s="17">
        <v>0</v>
      </c>
      <c r="S483" s="17">
        <v>2</v>
      </c>
      <c r="U483" s="101">
        <v>4</v>
      </c>
      <c r="V483" s="101">
        <v>5</v>
      </c>
      <c r="W483" s="101">
        <v>7</v>
      </c>
      <c r="X483" s="101">
        <v>8</v>
      </c>
    </row>
    <row r="484" spans="4:30" ht="24" customHeight="1">
      <c r="P484" s="18">
        <v>0</v>
      </c>
      <c r="Q484" s="18">
        <v>0</v>
      </c>
      <c r="R484" s="18">
        <v>2</v>
      </c>
      <c r="S484" s="18">
        <v>0</v>
      </c>
      <c r="U484" s="102">
        <v>5</v>
      </c>
      <c r="V484" s="102">
        <v>6</v>
      </c>
      <c r="W484" s="102">
        <v>8</v>
      </c>
      <c r="X484" s="102">
        <v>9</v>
      </c>
    </row>
    <row r="485" spans="4:30" ht="24" customHeight="1">
      <c r="P485" s="16" cm="1">
        <f t="array" ref="P485:S488">IM2COL(_xlfn.ANCHORARRAY(P477),2,1)</f>
        <v>0</v>
      </c>
      <c r="Q485" s="16">
        <v>5</v>
      </c>
      <c r="R485" s="16">
        <v>0</v>
      </c>
      <c r="S485" s="16">
        <v>2</v>
      </c>
      <c r="U485" s="100" cm="1">
        <f t="array" ref="U485:X488">IM2COL(U477:W479,2,1)</f>
        <v>10</v>
      </c>
      <c r="V485" s="100">
        <v>11</v>
      </c>
      <c r="W485" s="100">
        <v>13</v>
      </c>
      <c r="X485" s="100">
        <v>14</v>
      </c>
    </row>
    <row r="486" spans="4:30" ht="24" customHeight="1">
      <c r="P486" s="17">
        <v>5</v>
      </c>
      <c r="Q486" s="17">
        <v>6</v>
      </c>
      <c r="R486" s="17">
        <v>2</v>
      </c>
      <c r="S486" s="17">
        <v>0</v>
      </c>
      <c r="U486" s="101">
        <v>11</v>
      </c>
      <c r="V486" s="101">
        <v>12</v>
      </c>
      <c r="W486" s="101">
        <v>14</v>
      </c>
      <c r="X486" s="101">
        <v>15</v>
      </c>
    </row>
    <row r="487" spans="4:30" ht="24" customHeight="1">
      <c r="P487" s="17">
        <v>0</v>
      </c>
      <c r="Q487" s="17">
        <v>2</v>
      </c>
      <c r="R487" s="17">
        <v>2</v>
      </c>
      <c r="S487" s="17">
        <v>0</v>
      </c>
      <c r="U487" s="101">
        <v>13</v>
      </c>
      <c r="V487" s="101">
        <v>14</v>
      </c>
      <c r="W487" s="101">
        <v>16</v>
      </c>
      <c r="X487" s="101">
        <v>17</v>
      </c>
    </row>
    <row r="488" spans="4:30" ht="24" customHeight="1">
      <c r="P488" s="18">
        <v>2</v>
      </c>
      <c r="Q488" s="18">
        <v>0</v>
      </c>
      <c r="R488" s="18">
        <v>0</v>
      </c>
      <c r="S488" s="18">
        <v>2</v>
      </c>
      <c r="U488" s="102">
        <v>14</v>
      </c>
      <c r="V488" s="102">
        <v>15</v>
      </c>
      <c r="W488" s="102">
        <v>17</v>
      </c>
      <c r="X488" s="102">
        <v>18</v>
      </c>
    </row>
    <row r="489" spans="4:30" ht="24" customHeight="1" thickBot="1">
      <c r="U489" s="90"/>
      <c r="V489" s="90"/>
      <c r="W489" s="90"/>
      <c r="X489" s="90"/>
    </row>
    <row r="490" spans="4:30" ht="24" customHeight="1" thickBot="1">
      <c r="N490" t="s">
        <v>7</v>
      </c>
      <c r="P490" s="67" cm="1">
        <f t="array" ref="P490:S490">_xlfn.BYCOL(_xlfn.ANCHORARRAY(P481),_xleta.MAX)</f>
        <v>3</v>
      </c>
      <c r="Q490" s="68">
        <v>2</v>
      </c>
      <c r="R490" s="68">
        <v>3</v>
      </c>
      <c r="S490" s="69">
        <v>2</v>
      </c>
      <c r="U490" s="103">
        <f>INDEX(U481:U484,MATCH(P490,P481:P484))</f>
        <v>4</v>
      </c>
      <c r="V490" s="104">
        <f>INDEX(V481:V484,MATCH(Q490,Q481:Q484))</f>
        <v>6</v>
      </c>
      <c r="W490" s="104">
        <f>INDEX(W481:W484,MATCH(R490,R481:R484))</f>
        <v>8</v>
      </c>
      <c r="X490" s="105">
        <f>INDEX(X481:X484,MATCH(S490,S481:S484))</f>
        <v>8</v>
      </c>
      <c r="AA490" s="106" t="e" cm="1">
        <f t="array" ref="AA490:AD490">_xlfn.TOROW(AA493:AB494)</f>
        <v>#REF!</v>
      </c>
      <c r="AB490" s="107">
        <v>0</v>
      </c>
      <c r="AC490" s="107">
        <v>0</v>
      </c>
      <c r="AD490" s="108">
        <v>0</v>
      </c>
    </row>
    <row r="491" spans="4:30" ht="24" customHeight="1" thickBot="1">
      <c r="P491" s="67" cm="1">
        <f t="array" ref="P491:S491">_xlfn.BYCOL(_xlfn.ANCHORARRAY(P485),_xleta.MAX)</f>
        <v>5</v>
      </c>
      <c r="Q491" s="68">
        <v>6</v>
      </c>
      <c r="R491" s="68">
        <v>2</v>
      </c>
      <c r="S491" s="69">
        <v>2</v>
      </c>
      <c r="U491" s="103">
        <f>INDEX(U485:U488,MATCH(P491,P485:P488))</f>
        <v>11</v>
      </c>
      <c r="V491" s="104">
        <f>INDEX(V485:V488,MATCH(Q491,Q485:Q488))</f>
        <v>12</v>
      </c>
      <c r="W491" s="104">
        <f>INDEX(W485:W488,MATCH(R491,R485:R488))</f>
        <v>16</v>
      </c>
      <c r="X491" s="105">
        <f>INDEX(X485:X488,MATCH(S491,S485:S488))</f>
        <v>18</v>
      </c>
      <c r="AA491" s="106" cm="1">
        <f t="array" ref="AA491:AD491">_xlfn.TOROW(AA495:AB496)</f>
        <v>0</v>
      </c>
      <c r="AB491" s="107">
        <v>0</v>
      </c>
      <c r="AC491" s="107">
        <v>0</v>
      </c>
      <c r="AD491" s="108">
        <v>0</v>
      </c>
    </row>
    <row r="492" spans="4:30" ht="24" customHeight="1" thickBot="1">
      <c r="P492" s="4"/>
      <c r="Q492" s="4"/>
      <c r="R492" s="4"/>
      <c r="S492" s="4"/>
    </row>
    <row r="493" spans="4:30" ht="24" customHeight="1" thickBot="1">
      <c r="D493" s="48"/>
      <c r="E493" s="50"/>
      <c r="N493" s="4" t="s">
        <v>6</v>
      </c>
      <c r="P493" s="56" cm="1">
        <f t="array" ref="P493:Q494">_xlfn.WRAPROWS(_xlfn.ANCHORARRAY(P490),2)</f>
        <v>3</v>
      </c>
      <c r="Q493" s="58">
        <v>2</v>
      </c>
      <c r="R493" s="4"/>
      <c r="S493" s="4"/>
      <c r="AA493" s="79" t="e" cm="1">
        <f t="array" ref="AA493">_xlfn.WRAPROWS(_xlfn.ANCHORARRAY(F508),2)</f>
        <v>#REF!</v>
      </c>
      <c r="AB493" s="81"/>
    </row>
    <row r="494" spans="4:30" ht="24" customHeight="1" thickBot="1">
      <c r="D494" s="53"/>
      <c r="E494" s="48"/>
      <c r="F494" s="50"/>
      <c r="P494" s="61">
        <v>3</v>
      </c>
      <c r="Q494" s="63">
        <v>2</v>
      </c>
      <c r="R494" s="4"/>
      <c r="S494" s="4"/>
      <c r="AA494" s="84"/>
      <c r="AB494" s="86"/>
    </row>
    <row r="495" spans="4:30" ht="24" customHeight="1" thickBot="1">
      <c r="E495" s="53"/>
      <c r="F495" s="55"/>
      <c r="I495" t="s">
        <v>39</v>
      </c>
      <c r="P495" s="56" cm="1">
        <f t="array" ref="P495:Q496">_xlfn.WRAPROWS(_xlfn.ANCHORARRAY(P491),2)</f>
        <v>5</v>
      </c>
      <c r="Q495" s="58">
        <v>6</v>
      </c>
      <c r="R495" s="4"/>
      <c r="S495" s="4"/>
      <c r="AA495" s="79"/>
      <c r="AB495" s="81"/>
    </row>
    <row r="496" spans="4:30" ht="24" customHeight="1" thickBot="1">
      <c r="P496" s="61">
        <v>2</v>
      </c>
      <c r="Q496" s="63">
        <v>2</v>
      </c>
      <c r="R496" s="4"/>
      <c r="S496" s="4"/>
      <c r="AA496" s="84"/>
      <c r="AB496" s="86"/>
    </row>
    <row r="497" spans="6:29" ht="24" customHeight="1" thickBot="1">
      <c r="P497" s="4"/>
      <c r="Q497" s="4"/>
      <c r="R497" s="4"/>
      <c r="S497" s="4"/>
    </row>
    <row r="498" spans="6:29" ht="24" customHeight="1">
      <c r="N498" t="s">
        <v>8</v>
      </c>
      <c r="P498" s="70" cm="1">
        <f t="array" ref="P498:P505">_xlfn.TOCOL(P493:Q496)</f>
        <v>3</v>
      </c>
      <c r="Q498" s="4"/>
      <c r="AA498" s="109"/>
      <c r="AB498" s="109"/>
      <c r="AC498" s="109"/>
    </row>
    <row r="499" spans="6:29" ht="24" customHeight="1">
      <c r="P499" s="70">
        <v>2</v>
      </c>
      <c r="Q499" s="4"/>
      <c r="AA499" s="110"/>
      <c r="AB499" s="110"/>
      <c r="AC499" s="110"/>
    </row>
    <row r="500" spans="6:29" ht="24" customHeight="1">
      <c r="P500" s="70">
        <v>3</v>
      </c>
      <c r="Q500" s="4"/>
      <c r="AA500" s="110"/>
      <c r="AB500" s="110"/>
      <c r="AC500" s="110"/>
    </row>
    <row r="501" spans="6:29" ht="24" customHeight="1">
      <c r="P501" s="70">
        <v>2</v>
      </c>
      <c r="Q501" s="4"/>
      <c r="AA501" s="110"/>
      <c r="AB501" s="110"/>
      <c r="AC501" s="110"/>
    </row>
    <row r="502" spans="6:29" ht="24" customHeight="1">
      <c r="P502" s="70">
        <v>5</v>
      </c>
      <c r="Q502" s="4"/>
      <c r="AA502" s="110"/>
      <c r="AB502" s="110"/>
      <c r="AC502" s="110"/>
    </row>
    <row r="503" spans="6:29" ht="24" customHeight="1">
      <c r="P503" s="70">
        <v>6</v>
      </c>
      <c r="Q503" s="4"/>
      <c r="AA503" s="110"/>
      <c r="AB503" s="110"/>
      <c r="AC503" s="110"/>
    </row>
    <row r="504" spans="6:29" ht="24" customHeight="1">
      <c r="P504" s="70">
        <v>2</v>
      </c>
      <c r="Q504" s="4"/>
      <c r="AA504" s="110"/>
      <c r="AB504" s="110"/>
      <c r="AC504" s="110"/>
    </row>
    <row r="505" spans="6:29" ht="24" customHeight="1" thickBot="1">
      <c r="P505" s="70">
        <v>2</v>
      </c>
      <c r="Q505" s="4"/>
      <c r="AA505" s="111"/>
      <c r="AB505" s="111"/>
      <c r="AC505" s="111"/>
    </row>
    <row r="506" spans="6:29" ht="24" customHeight="1" thickBot="1">
      <c r="P506" s="4">
        <v>1</v>
      </c>
      <c r="AA506" s="74"/>
      <c r="AB506" s="74"/>
      <c r="AC506" s="74"/>
    </row>
    <row r="507" spans="6:29" ht="24" customHeight="1" thickBot="1">
      <c r="P507" s="4"/>
    </row>
    <row r="508" spans="6:29" ht="24" customHeight="1" thickBot="1">
      <c r="F508" s="106"/>
      <c r="G508" s="107"/>
      <c r="H508" s="107"/>
      <c r="I508" s="107"/>
      <c r="J508" s="107"/>
      <c r="K508" s="107"/>
      <c r="L508" s="107"/>
      <c r="M508" s="108"/>
      <c r="P508" s="4"/>
      <c r="AA508" s="75"/>
      <c r="AB508" s="75"/>
      <c r="AC508" s="75"/>
    </row>
    <row r="509" spans="6:29" ht="24" customHeight="1">
      <c r="F509" t="s">
        <v>3</v>
      </c>
      <c r="N509" t="s">
        <v>4</v>
      </c>
    </row>
    <row r="510" spans="6:29" ht="24" customHeight="1">
      <c r="F510" s="19">
        <v>1</v>
      </c>
      <c r="G510" s="19">
        <v>0</v>
      </c>
      <c r="H510" s="19">
        <v>1</v>
      </c>
      <c r="I510" s="19">
        <v>-1</v>
      </c>
      <c r="J510" s="19">
        <v>0</v>
      </c>
      <c r="K510" s="19">
        <v>1</v>
      </c>
      <c r="L510" s="19">
        <v>1</v>
      </c>
      <c r="M510" s="19">
        <v>0</v>
      </c>
      <c r="N510" s="71">
        <v>-1</v>
      </c>
      <c r="O510" s="4"/>
      <c r="P510" s="70" cm="1">
        <f t="array" ref="P510:P512">MMULT(F510:N512,P498:P506)</f>
        <v>11</v>
      </c>
    </row>
    <row r="511" spans="6:29" ht="24" customHeight="1">
      <c r="F511" s="19">
        <v>1</v>
      </c>
      <c r="G511" s="19">
        <v>1</v>
      </c>
      <c r="H511" s="19">
        <v>-1</v>
      </c>
      <c r="I511" s="19">
        <v>0</v>
      </c>
      <c r="J511" s="19">
        <v>1</v>
      </c>
      <c r="K511" s="19">
        <v>0</v>
      </c>
      <c r="L511" s="19">
        <v>1</v>
      </c>
      <c r="M511" s="19">
        <v>1</v>
      </c>
      <c r="N511" s="71">
        <v>2</v>
      </c>
      <c r="O511" s="4"/>
      <c r="P511" s="70">
        <v>13</v>
      </c>
    </row>
    <row r="512" spans="6:29" ht="24" customHeight="1">
      <c r="F512" s="19">
        <v>0</v>
      </c>
      <c r="G512" s="19">
        <v>0</v>
      </c>
      <c r="H512" s="19">
        <v>0</v>
      </c>
      <c r="I512" s="19">
        <v>1</v>
      </c>
      <c r="J512" s="19">
        <v>0</v>
      </c>
      <c r="K512" s="19">
        <v>1</v>
      </c>
      <c r="L512" s="19">
        <v>1</v>
      </c>
      <c r="M512" s="19">
        <v>-1</v>
      </c>
      <c r="N512" s="71">
        <v>4</v>
      </c>
      <c r="O512" s="4"/>
      <c r="P512" s="70">
        <v>12</v>
      </c>
    </row>
    <row r="514" spans="13:19" ht="24" customHeight="1">
      <c r="N514" t="s">
        <v>10</v>
      </c>
      <c r="P514" s="47" cm="1">
        <f t="array" ref="P514:P516">EXP(_xlfn.ANCHORARRAY(P510))/SUM(EXP(_xlfn.ANCHORARRAY(P510)))</f>
        <v>9.0030573170380462E-2</v>
      </c>
    </row>
    <row r="515" spans="13:19" ht="24" customHeight="1">
      <c r="P515" s="47">
        <v>0.6652409557748219</v>
      </c>
    </row>
    <row r="516" spans="13:19" ht="24" customHeight="1">
      <c r="P516" s="47">
        <v>0.24472847105479764</v>
      </c>
    </row>
    <row r="518" spans="13:19" ht="24" customHeight="1">
      <c r="N518" t="s">
        <v>40</v>
      </c>
      <c r="P518" s="70">
        <v>1</v>
      </c>
    </row>
    <row r="519" spans="13:19" ht="24" customHeight="1">
      <c r="P519" s="70">
        <v>0</v>
      </c>
    </row>
    <row r="520" spans="13:19" ht="24" customHeight="1">
      <c r="P520" s="70">
        <v>0</v>
      </c>
    </row>
    <row r="522" spans="13:19" ht="24" customHeight="1">
      <c r="M522" t="s">
        <v>41</v>
      </c>
      <c r="P522" s="47" cm="1">
        <f t="array" ref="P522:P524">-P518:P520*LN(_xlfn.ANCHORARRAY(P514))</f>
        <v>2.4076059644443801</v>
      </c>
    </row>
    <row r="523" spans="13:19" ht="24" customHeight="1">
      <c r="M523" t="s">
        <v>42</v>
      </c>
      <c r="P523" s="47">
        <v>0</v>
      </c>
    </row>
    <row r="524" spans="13:19" ht="24" customHeight="1">
      <c r="M524" t="s">
        <v>43</v>
      </c>
      <c r="P524" s="47">
        <v>0</v>
      </c>
    </row>
    <row r="526" spans="13:19" ht="24" customHeight="1">
      <c r="M526" t="s">
        <v>44</v>
      </c>
      <c r="P526" s="114">
        <f>SUM(_xlfn.ANCHORARRAY(P522))</f>
        <v>2.4076059644443801</v>
      </c>
      <c r="Q526" s="115"/>
      <c r="R526" s="115"/>
      <c r="S526" s="116"/>
    </row>
    <row r="527" spans="13:19" ht="24" customHeight="1" thickBot="1"/>
    <row r="528" spans="13:19" ht="24" customHeight="1" thickBot="1">
      <c r="M528" t="s">
        <v>45</v>
      </c>
      <c r="P528" s="75"/>
    </row>
    <row r="529" spans="16:16" ht="24" customHeight="1" thickBot="1">
      <c r="P529" s="75"/>
    </row>
    <row r="530" spans="16:16" ht="24" customHeight="1" thickBot="1">
      <c r="P530" s="75"/>
    </row>
  </sheetData>
  <mergeCells count="4">
    <mergeCell ref="F431:G431"/>
    <mergeCell ref="P526:S526"/>
    <mergeCell ref="F429:G429"/>
    <mergeCell ref="F400:G400"/>
  </mergeCells>
  <conditionalFormatting sqref="Q67:X74">
    <cfRule type="aboveAverage" dxfId="3" priority="28" aboveAverage="0"/>
    <cfRule type="colorScale" priority="29">
      <colorScale>
        <cfvo type="num" val="0"/>
        <cfvo type="num" val="255"/>
        <color theme="1"/>
        <color theme="0"/>
      </colorScale>
    </cfRule>
  </conditionalFormatting>
  <conditionalFormatting sqref="T78:AG78 AA96:AH97 AI79:AJ97">
    <cfRule type="colorScale" priority="20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Y67:AF74">
    <cfRule type="aboveAverage" dxfId="2" priority="26" aboveAverage="0"/>
    <cfRule type="colorScale" priority="27">
      <colorScale>
        <cfvo type="num" val="0"/>
        <cfvo type="num" val="255"/>
        <color theme="1"/>
        <color theme="0"/>
      </colorScale>
    </cfRule>
  </conditionalFormatting>
  <conditionalFormatting sqref="AA308:AB313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A207:AD222"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A276:AD287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A224:AF247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A79:AH95">
    <cfRule type="colorScale" priority="41">
      <colorScale>
        <cfvo type="num" val="0"/>
        <cfvo type="num" val="1"/>
        <color theme="1"/>
        <color theme="0"/>
      </colorScale>
    </cfRule>
  </conditionalFormatting>
  <conditionalFormatting sqref="AA151:AH182">
    <cfRule type="colorScale" priority="1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A98:AJ117">
    <cfRule type="colorScale" priority="1">
      <colorScale>
        <cfvo type="num" val="0"/>
        <cfvo type="num" val="1"/>
        <color theme="1"/>
        <color theme="0"/>
      </colorScale>
    </cfRule>
  </conditionalFormatting>
  <conditionalFormatting sqref="AB78:AG78">
    <cfRule type="colorScale" priority="19">
      <colorScale>
        <cfvo type="num" val="0"/>
        <cfvo type="num" val="1"/>
        <color theme="2" tint="-0.249977111117893"/>
        <color theme="0"/>
      </colorScale>
    </cfRule>
  </conditionalFormatting>
  <conditionalFormatting sqref="AF118:AN119 AK108:AN117">
    <cfRule type="colorScale" priority="16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AG67:AN74">
    <cfRule type="aboveAverage" dxfId="1" priority="24" aboveAverage="0"/>
    <cfRule type="colorScale" priority="25">
      <colorScale>
        <cfvo type="num" val="0"/>
        <cfvo type="num" val="255"/>
        <color theme="1"/>
        <color theme="0"/>
      </colorScale>
    </cfRule>
  </conditionalFormatting>
  <conditionalFormatting sqref="AI118:AN119 AK108:AN117 AI79:AJ97">
    <cfRule type="colorScale" priority="21">
      <colorScale>
        <cfvo type="num" val="0"/>
        <cfvo type="num" val="1"/>
        <color theme="2" tint="-0.249977111117893"/>
        <color theme="0"/>
      </colorScale>
    </cfRule>
  </conditionalFormatting>
  <conditionalFormatting sqref="AO67:AV74">
    <cfRule type="aboveAverage" dxfId="0" priority="22" aboveAverage="0"/>
    <cfRule type="colorScale" priority="23">
      <colorScale>
        <cfvo type="num" val="0"/>
        <cfvo type="num" val="255"/>
        <color theme="1"/>
        <color theme="0"/>
      </colorScale>
    </cfRule>
  </conditionalFormatting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0FC56-5858-4646-99BF-76B403AA9121}">
  <dimension ref="A1"/>
  <sheetViews>
    <sheetView zoomScaleNormal="100" workbookViewId="0">
      <selection activeCell="M15" sqref="M15"/>
    </sheetView>
  </sheetViews>
  <sheetFormatPr defaultColWidth="10.625" defaultRowHeight="15.95"/>
  <sheetData>
    <row r="1" spans="1:1">
      <c r="A1" t="s">
        <v>30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D1C97D5F27A942A6ECCDFB95DF13FE" ma:contentTypeVersion="26" ma:contentTypeDescription="Create a new document." ma:contentTypeScope="" ma:versionID="9e6a3a7b4fb9f8f917417f476f40303e">
  <xsd:schema xmlns:xsd="http://www.w3.org/2001/XMLSchema" xmlns:xs="http://www.w3.org/2001/XMLSchema" xmlns:p="http://schemas.microsoft.com/office/2006/metadata/properties" xmlns:ns1="http://schemas.microsoft.com/sharepoint/v3" xmlns:ns2="808fd839-170a-44a4-85e4-5aff044f8a2d" xmlns:ns3="9f339653-0c01-4318-ae97-7b543795deb4" targetNamespace="http://schemas.microsoft.com/office/2006/metadata/properties" ma:root="true" ma:fieldsID="870ad7e9e8b8d606b6943cd501d3d7d1" ns1:_="" ns2:_="" ns3:_="">
    <xsd:import namespace="http://schemas.microsoft.com/sharepoint/v3"/>
    <xsd:import namespace="808fd839-170a-44a4-85e4-5aff044f8a2d"/>
    <xsd:import namespace="9f339653-0c01-4318-ae97-7b543795de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Instructor" minOccurs="0"/>
                <xsd:element ref="ns2:Program_x0020_Affiliation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ObjectDetectorVersions" minOccurs="0"/>
                <xsd:element ref="ns2:MediaServiceSearchProperties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25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ingCount" ma:index="26" nillable="true" ma:displayName="Number of Ratings" ma:decimals="0" ma:description="Number of ratings submitted" ma:internalName="RatingCount" ma:readOnly="true">
      <xsd:simpleType>
        <xsd:restriction base="dms:Number"/>
      </xsd:simpleType>
    </xsd:element>
    <xsd:element name="RatedBy" ma:index="27" nillable="true" ma:displayName="Rated By" ma:description="Users rated the item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28" nillable="true" ma:displayName="User ratings" ma:description="User ratings for the item" ma:hidden="true" ma:internalName="Ratings">
      <xsd:simpleType>
        <xsd:restriction base="dms:Note"/>
      </xsd:simpleType>
    </xsd:element>
    <xsd:element name="LikesCount" ma:index="29" nillable="true" ma:displayName="Number of Likes" ma:internalName="LikesCount">
      <xsd:simpleType>
        <xsd:restriction base="dms:Unknown"/>
      </xsd:simpleType>
    </xsd:element>
    <xsd:element name="LikedBy" ma:index="30" nillable="true" ma:displayName="Liked By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8fd839-170a-44a4-85e4-5aff044f8a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Instructor" ma:index="10" nillable="true" ma:displayName="Instructor" ma:format="Dropdown" ma:internalName="Instructor">
      <xsd:simpleType>
        <xsd:restriction base="dms:Text">
          <xsd:maxLength value="255"/>
        </xsd:restriction>
      </xsd:simpleType>
    </xsd:element>
    <xsd:element name="Program_x0020_Affiliation" ma:index="11" nillable="true" ma:displayName="Program Affiliation" ma:default="MS-EE" ma:format="Dropdown" ma:internalName="Program_x0020_Affiliation">
      <xsd:simpleType>
        <xsd:restriction base="dms:Choice">
          <xsd:enumeration value="MS-EE"/>
          <xsd:enumeration value="MS-DS"/>
          <xsd:enumeration value="ME-EM"/>
          <xsd:enumeration value="Non-Credit"/>
          <xsd:enumeration value="MS-CS"/>
        </xsd:restriction>
      </xsd:simpleType>
    </xsd:element>
    <xsd:element name="MediaServiceDateTaken" ma:index="14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52802cc5-2881-4dd7-9d75-38905e9cf7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339653-0c01-4318-ae97-7b543795deb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7af0b387-c937-4d03-a801-ab4615f1d031}" ma:internalName="TaxCatchAll" ma:showField="CatchAllData" ma:web="9f339653-0c01-4318-ae97-7b543795de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f339653-0c01-4318-ae97-7b543795deb4" xsi:nil="true"/>
    <LikesCount xmlns="http://schemas.microsoft.com/sharepoint/v3" xsi:nil="true"/>
    <Instructor xmlns="808fd839-170a-44a4-85e4-5aff044f8a2d" xsi:nil="true"/>
    <Ratings xmlns="http://schemas.microsoft.com/sharepoint/v3" xsi:nil="true"/>
    <lcf76f155ced4ddcb4097134ff3c332f xmlns="808fd839-170a-44a4-85e4-5aff044f8a2d">
      <Terms xmlns="http://schemas.microsoft.com/office/infopath/2007/PartnerControls"/>
    </lcf76f155ced4ddcb4097134ff3c332f>
    <LikedBy xmlns="http://schemas.microsoft.com/sharepoint/v3">
      <UserInfo>
        <DisplayName/>
        <AccountId xsi:nil="true"/>
        <AccountType/>
      </UserInfo>
    </LikedBy>
    <Program_x0020_Affiliation xmlns="808fd839-170a-44a4-85e4-5aff044f8a2d">MS-EE</Program_x0020_Affiliation>
    <RatedBy xmlns="http://schemas.microsoft.com/sharepoint/v3">
      <UserInfo>
        <DisplayName/>
        <AccountId xsi:nil="true"/>
        <AccountType/>
      </UserInfo>
    </RatedBy>
  </documentManagement>
</p:properties>
</file>

<file path=customXml/itemProps1.xml><?xml version="1.0" encoding="utf-8"?>
<ds:datastoreItem xmlns:ds="http://schemas.openxmlformats.org/officeDocument/2006/customXml" ds:itemID="{0D783E4D-4600-4167-9137-B9F02D86F058}"/>
</file>

<file path=customXml/itemProps2.xml><?xml version="1.0" encoding="utf-8"?>
<ds:datastoreItem xmlns:ds="http://schemas.openxmlformats.org/officeDocument/2006/customXml" ds:itemID="{A9F04470-C740-47C8-A30C-CED1210CE7D8}"/>
</file>

<file path=customXml/itemProps3.xml><?xml version="1.0" encoding="utf-8"?>
<ds:datastoreItem xmlns:ds="http://schemas.openxmlformats.org/officeDocument/2006/customXml" ds:itemID="{F21B855A-A96F-4C6A-BAA8-ED525F9465B0}"/>
</file>

<file path=docMetadata/LabelInfo.xml><?xml version="1.0" encoding="utf-8"?>
<clbl:labelList xmlns:clbl="http://schemas.microsoft.com/office/2020/mipLabelMetadata">
  <clbl:label id="{3ded8b1b-070d-4629-82e4-c0b019f46057}" enabled="0" method="" siteId="{3ded8b1b-070d-4629-82e4-c0b019f4605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 Yeh</dc:creator>
  <cp:keywords/>
  <dc:description/>
  <cp:lastModifiedBy>Kayla Jane Kohake</cp:lastModifiedBy>
  <cp:revision/>
  <dcterms:created xsi:type="dcterms:W3CDTF">2025-02-21T02:33:08Z</dcterms:created>
  <dcterms:modified xsi:type="dcterms:W3CDTF">2025-07-28T19:29:23Z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0x01010055D1C97D5F27A942A6ECCDFB95DF13FE</vt:lpwstr>
  </property>
  <property fmtid="{D5CDD505-2E9C-101B-9397-08002B2CF9AE}" pid="3" name="MediaServiceImageTags">
    <vt:lpwstr/>
  </property>
</Properties>
</file>