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Metadata/LabelInfo.xml" ContentType="application/vnd.ms-office.classificationlabel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5" Type="http://schemas.microsoft.com/office/2020/02/relationships/classificationlabels" Target="docMetadata/LabelInfo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2"/>
  <workbookPr/>
  <mc:AlternateContent xmlns:mc="http://schemas.openxmlformats.org/markup-compatibility/2006">
    <mc:Choice Requires="x15">
      <x15ac:absPath xmlns:x15ac="http://schemas.microsoft.com/office/spreadsheetml/2010/11/ac" url="https://o365coloradoedu-my.sharepoint.com/personal/peye9704_colorado_edu/Documents/2025/Teach/CSCI5722-S25/Lectures/UNet/"/>
    </mc:Choice>
  </mc:AlternateContent>
  <xr:revisionPtr revIDLastSave="1" documentId="8_{B1CF5BC1-1F7F-B74A-9835-E16645D942E4}" xr6:coauthVersionLast="47" xr6:coauthVersionMax="47" xr10:uidLastSave="{CBADA77E-189C-4CBC-985B-C2372ADFE7A9}"/>
  <bookViews>
    <workbookView xWindow="13460" yWindow="6440" windowWidth="22620" windowHeight="21600" firstSheet="1" activeTab="1" xr2:uid="{CB354A4B-A87D-2F40-B432-7D294CAC001F}"/>
  </bookViews>
  <sheets>
    <sheet name="paper" sheetId="4" r:id="rId1"/>
    <sheet name="UNET_blank" sheetId="5" r:id="rId2"/>
  </sheets>
  <definedNames>
    <definedName name="_PAD">_xlfn.LAMBDA(_xlpm.image,_xlpm.pad_width,_xlpm.pad_value, _xlfn.LET(_xlpm.o, _xlpm.image, _xlpm.h, ROWS(_xlpm.o), _xlpm.w, COLUMNS(_xlpm.o), _xlpm.pw, _xlpm.pad_width, _xlpm.pv, _xlpm.pad_value,  _xlpm.left, _xlfn.SEQUENCE(_xlpm.h,_xlpm.pw,_xlpm.pv,0), _xlpm.right, _xlpm.left,  _xlpm.top, _xlfn.SEQUENCE(_xlpm.pw,_xlpm.w+_xlpm.pw, _xlpm.pv,0), _xlpm.bottom, _xlpm.top,  _xlpm.a, _xlfn.HSTACK(_xlpm.o, _xlpm.right),  _xlpm.b, _xlfn.VSTACK(_xlpm.a,_xlpm.bottom),  _xlpm.b))</definedName>
    <definedName name="GRAYSCALEIMAGE" localSheetId="1">_xlfn.LAMBDA(_xlpm.id, OFFSET(UNET_blank!$Q$67,0,8*(_xlpm.id-1),8,8))</definedName>
    <definedName name="IM2COL">_xlfn.LAMBDA(_xlpm.image,_xlpm.filter_size,_xlpm.stride,_xlpm.pad,_xlpm.pad_value, _xlfn.LET(_xlpm.o, IF(_xlpm.pad&gt;0, _PAD(_xlpm.image, _xlpm.pad, _xlpm.pad_value), _xlpm.image),  _xlpm.d, _xlpm.filter_size,  _xlpm.s, _xlpm.stride, _xlpm.h, ROWS(_xlpm.o),  _xlpm.w, COLUMNS(_xlpm.o), _xlpm.hs, _xlfn.FLOOR.MATH((_xlpm.h-_xlpm.d)/_xlpm.s+1), _xlpm.ws, _xlfn.FLOOR.MATH((_xlpm.w-_xlpm.d)/_xlpm.s+1),  _xlpm.is, _xlfn.TOROW(_xlfn.MAKEARRAY(_xlpm.hs,_xlpm.ws, _xlfn.LAMBDA(_xlpm.y,_xlpm.x,_xlpm.s*(_xlpm.y-1)))),  _xlpm.js, _xlfn.TOROW(_xlfn.MAKEARRAY(_xlpm.hs,_xlpm.ws, _xlfn.LAMBDA(_xlpm.y,_xlpm.x,_xlpm.s*(_xlpm.x-1)))),  _xlpm.us, _xlfn.TOROW(_xlfn.MAKEARRAY(_xlpm.d,_xlpm.d, _xlfn.LAMBDA(_xlpm.y,_xlpm.x,_xlpm.y-1))),  _xlpm.vs, _xlfn.TOROW(_xlfn.MAKEARRAY(_xlpm.d,_xlpm.d, _xlfn.LAMBDA(_xlpm.y,_xlpm.x,_xlpm.x-1))),  _xlfn.MAKEARRAY(_xlpm.d*_xlpm.d, _xlpm.hs*_xlpm.ws, _xlfn.LAMBDA(_xlpm.k,_xlpm.p,  _xlfn.LET(  _xlpm.i,INDEX(_xlpm.is, _xlpm.p), _xlpm.j, INDEX(_xlpm.js, _xlpm.p),  _xlpm.u,INDEX(_xlpm.us, _xlpm.k), _xlpm.v,INDEX(_xlpm.vs, _xlpm.k),  _xlpm.r, 1+_xlpm.i+_xlpm.u, _xlpm.c, 1+_xlpm.j+_xlpm.v,  INDEX(_xlpm.o,_xlpm.r,_xlpm.c))))))</definedName>
    <definedName name="Mario">#REF!</definedName>
    <definedName name="Octopus">#REF!</definedName>
    <definedName name="RELU">_xlfn.LAMBDA(_xlpm.a, _xlfn.MAP(_xlpm.a,  _xlfn.LAMBDA(_xlpm.x, MAX(_xlpm.x,0))))</definedName>
    <definedName name="SIGMOID">_xlfn.LAMBDA(_xlpm.x, 1/(1+EXP(-_xlpm.x)))</definedName>
    <definedName name="width">#REF!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P446" i="5" l="1" a="1"/>
  <c r="P446" i="5" s="1"/>
  <c r="P450" i="5" a="1"/>
  <c r="P450" i="5" s="1"/>
  <c r="D916" i="5" a="1"/>
  <c r="D916" i="5" s="1"/>
  <c r="D850" i="5" a="1"/>
  <c r="D850" i="5" s="1"/>
  <c r="U757" i="5" a="1"/>
  <c r="U757" i="5" s="1"/>
  <c r="T757" i="5" a="1"/>
  <c r="T757" i="5" s="1"/>
  <c r="S757" i="5" a="1"/>
  <c r="S757" i="5" s="1"/>
  <c r="U753" i="5" a="1"/>
  <c r="U753" i="5" s="1"/>
  <c r="T753" i="5" a="1"/>
  <c r="T753" i="5" s="1"/>
  <c r="S753" i="5" a="1"/>
  <c r="S753" i="5" s="1"/>
  <c r="E727" i="5" a="1"/>
  <c r="E727" i="5" s="1"/>
  <c r="U687" i="5" a="1"/>
  <c r="U687" i="5" s="1"/>
  <c r="T687" i="5" a="1"/>
  <c r="T687" i="5" s="1"/>
  <c r="I671" i="5" a="1"/>
  <c r="I671" i="5" s="1"/>
  <c r="I612" i="5" a="1"/>
  <c r="I612" i="5" s="1"/>
  <c r="C535" i="5" a="1"/>
  <c r="C535" i="5" s="1"/>
  <c r="L491" i="5" a="1"/>
  <c r="L491" i="5" s="1"/>
  <c r="W480" i="5" a="1"/>
  <c r="W480" i="5" s="1"/>
  <c r="E456" i="5" a="1"/>
  <c r="E456" i="5" s="1"/>
  <c r="Y316" i="5" a="1"/>
  <c r="Y316" i="5" s="1"/>
  <c r="Y239" i="5" a="1"/>
  <c r="Y239" i="5" s="1"/>
  <c r="Y242" i="5" s="1" a="1"/>
  <c r="Y242" i="5" s="1"/>
  <c r="Y246" i="5" s="1" a="1"/>
  <c r="Y246" i="5" s="1"/>
  <c r="Y249" i="5" s="1" a="1"/>
  <c r="Y249" i="5" s="1"/>
  <c r="Y256" i="5" s="1" a="1"/>
  <c r="Y256" i="5" s="1"/>
  <c r="Y210" i="5" a="1"/>
  <c r="Y210" i="5" s="1"/>
  <c r="Y260" i="5" s="1" a="1"/>
  <c r="Y260" i="5" s="1"/>
  <c r="Y191" i="5" a="1"/>
  <c r="Y191" i="5" s="1"/>
  <c r="O141" i="5" a="1"/>
  <c r="O141" i="5" s="1"/>
  <c r="O146" i="5" s="1" a="1"/>
  <c r="O146" i="5" s="1"/>
  <c r="O152" i="5" s="1" a="1"/>
  <c r="O152" i="5" s="1"/>
  <c r="O123" i="5" a="1"/>
  <c r="O123" i="5" s="1"/>
  <c r="O128" i="5" s="1" a="1"/>
  <c r="O128" i="5" s="1"/>
  <c r="O101" i="5" a="1"/>
  <c r="O101" i="5" s="1"/>
  <c r="O106" i="5" s="1" a="1"/>
  <c r="O106" i="5" s="1"/>
  <c r="O112" i="5" s="1" a="1"/>
  <c r="O112" i="5" s="1"/>
  <c r="O77" i="5" a="1"/>
  <c r="O77" i="5" s="1"/>
  <c r="O53" i="5" a="1"/>
  <c r="O53" i="5" s="1"/>
  <c r="O58" i="5" s="1" a="1"/>
  <c r="O58" i="5" s="1"/>
  <c r="O64" i="5" s="1" a="1"/>
  <c r="O64" i="5" s="1"/>
  <c r="O71" i="5" s="1" a="1"/>
  <c r="O71" i="5" s="1"/>
  <c r="O9" i="5" a="1"/>
  <c r="O9" i="5" s="1"/>
  <c r="O14" i="5" s="1" a="1"/>
  <c r="O14" i="5" s="1"/>
  <c r="O20" i="5" s="1" a="1"/>
  <c r="O20" i="5" s="1"/>
  <c r="O25" i="5" s="1" a="1"/>
  <c r="O25" i="5" s="1"/>
  <c r="O83" i="5" l="1" a="1"/>
  <c r="O83" i="5" s="1"/>
  <c r="O88" i="5" s="1" a="1"/>
  <c r="O88" i="5" s="1"/>
  <c r="Y266" i="5" a="1"/>
  <c r="Y266" i="5" s="1"/>
  <c r="Y271" i="5" s="1" a="1"/>
  <c r="Y271" i="5" s="1"/>
  <c r="Y277" i="5" s="1" a="1"/>
  <c r="Y277" i="5" s="1"/>
  <c r="Y282" i="5" s="1" a="1"/>
  <c r="Y282" i="5" s="1"/>
  <c r="Y288" i="5" s="1" a="1"/>
  <c r="Y288" i="5" s="1"/>
  <c r="Y293" i="5" s="1" a="1"/>
  <c r="Y293" i="5" s="1"/>
  <c r="Y299" i="5" s="1" a="1"/>
  <c r="Y299" i="5" s="1"/>
  <c r="Y308" i="5" s="1" a="1"/>
  <c r="Y308" i="5" s="1"/>
  <c r="Y326" i="5" s="1" a="1"/>
  <c r="Y326" i="5" s="1"/>
  <c r="Y335" i="5" s="1" a="1"/>
  <c r="Y335" i="5" s="1"/>
  <c r="Y345" i="5" s="1" a="1"/>
  <c r="Y345" i="5" s="1"/>
  <c r="Y354" i="5" s="1" a="1"/>
  <c r="Y354" i="5" s="1"/>
  <c r="W491" i="5" a="1"/>
  <c r="W491" i="5" s="1"/>
  <c r="W494" i="5" s="1" a="1"/>
  <c r="W494" i="5" s="1"/>
  <c r="W497" i="5" s="1" a="1"/>
  <c r="O35" i="5" a="1"/>
  <c r="O35" i="5" s="1"/>
  <c r="O40" i="5" s="1" a="1"/>
  <c r="O40" i="5" s="1"/>
  <c r="Y215" i="5" a="1"/>
  <c r="Y215" i="5" s="1"/>
  <c r="Y221" i="5" s="1" a="1"/>
  <c r="Y221" i="5" s="1"/>
  <c r="Y226" i="5" s="1" a="1"/>
  <c r="Y226" i="5" s="1"/>
  <c r="Y232" i="5" s="1" a="1"/>
  <c r="Y232" i="5" s="1"/>
  <c r="P456" i="5" a="1"/>
  <c r="P456" i="5" s="1"/>
  <c r="P461" i="5" s="1" a="1"/>
  <c r="P461" i="5" s="1"/>
  <c r="O167" i="5" a="1"/>
  <c r="O167" i="5" s="1"/>
  <c r="O172" i="5" s="1" a="1"/>
  <c r="O172" i="5" s="1"/>
  <c r="R428" i="5" l="1" a="1"/>
  <c r="R428" i="5" s="1"/>
  <c r="P428" i="5" a="1"/>
  <c r="P428" i="5" s="1"/>
  <c r="R432" i="5" a="1"/>
  <c r="R432" i="5" s="1"/>
  <c r="P432" i="5" a="1"/>
  <c r="P432" i="5" s="1"/>
  <c r="W497" i="5"/>
  <c r="W515" i="5" s="1" a="1"/>
  <c r="W515" i="5" s="1"/>
  <c r="W524" i="5" a="1"/>
  <c r="W524" i="5" s="1"/>
  <c r="W535" i="5" l="1" a="1"/>
  <c r="W535" i="5" s="1"/>
  <c r="W539" i="5" s="1" a="1"/>
  <c r="W539" i="5" s="1"/>
  <c r="W543" i="5" s="1" a="1"/>
  <c r="W543" i="5" l="1"/>
  <c r="W576" i="5" a="1"/>
  <c r="W576" i="5" s="1"/>
  <c r="W583" i="5" s="1" a="1"/>
  <c r="W583" i="5" s="1"/>
  <c r="W572" i="5" a="1"/>
  <c r="W572" i="5" s="1"/>
  <c r="W582" i="5" s="1" a="1"/>
  <c r="W582" i="5" s="1"/>
  <c r="W778" i="5" l="1" a="1"/>
  <c r="W568" i="5" a="1"/>
  <c r="W568" i="5" s="1"/>
  <c r="W581" i="5" s="1" a="1"/>
  <c r="W581" i="5" s="1"/>
  <c r="W585" i="5" s="1" a="1"/>
  <c r="W839" i="5" l="1" a="1"/>
  <c r="W839" i="5" s="1"/>
  <c r="W830" i="5" a="1"/>
  <c r="W830" i="5" s="1"/>
  <c r="W778" i="5"/>
  <c r="W821" i="5" s="1" a="1"/>
  <c r="W821" i="5" s="1"/>
  <c r="W606" i="5" a="1"/>
  <c r="W606" i="5" s="1"/>
  <c r="W602" i="5" a="1"/>
  <c r="W602" i="5" s="1"/>
  <c r="W585" i="5"/>
  <c r="W598" i="5" s="1" a="1"/>
  <c r="W598" i="5" s="1"/>
  <c r="W612" i="5" s="1" a="1"/>
  <c r="W612" i="5" s="1"/>
  <c r="W616" i="5" s="1" a="1"/>
  <c r="W616" i="5" s="1"/>
  <c r="W620" i="5" s="1" a="1"/>
  <c r="W641" i="5" l="1" a="1"/>
  <c r="W641" i="5" s="1"/>
  <c r="W648" i="5" s="1" a="1"/>
  <c r="W648" i="5" s="1"/>
  <c r="W637" i="5" a="1"/>
  <c r="W637" i="5" s="1"/>
  <c r="W647" i="5" s="1" a="1"/>
  <c r="W647" i="5" s="1"/>
  <c r="W620" i="5"/>
  <c r="W633" i="5" l="1" a="1"/>
  <c r="W633" i="5" s="1"/>
  <c r="W646" i="5" s="1" a="1"/>
  <c r="W646" i="5" s="1"/>
  <c r="W650" i="5" s="1" a="1"/>
  <c r="W696" i="5" a="1"/>
  <c r="W721" i="5" l="1" a="1"/>
  <c r="W721" i="5" s="1"/>
  <c r="W717" i="5" a="1"/>
  <c r="W717" i="5" s="1"/>
  <c r="W696" i="5"/>
  <c r="W713" i="5" s="1" a="1"/>
  <c r="W713" i="5" s="1"/>
  <c r="W665" i="5" a="1"/>
  <c r="W665" i="5" s="1"/>
  <c r="W661" i="5" a="1"/>
  <c r="W661" i="5" s="1"/>
  <c r="W650" i="5"/>
  <c r="W657" i="5" s="1" a="1"/>
  <c r="W657" i="5" s="1"/>
  <c r="W671" i="5" l="1" a="1"/>
  <c r="W671" i="5" s="1"/>
  <c r="W674" i="5" s="1" a="1"/>
  <c r="W674" i="5" s="1"/>
  <c r="W677" i="5" s="1" a="1"/>
  <c r="W685" i="5" l="1" a="1"/>
  <c r="W685" i="5" s="1"/>
  <c r="W677" i="5"/>
  <c r="W684" i="5" s="1" a="1"/>
  <c r="W684" i="5" s="1"/>
  <c r="W687" i="5" s="1" a="1"/>
  <c r="W694" i="5" l="1" a="1"/>
  <c r="W694" i="5" s="1"/>
  <c r="Y692" i="5" a="1"/>
  <c r="Y692" i="5" s="1"/>
  <c r="W687" i="5"/>
  <c r="W692" i="5" s="1" a="1"/>
  <c r="W692" i="5" s="1"/>
  <c r="W709" i="5" s="1" a="1"/>
  <c r="W709" i="5" s="1"/>
  <c r="W727" i="5" s="1" a="1"/>
  <c r="W727" i="5" s="1"/>
  <c r="W731" i="5" s="1" a="1"/>
  <c r="W731" i="5" s="1"/>
  <c r="W735" i="5" s="1" a="1"/>
  <c r="Y694" i="5" a="1"/>
  <c r="Y694" i="5" s="1"/>
  <c r="W749" i="5" l="1" a="1"/>
  <c r="W749" i="5" s="1"/>
  <c r="W735" i="5"/>
  <c r="W748" i="5" s="1" a="1"/>
  <c r="W748" i="5" s="1"/>
  <c r="W750" i="5" a="1"/>
  <c r="W750" i="5" s="1"/>
  <c r="W753" i="5" l="1" a="1"/>
  <c r="AC774" i="5" l="1" a="1"/>
  <c r="AC774" i="5" s="1"/>
  <c r="Y772" i="5" a="1"/>
  <c r="Y772" i="5" s="1"/>
  <c r="AC768" i="5" a="1"/>
  <c r="AC768" i="5" s="1"/>
  <c r="Y766" i="5" a="1"/>
  <c r="Y766" i="5" s="1"/>
  <c r="AC762" i="5" a="1"/>
  <c r="AC762" i="5" s="1"/>
  <c r="AC776" i="5" a="1"/>
  <c r="AC776" i="5" s="1"/>
  <c r="Y774" i="5" a="1"/>
  <c r="Y774" i="5" s="1"/>
  <c r="AC770" i="5" a="1"/>
  <c r="AC770" i="5" s="1"/>
  <c r="Y768" i="5" a="1"/>
  <c r="Y768" i="5" s="1"/>
  <c r="AC764" i="5" a="1"/>
  <c r="AC764" i="5" s="1"/>
  <c r="Y762" i="5" a="1"/>
  <c r="Y762" i="5" s="1"/>
  <c r="AA776" i="5" a="1"/>
  <c r="AA776" i="5" s="1"/>
  <c r="W774" i="5" a="1"/>
  <c r="W774" i="5" s="1"/>
  <c r="AA770" i="5" a="1"/>
  <c r="AA770" i="5" s="1"/>
  <c r="W768" i="5" a="1"/>
  <c r="W768" i="5" s="1"/>
  <c r="AA764" i="5" a="1"/>
  <c r="AA764" i="5" s="1"/>
  <c r="W753" i="5"/>
  <c r="W762" i="5" s="1" a="1"/>
  <c r="W762" i="5" s="1"/>
  <c r="AA774" i="5" a="1"/>
  <c r="AA774" i="5" s="1"/>
  <c r="W772" i="5" a="1"/>
  <c r="W772" i="5" s="1"/>
  <c r="AA768" i="5" a="1"/>
  <c r="AA768" i="5" s="1"/>
  <c r="W766" i="5" a="1"/>
  <c r="W766" i="5" s="1"/>
  <c r="AA762" i="5" a="1"/>
  <c r="AA762" i="5" s="1"/>
  <c r="Y776" i="5" a="1"/>
  <c r="Y776" i="5" s="1"/>
  <c r="AC772" i="5" a="1"/>
  <c r="AC772" i="5" s="1"/>
  <c r="Y770" i="5" a="1"/>
  <c r="Y770" i="5" s="1"/>
  <c r="AC766" i="5" a="1"/>
  <c r="AC766" i="5" s="1"/>
  <c r="Y764" i="5" a="1"/>
  <c r="Y764" i="5" s="1"/>
  <c r="W776" i="5" a="1"/>
  <c r="W776" i="5" s="1"/>
  <c r="AA772" i="5" a="1"/>
  <c r="AA772" i="5" s="1"/>
  <c r="W770" i="5" a="1"/>
  <c r="W770" i="5" s="1"/>
  <c r="W812" i="5" s="1" a="1"/>
  <c r="W812" i="5" s="1"/>
  <c r="AA766" i="5" a="1"/>
  <c r="AA766" i="5" s="1"/>
  <c r="W764" i="5" a="1"/>
  <c r="W764" i="5" s="1"/>
  <c r="W803" i="5" l="1" a="1"/>
  <c r="W803" i="5" s="1"/>
  <c r="W854" i="5" s="1" a="1"/>
  <c r="W854" i="5" s="1"/>
  <c r="W858" i="5" s="1" a="1"/>
  <c r="W858" i="5" s="1"/>
  <c r="W862" i="5" s="1" a="1"/>
  <c r="W905" i="5" l="1" a="1"/>
  <c r="W905" i="5" s="1"/>
  <c r="W896" i="5" a="1"/>
  <c r="W896" i="5" s="1"/>
  <c r="W862" i="5"/>
  <c r="W887" i="5" s="1" a="1"/>
  <c r="W887" i="5" s="1"/>
  <c r="W918" i="5" s="1" a="1"/>
  <c r="W918" i="5" s="1"/>
  <c r="S920" i="5" l="1"/>
  <c r="W920" i="5" s="1" a="1"/>
  <c r="W920" i="5" s="1"/>
  <c r="W922" i="5" s="1" a="1"/>
  <c r="W922" i="5" s="1"/>
  <c r="W924" i="5" s="1" a="1"/>
  <c r="W924" i="5" s="1"/>
  <c r="W926" i="5" s="1" a="1"/>
  <c r="W926" i="5" s="1"/>
  <c r="Q920" i="5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<sst xmlns="http://schemas.openxmlformats.org/spreadsheetml/2006/main" count="117" uniqueCount="42">
  <si>
    <t>Concat</t>
  </si>
  <si>
    <t>Linear</t>
  </si>
  <si>
    <t>ReLU</t>
  </si>
  <si>
    <t>Concat Different Dimensions</t>
  </si>
  <si>
    <t>Add</t>
  </si>
  <si>
    <t>Add Different Dimensions</t>
  </si>
  <si>
    <t>MLP U-Net (Encoder)</t>
  </si>
  <si>
    <t>MLP U-Net (Decoder)</t>
  </si>
  <si>
    <t>Parametric Upscaling</t>
  </si>
  <si>
    <t>Low Resolution Feature Map</t>
  </si>
  <si>
    <t>F</t>
  </si>
  <si>
    <t>For each p in F, expand it to p  .* H</t>
  </si>
  <si>
    <t>Pattern</t>
  </si>
  <si>
    <t>Higher Resolution Feature Map</t>
  </si>
  <si>
    <t>H</t>
  </si>
  <si>
    <t>Transposed Convolution (1 to 1)</t>
  </si>
  <si>
    <t>IM2ROW</t>
  </si>
  <si>
    <t>IM2COL</t>
  </si>
  <si>
    <t>MMULT</t>
  </si>
  <si>
    <t>COL2IM</t>
  </si>
  <si>
    <t>Transposed Convolution (3 to 2)</t>
  </si>
  <si>
    <t>Feature Maps</t>
  </si>
  <si>
    <t>Patterns</t>
  </si>
  <si>
    <t>Convolution (2 to 3)</t>
  </si>
  <si>
    <t>Filters</t>
  </si>
  <si>
    <t>ROW2IM</t>
  </si>
  <si>
    <t>Output</t>
  </si>
  <si>
    <t>Conv U-Net (Encoder)</t>
  </si>
  <si>
    <t>RELU</t>
  </si>
  <si>
    <t>MAXPOOL</t>
  </si>
  <si>
    <t>Conv U-Net (Decoder)</t>
  </si>
  <si>
    <t>CONV</t>
  </si>
  <si>
    <t>CONCAT</t>
  </si>
  <si>
    <t>TOROW</t>
  </si>
  <si>
    <t>BATCHNORM</t>
  </si>
  <si>
    <t>Mean</t>
  </si>
  <si>
    <t>Std</t>
  </si>
  <si>
    <t>Center &amp; Normalized</t>
  </si>
  <si>
    <t>Gamma</t>
  </si>
  <si>
    <t>Beta</t>
  </si>
  <si>
    <t>Scale</t>
  </si>
  <si>
    <t>SIGMOID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</si>
</sst>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[=0]0;[=1]0;0.##"/>
    <numFmt numFmtId="165" formatCode="0.0"/>
  </numFmts>
  <fonts count="7">
    <font>
      <sz val="12"/>
      <color theme="1"/>
      <name val="Aptos Narrow"/>
      <family val="2"/>
      <scheme val="minor"/>
    </font>
    <font>
      <sz val="12"/>
      <color theme="1"/>
      <name val="Arial"/>
      <family val="2"/>
    </font>
    <font>
      <b/>
      <sz val="20"/>
      <color theme="0"/>
      <name val="Aptos Narrow"/>
      <scheme val="minor"/>
    </font>
    <font>
      <b/>
      <sz val="20"/>
      <color theme="0"/>
      <name val="Aptos Narrow"/>
      <family val="2"/>
      <scheme val="minor"/>
    </font>
    <font>
      <sz val="10"/>
      <color theme="1"/>
      <name val="Aptos Narrow"/>
      <family val="2"/>
      <scheme val="minor"/>
    </font>
    <font>
      <sz val="14"/>
      <color theme="1"/>
      <name val="Aptos Narrow"/>
      <family val="2"/>
      <scheme val="minor"/>
    </font>
    <font>
      <sz val="10"/>
      <color rgb="FF000000"/>
      <name val="Aptos Narrow"/>
      <family val="2"/>
      <scheme val="minor"/>
    </font>
  </fonts>
  <fills count="9">
    <fill>
      <patternFill patternType="none"/>
    </fill>
    <fill>
      <patternFill patternType="gray125"/>
    </fill>
    <fill>
      <patternFill patternType="solid">
        <fgColor theme="7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2"/>
        <bgColor indexed="64"/>
      </patternFill>
    </fill>
  </fills>
  <borders count="3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/>
      <right/>
      <top/>
      <bottom style="medium">
        <color indexed="64"/>
      </bottom>
      <diagonal/>
    </border>
  </borders>
  <cellStyleXfs count="2">
    <xf numFmtId="0" fontId="0" fillId="0" borderId="0"/>
    <xf numFmtId="0" fontId="6" fillId="0" borderId="0"/>
  </cellStyleXfs>
  <cellXfs count="104">
    <xf numFmtId="0" fontId="0" fillId="0" borderId="0" xfId="0"/>
    <xf numFmtId="0" fontId="0" fillId="0" borderId="0" xfId="0" applyAlignment="1">
      <alignment horizontal="center"/>
    </xf>
    <xf numFmtId="0" fontId="0" fillId="2" borderId="1" xfId="0" applyFill="1" applyBorder="1" applyAlignment="1">
      <alignment horizontal="center"/>
    </xf>
    <xf numFmtId="0" fontId="0" fillId="2" borderId="2" xfId="0" applyFill="1" applyBorder="1" applyAlignment="1">
      <alignment horizontal="center"/>
    </xf>
    <xf numFmtId="0" fontId="0" fillId="2" borderId="3" xfId="0" applyFill="1" applyBorder="1" applyAlignment="1">
      <alignment horizontal="center"/>
    </xf>
    <xf numFmtId="0" fontId="1" fillId="0" borderId="0" xfId="0" applyFont="1" applyAlignment="1">
      <alignment horizontal="center" vertical="center"/>
    </xf>
    <xf numFmtId="0" fontId="0" fillId="0" borderId="0" xfId="0" applyAlignment="1">
      <alignment horizontal="left"/>
    </xf>
    <xf numFmtId="0" fontId="0" fillId="3" borderId="0" xfId="0" applyFill="1" applyAlignment="1">
      <alignment horizontal="center" shrinkToFit="1"/>
    </xf>
    <xf numFmtId="0" fontId="0" fillId="4" borderId="0" xfId="0" applyFill="1" applyAlignment="1">
      <alignment horizontal="center"/>
    </xf>
    <xf numFmtId="0" fontId="0" fillId="0" borderId="1" xfId="0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3" xfId="0" applyBorder="1" applyAlignment="1">
      <alignment horizontal="center"/>
    </xf>
    <xf numFmtId="0" fontId="0" fillId="4" borderId="1" xfId="0" applyFill="1" applyBorder="1" applyAlignment="1">
      <alignment horizontal="center"/>
    </xf>
    <xf numFmtId="0" fontId="0" fillId="4" borderId="2" xfId="0" applyFill="1" applyBorder="1" applyAlignment="1">
      <alignment horizontal="center"/>
    </xf>
    <xf numFmtId="0" fontId="0" fillId="4" borderId="3" xfId="0" applyFill="1" applyBorder="1" applyAlignment="1">
      <alignment horizontal="center"/>
    </xf>
    <xf numFmtId="0" fontId="0" fillId="0" borderId="0" xfId="0" applyAlignment="1">
      <alignment horizontal="center" vertical="center"/>
    </xf>
    <xf numFmtId="0" fontId="0" fillId="4" borderId="6" xfId="0" applyFill="1" applyBorder="1" applyAlignment="1">
      <alignment horizontal="center"/>
    </xf>
    <xf numFmtId="0" fontId="0" fillId="4" borderId="8" xfId="0" applyFill="1" applyBorder="1" applyAlignment="1">
      <alignment horizontal="center"/>
    </xf>
    <xf numFmtId="0" fontId="0" fillId="4" borderId="11" xfId="0" applyFill="1" applyBorder="1" applyAlignment="1">
      <alignment horizontal="center"/>
    </xf>
    <xf numFmtId="0" fontId="0" fillId="5" borderId="1" xfId="0" applyFill="1" applyBorder="1" applyAlignment="1">
      <alignment horizontal="center"/>
    </xf>
    <xf numFmtId="0" fontId="0" fillId="5" borderId="2" xfId="0" applyFill="1" applyBorder="1" applyAlignment="1">
      <alignment horizontal="center"/>
    </xf>
    <xf numFmtId="0" fontId="0" fillId="5" borderId="3" xfId="0" applyFill="1" applyBorder="1" applyAlignment="1">
      <alignment horizontal="center"/>
    </xf>
    <xf numFmtId="0" fontId="0" fillId="6" borderId="1" xfId="0" applyFill="1" applyBorder="1" applyAlignment="1">
      <alignment horizontal="center"/>
    </xf>
    <xf numFmtId="0" fontId="0" fillId="6" borderId="2" xfId="0" applyFill="1" applyBorder="1" applyAlignment="1">
      <alignment horizontal="center"/>
    </xf>
    <xf numFmtId="0" fontId="0" fillId="6" borderId="3" xfId="0" applyFill="1" applyBorder="1" applyAlignment="1">
      <alignment horizontal="center"/>
    </xf>
    <xf numFmtId="0" fontId="0" fillId="7" borderId="0" xfId="0" applyFill="1" applyAlignment="1">
      <alignment horizontal="center"/>
    </xf>
    <xf numFmtId="0" fontId="0" fillId="7" borderId="0" xfId="0" applyFill="1"/>
    <xf numFmtId="0" fontId="2" fillId="7" borderId="0" xfId="0" applyFont="1" applyFill="1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 applyAlignment="1">
      <alignment horizontal="center"/>
    </xf>
    <xf numFmtId="0" fontId="0" fillId="0" borderId="6" xfId="0" applyBorder="1" applyAlignment="1">
      <alignment horizontal="center"/>
    </xf>
    <xf numFmtId="0" fontId="0" fillId="0" borderId="9" xfId="0" applyBorder="1" applyAlignment="1">
      <alignment horizontal="center"/>
    </xf>
    <xf numFmtId="0" fontId="0" fillId="0" borderId="11" xfId="0" applyBorder="1" applyAlignment="1">
      <alignment horizontal="center"/>
    </xf>
    <xf numFmtId="0" fontId="0" fillId="3" borderId="4" xfId="0" applyFill="1" applyBorder="1" applyAlignment="1">
      <alignment horizontal="center"/>
    </xf>
    <xf numFmtId="0" fontId="0" fillId="3" borderId="6" xfId="0" applyFill="1" applyBorder="1" applyAlignment="1">
      <alignment horizontal="center"/>
    </xf>
    <xf numFmtId="0" fontId="0" fillId="3" borderId="9" xfId="0" applyFill="1" applyBorder="1" applyAlignment="1">
      <alignment horizontal="center"/>
    </xf>
    <xf numFmtId="0" fontId="0" fillId="3" borderId="11" xfId="0" applyFill="1" applyBorder="1" applyAlignment="1">
      <alignment horizontal="center"/>
    </xf>
    <xf numFmtId="0" fontId="0" fillId="3" borderId="12" xfId="0" applyFill="1" applyBorder="1" applyAlignment="1">
      <alignment horizontal="center"/>
    </xf>
    <xf numFmtId="0" fontId="0" fillId="3" borderId="13" xfId="0" applyFill="1" applyBorder="1" applyAlignment="1">
      <alignment horizontal="center"/>
    </xf>
    <xf numFmtId="0" fontId="0" fillId="3" borderId="14" xfId="0" applyFill="1" applyBorder="1" applyAlignment="1">
      <alignment horizontal="center"/>
    </xf>
    <xf numFmtId="0" fontId="0" fillId="3" borderId="15" xfId="0" applyFill="1" applyBorder="1" applyAlignment="1">
      <alignment horizontal="center"/>
    </xf>
    <xf numFmtId="0" fontId="0" fillId="0" borderId="16" xfId="0" applyBorder="1" applyAlignment="1">
      <alignment horizontal="center"/>
    </xf>
    <xf numFmtId="0" fontId="0" fillId="0" borderId="17" xfId="0" applyBorder="1" applyAlignment="1">
      <alignment horizontal="center"/>
    </xf>
    <xf numFmtId="0" fontId="0" fillId="0" borderId="18" xfId="0" applyBorder="1" applyAlignment="1">
      <alignment horizontal="center"/>
    </xf>
    <xf numFmtId="0" fontId="0" fillId="3" borderId="19" xfId="0" applyFill="1" applyBorder="1" applyAlignment="1">
      <alignment horizontal="center"/>
    </xf>
    <xf numFmtId="0" fontId="0" fillId="3" borderId="20" xfId="0" applyFill="1" applyBorder="1" applyAlignment="1">
      <alignment horizontal="center"/>
    </xf>
    <xf numFmtId="0" fontId="0" fillId="3" borderId="21" xfId="0" applyFill="1" applyBorder="1" applyAlignment="1">
      <alignment horizontal="center"/>
    </xf>
    <xf numFmtId="0" fontId="0" fillId="3" borderId="7" xfId="0" applyFill="1" applyBorder="1" applyAlignment="1">
      <alignment horizontal="center"/>
    </xf>
    <xf numFmtId="0" fontId="0" fillId="3" borderId="8" xfId="0" applyFill="1" applyBorder="1" applyAlignment="1">
      <alignment horizontal="center"/>
    </xf>
    <xf numFmtId="0" fontId="0" fillId="3" borderId="22" xfId="0" applyFill="1" applyBorder="1" applyAlignment="1">
      <alignment horizontal="center"/>
    </xf>
    <xf numFmtId="0" fontId="0" fillId="3" borderId="23" xfId="0" applyFill="1" applyBorder="1" applyAlignment="1">
      <alignment horizontal="center"/>
    </xf>
    <xf numFmtId="0" fontId="0" fillId="3" borderId="24" xfId="0" applyFill="1" applyBorder="1" applyAlignment="1">
      <alignment horizontal="center"/>
    </xf>
    <xf numFmtId="0" fontId="0" fillId="3" borderId="25" xfId="0" applyFill="1" applyBorder="1" applyAlignment="1">
      <alignment horizontal="center"/>
    </xf>
    <xf numFmtId="0" fontId="0" fillId="3" borderId="26" xfId="0" applyFill="1" applyBorder="1" applyAlignment="1">
      <alignment horizontal="center"/>
    </xf>
    <xf numFmtId="0" fontId="0" fillId="3" borderId="27" xfId="0" applyFill="1" applyBorder="1" applyAlignment="1">
      <alignment horizontal="center"/>
    </xf>
    <xf numFmtId="0" fontId="0" fillId="3" borderId="28" xfId="0" applyFill="1" applyBorder="1" applyAlignment="1">
      <alignment horizontal="center"/>
    </xf>
    <xf numFmtId="0" fontId="0" fillId="3" borderId="29" xfId="0" applyFill="1" applyBorder="1" applyAlignment="1">
      <alignment horizontal="center"/>
    </xf>
    <xf numFmtId="0" fontId="0" fillId="3" borderId="0" xfId="0" applyFill="1" applyAlignment="1">
      <alignment horizontal="center"/>
    </xf>
    <xf numFmtId="0" fontId="3" fillId="7" borderId="0" xfId="0" applyFont="1" applyFill="1"/>
    <xf numFmtId="0" fontId="0" fillId="3" borderId="30" xfId="0" applyFill="1" applyBorder="1" applyAlignment="1">
      <alignment horizontal="center"/>
    </xf>
    <xf numFmtId="0" fontId="0" fillId="3" borderId="31" xfId="0" applyFill="1" applyBorder="1" applyAlignment="1">
      <alignment horizontal="center"/>
    </xf>
    <xf numFmtId="0" fontId="0" fillId="3" borderId="32" xfId="0" applyFill="1" applyBorder="1" applyAlignment="1">
      <alignment horizontal="center"/>
    </xf>
    <xf numFmtId="0" fontId="0" fillId="3" borderId="5" xfId="0" applyFill="1" applyBorder="1" applyAlignment="1">
      <alignment horizontal="center"/>
    </xf>
    <xf numFmtId="0" fontId="0" fillId="3" borderId="10" xfId="0" applyFill="1" applyBorder="1" applyAlignment="1">
      <alignment horizontal="center"/>
    </xf>
    <xf numFmtId="0" fontId="0" fillId="3" borderId="16" xfId="0" applyFill="1" applyBorder="1" applyAlignment="1">
      <alignment horizontal="center"/>
    </xf>
    <xf numFmtId="0" fontId="0" fillId="3" borderId="17" xfId="0" applyFill="1" applyBorder="1" applyAlignment="1">
      <alignment horizontal="center"/>
    </xf>
    <xf numFmtId="0" fontId="0" fillId="3" borderId="18" xfId="0" applyFill="1" applyBorder="1" applyAlignment="1">
      <alignment horizontal="center"/>
    </xf>
    <xf numFmtId="0" fontId="0" fillId="8" borderId="33" xfId="0" applyFill="1" applyBorder="1" applyAlignment="1">
      <alignment horizontal="center"/>
    </xf>
    <xf numFmtId="164" fontId="5" fillId="0" borderId="12" xfId="0" applyNumberFormat="1" applyFont="1" applyBorder="1" applyAlignment="1">
      <alignment horizontal="center" vertical="center" shrinkToFit="1"/>
    </xf>
    <xf numFmtId="164" fontId="5" fillId="0" borderId="34" xfId="0" applyNumberFormat="1" applyFont="1" applyBorder="1" applyAlignment="1">
      <alignment horizontal="center" vertical="center" shrinkToFit="1"/>
    </xf>
    <xf numFmtId="164" fontId="5" fillId="0" borderId="13" xfId="0" applyNumberFormat="1" applyFont="1" applyBorder="1" applyAlignment="1">
      <alignment horizontal="center" vertical="center" shrinkToFit="1"/>
    </xf>
    <xf numFmtId="164" fontId="5" fillId="0" borderId="35" xfId="0" applyNumberFormat="1" applyFont="1" applyBorder="1" applyAlignment="1">
      <alignment horizontal="center" vertical="center" shrinkToFit="1"/>
    </xf>
    <xf numFmtId="164" fontId="5" fillId="0" borderId="0" xfId="0" applyNumberFormat="1" applyFont="1" applyAlignment="1">
      <alignment horizontal="center" vertical="center" shrinkToFit="1"/>
    </xf>
    <xf numFmtId="164" fontId="5" fillId="0" borderId="36" xfId="0" applyNumberFormat="1" applyFont="1" applyBorder="1" applyAlignment="1">
      <alignment horizontal="center" vertical="center" shrinkToFit="1"/>
    </xf>
    <xf numFmtId="164" fontId="5" fillId="0" borderId="14" xfId="0" applyNumberFormat="1" applyFont="1" applyBorder="1" applyAlignment="1">
      <alignment horizontal="center" vertical="center" shrinkToFit="1"/>
    </xf>
    <xf numFmtId="164" fontId="5" fillId="0" borderId="37" xfId="0" applyNumberFormat="1" applyFont="1" applyBorder="1" applyAlignment="1">
      <alignment horizontal="center" vertical="center" shrinkToFit="1"/>
    </xf>
    <xf numFmtId="164" fontId="5" fillId="0" borderId="15" xfId="0" applyNumberFormat="1" applyFont="1" applyBorder="1" applyAlignment="1">
      <alignment horizontal="center" vertical="center" shrinkToFit="1"/>
    </xf>
    <xf numFmtId="0" fontId="4" fillId="0" borderId="12" xfId="0" applyFont="1" applyBorder="1" applyAlignment="1">
      <alignment horizontal="center" vertical="center"/>
    </xf>
    <xf numFmtId="0" fontId="4" fillId="0" borderId="34" xfId="0" applyFont="1" applyBorder="1" applyAlignment="1">
      <alignment horizontal="center" vertical="center"/>
    </xf>
    <xf numFmtId="0" fontId="4" fillId="0" borderId="13" xfId="0" applyFont="1" applyBorder="1" applyAlignment="1">
      <alignment horizontal="center" vertical="center"/>
    </xf>
    <xf numFmtId="0" fontId="4" fillId="0" borderId="35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36" xfId="0" applyFont="1" applyBorder="1" applyAlignment="1">
      <alignment horizontal="center" vertical="center"/>
    </xf>
    <xf numFmtId="0" fontId="4" fillId="0" borderId="14" xfId="0" applyFont="1" applyBorder="1" applyAlignment="1">
      <alignment horizontal="center" vertical="center"/>
    </xf>
    <xf numFmtId="0" fontId="4" fillId="0" borderId="37" xfId="0" applyFont="1" applyBorder="1" applyAlignment="1">
      <alignment horizontal="center" vertical="center"/>
    </xf>
    <xf numFmtId="0" fontId="4" fillId="0" borderId="15" xfId="0" applyFont="1" applyBorder="1" applyAlignment="1">
      <alignment horizontal="center" vertical="center"/>
    </xf>
    <xf numFmtId="0" fontId="0" fillId="0" borderId="16" xfId="0" applyBorder="1"/>
    <xf numFmtId="0" fontId="0" fillId="0" borderId="17" xfId="0" applyBorder="1"/>
    <xf numFmtId="0" fontId="0" fillId="0" borderId="18" xfId="0" applyBorder="1"/>
    <xf numFmtId="0" fontId="0" fillId="0" borderId="12" xfId="0" applyBorder="1" applyAlignment="1">
      <alignment horizontal="right"/>
    </xf>
    <xf numFmtId="0" fontId="0" fillId="0" borderId="13" xfId="0" applyBorder="1" applyAlignment="1">
      <alignment horizontal="right"/>
    </xf>
    <xf numFmtId="0" fontId="0" fillId="0" borderId="14" xfId="0" applyBorder="1" applyAlignment="1">
      <alignment horizontal="right"/>
    </xf>
    <xf numFmtId="0" fontId="0" fillId="0" borderId="15" xfId="0" applyBorder="1" applyAlignment="1">
      <alignment horizontal="right"/>
    </xf>
    <xf numFmtId="0" fontId="0" fillId="0" borderId="33" xfId="0" applyBorder="1"/>
    <xf numFmtId="0" fontId="0" fillId="3" borderId="33" xfId="0" applyFill="1" applyBorder="1"/>
    <xf numFmtId="0" fontId="6" fillId="0" borderId="0" xfId="1"/>
    <xf numFmtId="0" fontId="0" fillId="3" borderId="34" xfId="0" applyFill="1" applyBorder="1" applyAlignment="1">
      <alignment horizontal="center"/>
    </xf>
    <xf numFmtId="0" fontId="0" fillId="3" borderId="35" xfId="0" applyFill="1" applyBorder="1" applyAlignment="1">
      <alignment horizontal="center"/>
    </xf>
    <xf numFmtId="0" fontId="0" fillId="3" borderId="36" xfId="0" applyFill="1" applyBorder="1" applyAlignment="1">
      <alignment horizontal="center"/>
    </xf>
    <xf numFmtId="0" fontId="0" fillId="3" borderId="37" xfId="0" applyFill="1" applyBorder="1" applyAlignment="1">
      <alignment horizontal="center"/>
    </xf>
    <xf numFmtId="165" fontId="0" fillId="0" borderId="0" xfId="0" applyNumberFormat="1" applyAlignment="1">
      <alignment horizontal="center" shrinkToFit="1"/>
    </xf>
    <xf numFmtId="0" fontId="0" fillId="0" borderId="0" xfId="0" applyAlignment="1">
      <alignment horizontal="center" shrinkToFit="1"/>
    </xf>
  </cellXfs>
  <cellStyles count="2">
    <cellStyle name="Normal" xfId="0" builtinId="0"/>
    <cellStyle name="Normal 2" xfId="1" xr:uid="{5D36D4CA-D90D-9044-81A6-A5B4E0CA1B73}"/>
  </cellStyles>
  <dxfs count="1">
    <dxf>
      <fill>
        <patternFill>
          <fgColor theme="0"/>
          <bgColor theme="0" tint="-0.499984740745262"/>
        </patternFill>
      </fill>
    </dxf>
  </dxfs>
  <tableStyles count="0" defaultTableStyle="TableStyleMedium2" defaultPivotStyle="PivotStyleLight16"/>
  <colors>
    <mruColors>
      <color rgb="FFFFF2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eetMetadata" Target="metadata.xml"/><Relationship Id="rId5" Type="http://schemas.openxmlformats.org/officeDocument/2006/relationships/sharedStrings" Target="sharedStrings.xml"/><Relationship Id="rId10" Type="http://schemas.openxmlformats.org/officeDocument/2006/relationships/customXml" Target="../customXml/item3.xml"/><Relationship Id="rId4" Type="http://schemas.openxmlformats.org/officeDocument/2006/relationships/styles" Target="styles.xml"/><Relationship Id="rId9" Type="http://schemas.openxmlformats.org/officeDocument/2006/relationships/customXml" Target="../customXml/item2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20</xdr:col>
      <xdr:colOff>596379</xdr:colOff>
      <xdr:row>3</xdr:row>
      <xdr:rowOff>93617</xdr:rowOff>
    </xdr:from>
    <xdr:to>
      <xdr:col>27</xdr:col>
      <xdr:colOff>689967</xdr:colOff>
      <xdr:row>48</xdr:row>
      <xdr:rowOff>58616</xdr:rowOff>
    </xdr:to>
    <xdr:pic>
      <xdr:nvPicPr>
        <xdr:cNvPr id="2" name="Picture 1" descr="U-Net: Convolutional Networks for Biomedical Image Segmentation">
          <a:extLst>
            <a:ext uri="{FF2B5EF4-FFF2-40B4-BE49-F238E27FC236}">
              <a16:creationId xmlns:a16="http://schemas.microsoft.com/office/drawing/2014/main" id="{C90A1883-64AE-414B-A95D-163BBDBDE0E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rot="5400000">
          <a:off x="15761351" y="1679945"/>
          <a:ext cx="7965244" cy="578318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50800</xdr:colOff>
      <xdr:row>3</xdr:row>
      <xdr:rowOff>139700</xdr:rowOff>
    </xdr:from>
    <xdr:to>
      <xdr:col>8</xdr:col>
      <xdr:colOff>698500</xdr:colOff>
      <xdr:row>58</xdr:row>
      <xdr:rowOff>13077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EBFC66D-82E0-8042-BCD4-6C29B817A9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63600" y="635000"/>
          <a:ext cx="6337300" cy="9652000"/>
        </a:xfrm>
        <a:prstGeom prst="rect">
          <a:avLst/>
        </a:prstGeom>
      </xdr:spPr>
    </xdr:pic>
    <xdr:clientData/>
  </xdr:twoCellAnchor>
  <xdr:twoCellAnchor editAs="oneCell">
    <xdr:from>
      <xdr:col>9</xdr:col>
      <xdr:colOff>292100</xdr:colOff>
      <xdr:row>3</xdr:row>
      <xdr:rowOff>114300</xdr:rowOff>
    </xdr:from>
    <xdr:to>
      <xdr:col>18</xdr:col>
      <xdr:colOff>635000</xdr:colOff>
      <xdr:row>37</xdr:row>
      <xdr:rowOff>167138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07411F4-BB74-0649-AFE9-F9CA14813C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07300" y="609600"/>
          <a:ext cx="7658100" cy="6098666"/>
        </a:xfrm>
        <a:prstGeom prst="rect">
          <a:avLst/>
        </a:prstGeom>
      </xdr:spPr>
    </xdr:pic>
    <xdr:clientData/>
  </xdr:twoCellAnchor>
  <xdr:twoCellAnchor editAs="oneCell">
    <xdr:from>
      <xdr:col>9</xdr:col>
      <xdr:colOff>393700</xdr:colOff>
      <xdr:row>42</xdr:row>
      <xdr:rowOff>152400</xdr:rowOff>
    </xdr:from>
    <xdr:to>
      <xdr:col>18</xdr:col>
      <xdr:colOff>736600</xdr:colOff>
      <xdr:row>64</xdr:row>
      <xdr:rowOff>142532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2B75231F-0208-6B41-B317-CB98AAB5DC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708900" y="7086600"/>
          <a:ext cx="7658100" cy="3902236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23</xdr:col>
      <xdr:colOff>262759</xdr:colOff>
      <xdr:row>224</xdr:row>
      <xdr:rowOff>218966</xdr:rowOff>
    </xdr:from>
    <xdr:to>
      <xdr:col>27</xdr:col>
      <xdr:colOff>116783</xdr:colOff>
      <xdr:row>229</xdr:row>
      <xdr:rowOff>116782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43054ABD-639D-48FA-B2FD-88263F9AF60E}"/>
            </a:ext>
          </a:extLst>
        </xdr:cNvPr>
        <xdr:cNvSpPr/>
      </xdr:nvSpPr>
      <xdr:spPr>
        <a:xfrm>
          <a:off x="8697147" y="65308054"/>
          <a:ext cx="1320874" cy="1421816"/>
        </a:xfrm>
        <a:prstGeom prst="rect">
          <a:avLst/>
        </a:prstGeom>
        <a:noFill/>
        <a:ln>
          <a:solidFill>
            <a:schemeClr val="tx1"/>
          </a:solidFill>
          <a:prstDash val="sysDash"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23</xdr:col>
      <xdr:colOff>252819</xdr:colOff>
      <xdr:row>258</xdr:row>
      <xdr:rowOff>214308</xdr:rowOff>
    </xdr:from>
    <xdr:to>
      <xdr:col>27</xdr:col>
      <xdr:colOff>106843</xdr:colOff>
      <xdr:row>263</xdr:row>
      <xdr:rowOff>112124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D7E20E80-889C-4385-8658-F67DE26D806B}"/>
            </a:ext>
          </a:extLst>
        </xdr:cNvPr>
        <xdr:cNvSpPr/>
      </xdr:nvSpPr>
      <xdr:spPr>
        <a:xfrm>
          <a:off x="8687207" y="75699933"/>
          <a:ext cx="1320874" cy="1421816"/>
        </a:xfrm>
        <a:prstGeom prst="rect">
          <a:avLst/>
        </a:prstGeom>
        <a:noFill/>
        <a:ln>
          <a:solidFill>
            <a:schemeClr val="tx1"/>
          </a:solidFill>
          <a:prstDash val="sysDash"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27</xdr:col>
      <xdr:colOff>106843</xdr:colOff>
      <xdr:row>227</xdr:row>
      <xdr:rowOff>15474</xdr:rowOff>
    </xdr:from>
    <xdr:to>
      <xdr:col>27</xdr:col>
      <xdr:colOff>116783</xdr:colOff>
      <xdr:row>261</xdr:row>
      <xdr:rowOff>10816</xdr:rowOff>
    </xdr:to>
    <xdr:cxnSp macro="">
      <xdr:nvCxnSpPr>
        <xdr:cNvPr id="4" name="Elbow Connector 3">
          <a:extLst>
            <a:ext uri="{FF2B5EF4-FFF2-40B4-BE49-F238E27FC236}">
              <a16:creationId xmlns:a16="http://schemas.microsoft.com/office/drawing/2014/main" id="{74FD5607-A5C5-4EB2-A5FA-E5D754C9FAF5}"/>
            </a:ext>
          </a:extLst>
        </xdr:cNvPr>
        <xdr:cNvCxnSpPr>
          <a:stCxn id="2" idx="3"/>
          <a:endCxn id="3" idx="3"/>
        </xdr:cNvCxnSpPr>
      </xdr:nvCxnSpPr>
      <xdr:spPr>
        <a:xfrm flipH="1">
          <a:off x="10008081" y="66018962"/>
          <a:ext cx="9940" cy="10391879"/>
        </a:xfrm>
        <a:prstGeom prst="bentConnector3">
          <a:avLst>
            <a:gd name="adj1" fmla="val -2299799"/>
          </a:avLst>
        </a:prstGeom>
        <a:ln>
          <a:tailEnd type="triangle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264773</xdr:colOff>
      <xdr:row>198</xdr:row>
      <xdr:rowOff>176206</xdr:rowOff>
    </xdr:from>
    <xdr:to>
      <xdr:col>27</xdr:col>
      <xdr:colOff>118797</xdr:colOff>
      <xdr:row>207</xdr:row>
      <xdr:rowOff>124027</xdr:rowOff>
    </xdr:to>
    <xdr:sp macro="" textlink="">
      <xdr:nvSpPr>
        <xdr:cNvPr id="5" name="Rectangle 4">
          <a:extLst>
            <a:ext uri="{FF2B5EF4-FFF2-40B4-BE49-F238E27FC236}">
              <a16:creationId xmlns:a16="http://schemas.microsoft.com/office/drawing/2014/main" id="{23ABC16D-6671-452F-A80D-9EA16C9D7421}"/>
            </a:ext>
          </a:extLst>
        </xdr:cNvPr>
        <xdr:cNvSpPr/>
      </xdr:nvSpPr>
      <xdr:spPr>
        <a:xfrm>
          <a:off x="8699161" y="57340494"/>
          <a:ext cx="1320874" cy="2691021"/>
        </a:xfrm>
        <a:prstGeom prst="rect">
          <a:avLst/>
        </a:prstGeom>
        <a:noFill/>
        <a:ln>
          <a:solidFill>
            <a:schemeClr val="tx1"/>
          </a:solidFill>
          <a:prstDash val="sysDash"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27</xdr:col>
      <xdr:colOff>111536</xdr:colOff>
      <xdr:row>202</xdr:row>
      <xdr:rowOff>302517</xdr:rowOff>
    </xdr:from>
    <xdr:to>
      <xdr:col>27</xdr:col>
      <xdr:colOff>118797</xdr:colOff>
      <xdr:row>319</xdr:row>
      <xdr:rowOff>0</xdr:rowOff>
    </xdr:to>
    <xdr:cxnSp macro="">
      <xdr:nvCxnSpPr>
        <xdr:cNvPr id="6" name="Elbow Connector 5">
          <a:extLst>
            <a:ext uri="{FF2B5EF4-FFF2-40B4-BE49-F238E27FC236}">
              <a16:creationId xmlns:a16="http://schemas.microsoft.com/office/drawing/2014/main" id="{DC77CDA1-FAC0-46F3-A759-37FB52142183}"/>
            </a:ext>
          </a:extLst>
        </xdr:cNvPr>
        <xdr:cNvCxnSpPr>
          <a:stCxn id="5" idx="3"/>
          <a:endCxn id="7" idx="3"/>
        </xdr:cNvCxnSpPr>
      </xdr:nvCxnSpPr>
      <xdr:spPr>
        <a:xfrm flipH="1">
          <a:off x="10012774" y="58686005"/>
          <a:ext cx="7261" cy="35392420"/>
        </a:xfrm>
        <a:prstGeom prst="bentConnector3">
          <a:avLst>
            <a:gd name="adj1" fmla="val -12943121"/>
          </a:avLst>
        </a:prstGeom>
        <a:ln>
          <a:tailEnd type="triangle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257512</xdr:colOff>
      <xdr:row>314</xdr:row>
      <xdr:rowOff>241300</xdr:rowOff>
    </xdr:from>
    <xdr:to>
      <xdr:col>27</xdr:col>
      <xdr:colOff>111536</xdr:colOff>
      <xdr:row>323</xdr:row>
      <xdr:rowOff>63500</xdr:rowOff>
    </xdr:to>
    <xdr:sp macro="" textlink="">
      <xdr:nvSpPr>
        <xdr:cNvPr id="7" name="Rectangle 6">
          <a:extLst>
            <a:ext uri="{FF2B5EF4-FFF2-40B4-BE49-F238E27FC236}">
              <a16:creationId xmlns:a16="http://schemas.microsoft.com/office/drawing/2014/main" id="{5AFDCB1B-D968-45E9-9A52-A4B76759BAA3}"/>
            </a:ext>
          </a:extLst>
        </xdr:cNvPr>
        <xdr:cNvSpPr/>
      </xdr:nvSpPr>
      <xdr:spPr>
        <a:xfrm>
          <a:off x="8691900" y="92795725"/>
          <a:ext cx="1320874" cy="2565400"/>
        </a:xfrm>
        <a:prstGeom prst="rect">
          <a:avLst/>
        </a:prstGeom>
        <a:noFill/>
        <a:ln>
          <a:solidFill>
            <a:schemeClr val="tx1"/>
          </a:solidFill>
          <a:prstDash val="sysDash"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13</xdr:col>
      <xdr:colOff>260038</xdr:colOff>
      <xdr:row>1</xdr:row>
      <xdr:rowOff>216245</xdr:rowOff>
    </xdr:from>
    <xdr:to>
      <xdr:col>17</xdr:col>
      <xdr:colOff>114062</xdr:colOff>
      <xdr:row>6</xdr:row>
      <xdr:rowOff>114060</xdr:rowOff>
    </xdr:to>
    <xdr:sp macro="" textlink="">
      <xdr:nvSpPr>
        <xdr:cNvPr id="8" name="Rectangle 7">
          <a:extLst>
            <a:ext uri="{FF2B5EF4-FFF2-40B4-BE49-F238E27FC236}">
              <a16:creationId xmlns:a16="http://schemas.microsoft.com/office/drawing/2014/main" id="{A4306F48-C57B-4379-ADEF-6B4E85F5DD33}"/>
            </a:ext>
          </a:extLst>
        </xdr:cNvPr>
        <xdr:cNvSpPr/>
      </xdr:nvSpPr>
      <xdr:spPr>
        <a:xfrm>
          <a:off x="5027301" y="554383"/>
          <a:ext cx="1320874" cy="1421815"/>
        </a:xfrm>
        <a:prstGeom prst="rect">
          <a:avLst/>
        </a:prstGeom>
        <a:noFill/>
        <a:ln>
          <a:solidFill>
            <a:schemeClr val="tx1"/>
          </a:solidFill>
          <a:prstDash val="sysDash"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13</xdr:col>
      <xdr:colOff>252819</xdr:colOff>
      <xdr:row>27</xdr:row>
      <xdr:rowOff>266700</xdr:rowOff>
    </xdr:from>
    <xdr:to>
      <xdr:col>17</xdr:col>
      <xdr:colOff>106843</xdr:colOff>
      <xdr:row>32</xdr:row>
      <xdr:rowOff>63500</xdr:rowOff>
    </xdr:to>
    <xdr:sp macro="" textlink="">
      <xdr:nvSpPr>
        <xdr:cNvPr id="9" name="Rectangle 8">
          <a:extLst>
            <a:ext uri="{FF2B5EF4-FFF2-40B4-BE49-F238E27FC236}">
              <a16:creationId xmlns:a16="http://schemas.microsoft.com/office/drawing/2014/main" id="{A3F338D9-EDD3-4EF1-9DE8-9D70E914E438}"/>
            </a:ext>
          </a:extLst>
        </xdr:cNvPr>
        <xdr:cNvSpPr/>
      </xdr:nvSpPr>
      <xdr:spPr>
        <a:xfrm>
          <a:off x="5020082" y="8529638"/>
          <a:ext cx="1320874" cy="1320800"/>
        </a:xfrm>
        <a:prstGeom prst="rect">
          <a:avLst/>
        </a:prstGeom>
        <a:noFill/>
        <a:ln>
          <a:solidFill>
            <a:schemeClr val="tx1"/>
          </a:solidFill>
          <a:prstDash val="sysDash"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17</xdr:col>
      <xdr:colOff>106843</xdr:colOff>
      <xdr:row>4</xdr:row>
      <xdr:rowOff>12753</xdr:rowOff>
    </xdr:from>
    <xdr:to>
      <xdr:col>17</xdr:col>
      <xdr:colOff>114062</xdr:colOff>
      <xdr:row>30</xdr:row>
      <xdr:rowOff>12700</xdr:rowOff>
    </xdr:to>
    <xdr:cxnSp macro="">
      <xdr:nvCxnSpPr>
        <xdr:cNvPr id="10" name="Elbow Connector 9">
          <a:extLst>
            <a:ext uri="{FF2B5EF4-FFF2-40B4-BE49-F238E27FC236}">
              <a16:creationId xmlns:a16="http://schemas.microsoft.com/office/drawing/2014/main" id="{409D36C3-EE9E-4E6C-AEFB-695A4237CBED}"/>
            </a:ext>
          </a:extLst>
        </xdr:cNvPr>
        <xdr:cNvCxnSpPr>
          <a:stCxn id="8" idx="3"/>
          <a:endCxn id="9" idx="3"/>
        </xdr:cNvCxnSpPr>
      </xdr:nvCxnSpPr>
      <xdr:spPr>
        <a:xfrm flipH="1">
          <a:off x="6340956" y="1265291"/>
          <a:ext cx="7219" cy="7924747"/>
        </a:xfrm>
        <a:prstGeom prst="bentConnector3">
          <a:avLst>
            <a:gd name="adj1" fmla="val -3166644"/>
          </a:avLst>
        </a:prstGeom>
        <a:ln>
          <a:tailEnd type="triangle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260038</xdr:colOff>
      <xdr:row>93</xdr:row>
      <xdr:rowOff>216245</xdr:rowOff>
    </xdr:from>
    <xdr:to>
      <xdr:col>17</xdr:col>
      <xdr:colOff>114062</xdr:colOff>
      <xdr:row>98</xdr:row>
      <xdr:rowOff>114060</xdr:rowOff>
    </xdr:to>
    <xdr:sp macro="" textlink="">
      <xdr:nvSpPr>
        <xdr:cNvPr id="11" name="Rectangle 10">
          <a:extLst>
            <a:ext uri="{FF2B5EF4-FFF2-40B4-BE49-F238E27FC236}">
              <a16:creationId xmlns:a16="http://schemas.microsoft.com/office/drawing/2014/main" id="{99D905E5-B809-43E2-BF98-4CE8EC5E9B06}"/>
            </a:ext>
          </a:extLst>
        </xdr:cNvPr>
        <xdr:cNvSpPr/>
      </xdr:nvSpPr>
      <xdr:spPr>
        <a:xfrm>
          <a:off x="5027301" y="28662658"/>
          <a:ext cx="1320874" cy="1421815"/>
        </a:xfrm>
        <a:prstGeom prst="rect">
          <a:avLst/>
        </a:prstGeom>
        <a:noFill/>
        <a:ln>
          <a:solidFill>
            <a:schemeClr val="tx1"/>
          </a:solidFill>
          <a:prstDash val="sysDash"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13</xdr:col>
      <xdr:colOff>278219</xdr:colOff>
      <xdr:row>115</xdr:row>
      <xdr:rowOff>201608</xdr:rowOff>
    </xdr:from>
    <xdr:to>
      <xdr:col>17</xdr:col>
      <xdr:colOff>132243</xdr:colOff>
      <xdr:row>120</xdr:row>
      <xdr:rowOff>99424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CFDA0373-89EB-4FA5-9E38-A79292FF9C16}"/>
            </a:ext>
          </a:extLst>
        </xdr:cNvPr>
        <xdr:cNvSpPr/>
      </xdr:nvSpPr>
      <xdr:spPr>
        <a:xfrm>
          <a:off x="5045482" y="35353621"/>
          <a:ext cx="1320874" cy="1421816"/>
        </a:xfrm>
        <a:prstGeom prst="rect">
          <a:avLst/>
        </a:prstGeom>
        <a:noFill/>
        <a:ln>
          <a:solidFill>
            <a:schemeClr val="tx1"/>
          </a:solidFill>
          <a:prstDash val="sysDash"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17</xdr:col>
      <xdr:colOff>114062</xdr:colOff>
      <xdr:row>96</xdr:row>
      <xdr:rowOff>12753</xdr:rowOff>
    </xdr:from>
    <xdr:to>
      <xdr:col>17</xdr:col>
      <xdr:colOff>132243</xdr:colOff>
      <xdr:row>117</xdr:row>
      <xdr:rowOff>302916</xdr:rowOff>
    </xdr:to>
    <xdr:cxnSp macro="">
      <xdr:nvCxnSpPr>
        <xdr:cNvPr id="13" name="Elbow Connector 12">
          <a:extLst>
            <a:ext uri="{FF2B5EF4-FFF2-40B4-BE49-F238E27FC236}">
              <a16:creationId xmlns:a16="http://schemas.microsoft.com/office/drawing/2014/main" id="{7E7C313D-5711-4C31-B993-CCA843E7298B}"/>
            </a:ext>
          </a:extLst>
        </xdr:cNvPr>
        <xdr:cNvCxnSpPr>
          <a:stCxn id="11" idx="3"/>
          <a:endCxn id="12" idx="3"/>
        </xdr:cNvCxnSpPr>
      </xdr:nvCxnSpPr>
      <xdr:spPr>
        <a:xfrm>
          <a:off x="6348175" y="29373566"/>
          <a:ext cx="18181" cy="6690963"/>
        </a:xfrm>
        <a:prstGeom prst="bentConnector3">
          <a:avLst>
            <a:gd name="adj1" fmla="val 1357357"/>
          </a:avLst>
        </a:prstGeom>
        <a:ln>
          <a:tailEnd type="triangle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260038</xdr:colOff>
      <xdr:row>45</xdr:row>
      <xdr:rowOff>216245</xdr:rowOff>
    </xdr:from>
    <xdr:to>
      <xdr:col>17</xdr:col>
      <xdr:colOff>114062</xdr:colOff>
      <xdr:row>50</xdr:row>
      <xdr:rowOff>114060</xdr:rowOff>
    </xdr:to>
    <xdr:sp macro="" textlink="">
      <xdr:nvSpPr>
        <xdr:cNvPr id="14" name="Rectangle 13">
          <a:extLst>
            <a:ext uri="{FF2B5EF4-FFF2-40B4-BE49-F238E27FC236}">
              <a16:creationId xmlns:a16="http://schemas.microsoft.com/office/drawing/2014/main" id="{4FBDF540-0D2F-4F11-BA73-B991EB354F87}"/>
            </a:ext>
          </a:extLst>
        </xdr:cNvPr>
        <xdr:cNvSpPr/>
      </xdr:nvSpPr>
      <xdr:spPr>
        <a:xfrm>
          <a:off x="5027301" y="13998920"/>
          <a:ext cx="1320874" cy="1421815"/>
        </a:xfrm>
        <a:prstGeom prst="rect">
          <a:avLst/>
        </a:prstGeom>
        <a:noFill/>
        <a:ln>
          <a:solidFill>
            <a:schemeClr val="tx1"/>
          </a:solidFill>
          <a:prstDash val="sysDash"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13</xdr:col>
      <xdr:colOff>240119</xdr:colOff>
      <xdr:row>75</xdr:row>
      <xdr:rowOff>254000</xdr:rowOff>
    </xdr:from>
    <xdr:to>
      <xdr:col>17</xdr:col>
      <xdr:colOff>94143</xdr:colOff>
      <xdr:row>80</xdr:row>
      <xdr:rowOff>50800</xdr:rowOff>
    </xdr:to>
    <xdr:sp macro="" textlink="">
      <xdr:nvSpPr>
        <xdr:cNvPr id="15" name="Rectangle 14">
          <a:extLst>
            <a:ext uri="{FF2B5EF4-FFF2-40B4-BE49-F238E27FC236}">
              <a16:creationId xmlns:a16="http://schemas.microsoft.com/office/drawing/2014/main" id="{F85323B0-EF1D-4B55-9C38-D05CD2EE86C0}"/>
            </a:ext>
          </a:extLst>
        </xdr:cNvPr>
        <xdr:cNvSpPr/>
      </xdr:nvSpPr>
      <xdr:spPr>
        <a:xfrm>
          <a:off x="5007382" y="23180675"/>
          <a:ext cx="1320874" cy="1320800"/>
        </a:xfrm>
        <a:prstGeom prst="rect">
          <a:avLst/>
        </a:prstGeom>
        <a:noFill/>
        <a:ln>
          <a:solidFill>
            <a:schemeClr val="tx1"/>
          </a:solidFill>
          <a:prstDash val="sysDash"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17</xdr:col>
      <xdr:colOff>94143</xdr:colOff>
      <xdr:row>48</xdr:row>
      <xdr:rowOff>12753</xdr:rowOff>
    </xdr:from>
    <xdr:to>
      <xdr:col>17</xdr:col>
      <xdr:colOff>114062</xdr:colOff>
      <xdr:row>78</xdr:row>
      <xdr:rowOff>0</xdr:rowOff>
    </xdr:to>
    <xdr:cxnSp macro="">
      <xdr:nvCxnSpPr>
        <xdr:cNvPr id="16" name="Elbow Connector 15">
          <a:extLst>
            <a:ext uri="{FF2B5EF4-FFF2-40B4-BE49-F238E27FC236}">
              <a16:creationId xmlns:a16="http://schemas.microsoft.com/office/drawing/2014/main" id="{2990FC97-08C9-41E8-9EE9-96125D7EA199}"/>
            </a:ext>
          </a:extLst>
        </xdr:cNvPr>
        <xdr:cNvCxnSpPr>
          <a:stCxn id="14" idx="3"/>
          <a:endCxn id="15" idx="3"/>
        </xdr:cNvCxnSpPr>
      </xdr:nvCxnSpPr>
      <xdr:spPr>
        <a:xfrm flipH="1">
          <a:off x="6328256" y="14709828"/>
          <a:ext cx="19919" cy="9131247"/>
        </a:xfrm>
        <a:prstGeom prst="bentConnector3">
          <a:avLst>
            <a:gd name="adj1" fmla="val -1147648"/>
          </a:avLst>
        </a:prstGeom>
        <a:ln>
          <a:tailEnd type="triangle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260038</xdr:colOff>
      <xdr:row>133</xdr:row>
      <xdr:rowOff>216245</xdr:rowOff>
    </xdr:from>
    <xdr:to>
      <xdr:col>17</xdr:col>
      <xdr:colOff>114062</xdr:colOff>
      <xdr:row>138</xdr:row>
      <xdr:rowOff>114060</xdr:rowOff>
    </xdr:to>
    <xdr:sp macro="" textlink="">
      <xdr:nvSpPr>
        <xdr:cNvPr id="17" name="Rectangle 16">
          <a:extLst>
            <a:ext uri="{FF2B5EF4-FFF2-40B4-BE49-F238E27FC236}">
              <a16:creationId xmlns:a16="http://schemas.microsoft.com/office/drawing/2014/main" id="{AD446934-E092-402C-9D67-B9CF624281AB}"/>
            </a:ext>
          </a:extLst>
        </xdr:cNvPr>
        <xdr:cNvSpPr/>
      </xdr:nvSpPr>
      <xdr:spPr>
        <a:xfrm>
          <a:off x="5027301" y="40887995"/>
          <a:ext cx="1320874" cy="1421815"/>
        </a:xfrm>
        <a:prstGeom prst="rect">
          <a:avLst/>
        </a:prstGeom>
        <a:noFill/>
        <a:ln>
          <a:solidFill>
            <a:schemeClr val="tx1"/>
          </a:solidFill>
          <a:prstDash val="sysDash"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28</xdr:col>
      <xdr:colOff>227418</xdr:colOff>
      <xdr:row>150</xdr:row>
      <xdr:rowOff>254000</xdr:rowOff>
    </xdr:from>
    <xdr:to>
      <xdr:col>32</xdr:col>
      <xdr:colOff>114299</xdr:colOff>
      <xdr:row>157</xdr:row>
      <xdr:rowOff>114300</xdr:rowOff>
    </xdr:to>
    <xdr:sp macro="" textlink="">
      <xdr:nvSpPr>
        <xdr:cNvPr id="18" name="Rectangle 17">
          <a:extLst>
            <a:ext uri="{FF2B5EF4-FFF2-40B4-BE49-F238E27FC236}">
              <a16:creationId xmlns:a16="http://schemas.microsoft.com/office/drawing/2014/main" id="{C6D3D782-3DA9-4BB1-9DAB-30A21CE905D6}"/>
            </a:ext>
          </a:extLst>
        </xdr:cNvPr>
        <xdr:cNvSpPr/>
      </xdr:nvSpPr>
      <xdr:spPr>
        <a:xfrm>
          <a:off x="10495368" y="42754550"/>
          <a:ext cx="1353731" cy="1993900"/>
        </a:xfrm>
        <a:prstGeom prst="rect">
          <a:avLst/>
        </a:prstGeom>
        <a:noFill/>
        <a:ln>
          <a:solidFill>
            <a:schemeClr val="tx1"/>
          </a:solidFill>
          <a:prstDash val="sysDash"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17</xdr:col>
      <xdr:colOff>114062</xdr:colOff>
      <xdr:row>136</xdr:row>
      <xdr:rowOff>12753</xdr:rowOff>
    </xdr:from>
    <xdr:to>
      <xdr:col>30</xdr:col>
      <xdr:colOff>170859</xdr:colOff>
      <xdr:row>150</xdr:row>
      <xdr:rowOff>254000</xdr:rowOff>
    </xdr:to>
    <xdr:cxnSp macro="">
      <xdr:nvCxnSpPr>
        <xdr:cNvPr id="19" name="Elbow Connector 18">
          <a:extLst>
            <a:ext uri="{FF2B5EF4-FFF2-40B4-BE49-F238E27FC236}">
              <a16:creationId xmlns:a16="http://schemas.microsoft.com/office/drawing/2014/main" id="{D779B2D2-5401-4241-BA7E-45ABF6B7A6D6}"/>
            </a:ext>
          </a:extLst>
        </xdr:cNvPr>
        <xdr:cNvCxnSpPr>
          <a:stCxn id="17" idx="3"/>
          <a:endCxn id="18" idx="0"/>
        </xdr:cNvCxnSpPr>
      </xdr:nvCxnSpPr>
      <xdr:spPr>
        <a:xfrm>
          <a:off x="6348175" y="41598903"/>
          <a:ext cx="4824059" cy="1155647"/>
        </a:xfrm>
        <a:prstGeom prst="bentConnector2">
          <a:avLst/>
        </a:prstGeom>
        <a:ln>
          <a:tailEnd type="triangle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227418</xdr:colOff>
      <xdr:row>157</xdr:row>
      <xdr:rowOff>215900</xdr:rowOff>
    </xdr:from>
    <xdr:to>
      <xdr:col>17</xdr:col>
      <xdr:colOff>114299</xdr:colOff>
      <xdr:row>164</xdr:row>
      <xdr:rowOff>101600</xdr:rowOff>
    </xdr:to>
    <xdr:sp macro="" textlink="">
      <xdr:nvSpPr>
        <xdr:cNvPr id="20" name="Rectangle 19">
          <a:extLst>
            <a:ext uri="{FF2B5EF4-FFF2-40B4-BE49-F238E27FC236}">
              <a16:creationId xmlns:a16="http://schemas.microsoft.com/office/drawing/2014/main" id="{BA613445-7FDC-4CFA-88AE-F483E95AC9FC}"/>
            </a:ext>
          </a:extLst>
        </xdr:cNvPr>
        <xdr:cNvSpPr/>
      </xdr:nvSpPr>
      <xdr:spPr>
        <a:xfrm>
          <a:off x="4994681" y="44850050"/>
          <a:ext cx="1353731" cy="2019300"/>
        </a:xfrm>
        <a:prstGeom prst="rect">
          <a:avLst/>
        </a:prstGeom>
        <a:noFill/>
        <a:ln>
          <a:solidFill>
            <a:schemeClr val="tx1"/>
          </a:solidFill>
          <a:prstDash val="sysDash"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17</xdr:col>
      <xdr:colOff>114299</xdr:colOff>
      <xdr:row>157</xdr:row>
      <xdr:rowOff>114300</xdr:rowOff>
    </xdr:from>
    <xdr:to>
      <xdr:col>30</xdr:col>
      <xdr:colOff>170859</xdr:colOff>
      <xdr:row>161</xdr:row>
      <xdr:rowOff>6350</xdr:rowOff>
    </xdr:to>
    <xdr:cxnSp macro="">
      <xdr:nvCxnSpPr>
        <xdr:cNvPr id="21" name="Elbow Connector 20">
          <a:extLst>
            <a:ext uri="{FF2B5EF4-FFF2-40B4-BE49-F238E27FC236}">
              <a16:creationId xmlns:a16="http://schemas.microsoft.com/office/drawing/2014/main" id="{E2384CD2-8810-47E3-BB58-82001252D83D}"/>
            </a:ext>
          </a:extLst>
        </xdr:cNvPr>
        <xdr:cNvCxnSpPr>
          <a:stCxn id="18" idx="2"/>
          <a:endCxn id="20" idx="3"/>
        </xdr:cNvCxnSpPr>
      </xdr:nvCxnSpPr>
      <xdr:spPr>
        <a:xfrm rot="5400000">
          <a:off x="8204698" y="42892164"/>
          <a:ext cx="1111250" cy="4823822"/>
        </a:xfrm>
        <a:prstGeom prst="bentConnector2">
          <a:avLst/>
        </a:prstGeom>
        <a:ln>
          <a:tailEnd type="triangle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229017</xdr:colOff>
      <xdr:row>541</xdr:row>
      <xdr:rowOff>145737</xdr:rowOff>
    </xdr:from>
    <xdr:to>
      <xdr:col>30</xdr:col>
      <xdr:colOff>145738</xdr:colOff>
      <xdr:row>566</xdr:row>
      <xdr:rowOff>124917</xdr:rowOff>
    </xdr:to>
    <xdr:sp macro="" textlink="">
      <xdr:nvSpPr>
        <xdr:cNvPr id="22" name="Rectangle 21">
          <a:extLst>
            <a:ext uri="{FF2B5EF4-FFF2-40B4-BE49-F238E27FC236}">
              <a16:creationId xmlns:a16="http://schemas.microsoft.com/office/drawing/2014/main" id="{083C7E2C-266C-41B9-9B32-728F08743353}"/>
            </a:ext>
          </a:extLst>
        </xdr:cNvPr>
        <xdr:cNvSpPr/>
      </xdr:nvSpPr>
      <xdr:spPr>
        <a:xfrm>
          <a:off x="7929980" y="162056450"/>
          <a:ext cx="3217133" cy="7599180"/>
        </a:xfrm>
        <a:prstGeom prst="rect">
          <a:avLst/>
        </a:prstGeom>
        <a:noFill/>
        <a:ln>
          <a:solidFill>
            <a:schemeClr val="tx1"/>
          </a:solidFill>
          <a:prstDash val="sysDash"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21</xdr:col>
      <xdr:colOff>229016</xdr:colOff>
      <xdr:row>776</xdr:row>
      <xdr:rowOff>145738</xdr:rowOff>
    </xdr:from>
    <xdr:to>
      <xdr:col>30</xdr:col>
      <xdr:colOff>145737</xdr:colOff>
      <xdr:row>801</xdr:row>
      <xdr:rowOff>124918</xdr:rowOff>
    </xdr:to>
    <xdr:sp macro="" textlink="">
      <xdr:nvSpPr>
        <xdr:cNvPr id="23" name="Rectangle 22">
          <a:extLst>
            <a:ext uri="{FF2B5EF4-FFF2-40B4-BE49-F238E27FC236}">
              <a16:creationId xmlns:a16="http://schemas.microsoft.com/office/drawing/2014/main" id="{CE51FF1C-FB6D-41AB-9680-C1EC3776684E}"/>
            </a:ext>
          </a:extLst>
        </xdr:cNvPr>
        <xdr:cNvSpPr/>
      </xdr:nvSpPr>
      <xdr:spPr>
        <a:xfrm>
          <a:off x="7929979" y="233717788"/>
          <a:ext cx="3217133" cy="7599180"/>
        </a:xfrm>
        <a:prstGeom prst="rect">
          <a:avLst/>
        </a:prstGeom>
        <a:noFill/>
        <a:ln>
          <a:solidFill>
            <a:schemeClr val="tx1"/>
          </a:solidFill>
          <a:prstDash val="sysDash"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21</xdr:col>
      <xdr:colOff>249836</xdr:colOff>
      <xdr:row>694</xdr:row>
      <xdr:rowOff>187378</xdr:rowOff>
    </xdr:from>
    <xdr:to>
      <xdr:col>26</xdr:col>
      <xdr:colOff>104098</xdr:colOff>
      <xdr:row>707</xdr:row>
      <xdr:rowOff>41640</xdr:rowOff>
    </xdr:to>
    <xdr:sp macro="" textlink="">
      <xdr:nvSpPr>
        <xdr:cNvPr id="24" name="Rectangle 23">
          <a:extLst>
            <a:ext uri="{FF2B5EF4-FFF2-40B4-BE49-F238E27FC236}">
              <a16:creationId xmlns:a16="http://schemas.microsoft.com/office/drawing/2014/main" id="{AD79C3FF-30AF-407C-8782-32366EBF99A4}"/>
            </a:ext>
          </a:extLst>
        </xdr:cNvPr>
        <xdr:cNvSpPr/>
      </xdr:nvSpPr>
      <xdr:spPr>
        <a:xfrm>
          <a:off x="7950799" y="208765828"/>
          <a:ext cx="1687824" cy="3816662"/>
        </a:xfrm>
        <a:prstGeom prst="rect">
          <a:avLst/>
        </a:prstGeom>
        <a:noFill/>
        <a:ln>
          <a:solidFill>
            <a:schemeClr val="tx1"/>
          </a:solidFill>
          <a:prstDash val="sysDash"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21</xdr:col>
      <xdr:colOff>249836</xdr:colOff>
      <xdr:row>618</xdr:row>
      <xdr:rowOff>208197</xdr:rowOff>
    </xdr:from>
    <xdr:to>
      <xdr:col>26</xdr:col>
      <xdr:colOff>104098</xdr:colOff>
      <xdr:row>631</xdr:row>
      <xdr:rowOff>62458</xdr:rowOff>
    </xdr:to>
    <xdr:sp macro="" textlink="">
      <xdr:nvSpPr>
        <xdr:cNvPr id="25" name="Rectangle 24">
          <a:extLst>
            <a:ext uri="{FF2B5EF4-FFF2-40B4-BE49-F238E27FC236}">
              <a16:creationId xmlns:a16="http://schemas.microsoft.com/office/drawing/2014/main" id="{5B243FFD-757F-47A8-862D-39652DC05617}"/>
            </a:ext>
          </a:extLst>
        </xdr:cNvPr>
        <xdr:cNvSpPr/>
      </xdr:nvSpPr>
      <xdr:spPr>
        <a:xfrm>
          <a:off x="7950799" y="185588510"/>
          <a:ext cx="1687824" cy="3816661"/>
        </a:xfrm>
        <a:prstGeom prst="rect">
          <a:avLst/>
        </a:prstGeom>
        <a:noFill/>
        <a:ln>
          <a:solidFill>
            <a:schemeClr val="tx1"/>
          </a:solidFill>
          <a:prstDash val="sysDash"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26</xdr:col>
      <xdr:colOff>199170</xdr:colOff>
      <xdr:row>620</xdr:row>
      <xdr:rowOff>42334</xdr:rowOff>
    </xdr:from>
    <xdr:to>
      <xdr:col>31</xdr:col>
      <xdr:colOff>95073</xdr:colOff>
      <xdr:row>698</xdr:row>
      <xdr:rowOff>42333</xdr:rowOff>
    </xdr:to>
    <xdr:sp macro="" textlink="">
      <xdr:nvSpPr>
        <xdr:cNvPr id="26" name="U-Turn Arrow 27">
          <a:extLst>
            <a:ext uri="{FF2B5EF4-FFF2-40B4-BE49-F238E27FC236}">
              <a16:creationId xmlns:a16="http://schemas.microsoft.com/office/drawing/2014/main" id="{9F1B642A-56C4-4749-8317-3C452AE633D7}"/>
            </a:ext>
          </a:extLst>
        </xdr:cNvPr>
        <xdr:cNvSpPr/>
      </xdr:nvSpPr>
      <xdr:spPr>
        <a:xfrm rot="5400000">
          <a:off x="-1305440" y="197071382"/>
          <a:ext cx="23807736" cy="1729466"/>
        </a:xfrm>
        <a:prstGeom prst="uturnArrow">
          <a:avLst>
            <a:gd name="adj1" fmla="val 25000"/>
            <a:gd name="adj2" fmla="val 25000"/>
            <a:gd name="adj3" fmla="val 22647"/>
            <a:gd name="adj4" fmla="val 43750"/>
            <a:gd name="adj5" fmla="val 97353"/>
          </a:avLst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30</xdr:col>
      <xdr:colOff>182236</xdr:colOff>
      <xdr:row>543</xdr:row>
      <xdr:rowOff>127001</xdr:rowOff>
    </xdr:from>
    <xdr:to>
      <xdr:col>48</xdr:col>
      <xdr:colOff>338666</xdr:colOff>
      <xdr:row>781</xdr:row>
      <xdr:rowOff>84667</xdr:rowOff>
    </xdr:to>
    <xdr:sp macro="" textlink="">
      <xdr:nvSpPr>
        <xdr:cNvPr id="27" name="U-Turn Arrow 28">
          <a:extLst>
            <a:ext uri="{FF2B5EF4-FFF2-40B4-BE49-F238E27FC236}">
              <a16:creationId xmlns:a16="http://schemas.microsoft.com/office/drawing/2014/main" id="{1DA7E0A4-0708-4C51-8FEC-11BA8B1E7D9B}"/>
            </a:ext>
          </a:extLst>
        </xdr:cNvPr>
        <xdr:cNvSpPr/>
      </xdr:nvSpPr>
      <xdr:spPr>
        <a:xfrm rot="5400000">
          <a:off x="-21704463" y="195535388"/>
          <a:ext cx="72533403" cy="6757255"/>
        </a:xfrm>
        <a:prstGeom prst="uturnArrow">
          <a:avLst>
            <a:gd name="adj1" fmla="val 5688"/>
            <a:gd name="adj2" fmla="val 6895"/>
            <a:gd name="adj3" fmla="val 5748"/>
            <a:gd name="adj4" fmla="val 43750"/>
            <a:gd name="adj5" fmla="val 97353"/>
          </a:avLst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B9C99A-E813-064A-9B71-1451822E5D76}">
  <dimension ref="A1"/>
  <sheetViews>
    <sheetView topLeftCell="A2" zoomScale="95" workbookViewId="0"/>
  </sheetViews>
  <sheetFormatPr defaultColWidth="10.625" defaultRowHeight="14.1"/>
  <cols>
    <col min="1" max="16384" width="10.625" style="97"/>
  </cols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3F8BDC-0A46-4394-A9D1-B16D8CB9797E}">
  <dimension ref="A1:CH933"/>
  <sheetViews>
    <sheetView tabSelected="1" zoomScaleNormal="100" workbookViewId="0"/>
  </sheetViews>
  <sheetFormatPr defaultColWidth="4.875" defaultRowHeight="24" customHeight="1"/>
  <cols>
    <col min="4" max="5" width="4.875" customWidth="1"/>
    <col min="12" max="14" width="4.875" customWidth="1"/>
    <col min="16" max="16" width="4.875" customWidth="1"/>
    <col min="23" max="23" width="4.875" customWidth="1"/>
    <col min="25" max="25" width="4.875" style="1" customWidth="1"/>
    <col min="26" max="27" width="4.875" style="1"/>
    <col min="30" max="30" width="4.875" customWidth="1"/>
  </cols>
  <sheetData>
    <row r="1" spans="1:27" s="26" customFormat="1" ht="27">
      <c r="A1" s="27" t="s">
        <v>0</v>
      </c>
      <c r="Y1" s="25"/>
      <c r="Z1" s="25"/>
      <c r="AA1" s="25"/>
    </row>
    <row r="2" spans="1:27" ht="24" customHeight="1">
      <c r="O2" s="1"/>
      <c r="P2" s="1"/>
      <c r="Q2" s="1"/>
    </row>
    <row r="3" spans="1:27" ht="24" customHeight="1">
      <c r="O3" s="2">
        <v>2</v>
      </c>
      <c r="P3" s="2">
        <v>2</v>
      </c>
      <c r="Q3" s="2">
        <v>1</v>
      </c>
    </row>
    <row r="4" spans="1:27" ht="24" customHeight="1">
      <c r="O4" s="3">
        <v>1</v>
      </c>
      <c r="P4" s="3">
        <v>3</v>
      </c>
      <c r="Q4" s="3">
        <v>4</v>
      </c>
    </row>
    <row r="5" spans="1:27" ht="24" customHeight="1">
      <c r="O5" s="3">
        <v>9</v>
      </c>
      <c r="P5" s="3">
        <v>1</v>
      </c>
      <c r="Q5" s="3">
        <v>1</v>
      </c>
    </row>
    <row r="6" spans="1:27" ht="24" customHeight="1">
      <c r="O6" s="4">
        <v>4</v>
      </c>
      <c r="P6" s="4">
        <v>2</v>
      </c>
      <c r="Q6" s="4">
        <v>0</v>
      </c>
    </row>
    <row r="7" spans="1:27" ht="24" customHeight="1">
      <c r="O7" s="1">
        <v>1</v>
      </c>
      <c r="P7" s="1">
        <v>1</v>
      </c>
      <c r="Q7" s="1">
        <v>1</v>
      </c>
    </row>
    <row r="8" spans="1:27" ht="24" customHeight="1">
      <c r="I8" s="1"/>
      <c r="J8" s="1"/>
      <c r="M8" s="1"/>
      <c r="N8" s="6"/>
      <c r="O8" s="1"/>
      <c r="P8" s="5"/>
      <c r="Q8" s="1"/>
    </row>
    <row r="9" spans="1:27" ht="24" customHeight="1">
      <c r="G9" t="s">
        <v>1</v>
      </c>
      <c r="I9" s="7">
        <v>0</v>
      </c>
      <c r="J9" s="7">
        <v>1</v>
      </c>
      <c r="K9" s="7">
        <v>0</v>
      </c>
      <c r="L9" s="7">
        <v>0</v>
      </c>
      <c r="M9" s="8">
        <v>0</v>
      </c>
      <c r="N9" s="1"/>
      <c r="O9" s="9" cm="1">
        <f t="array" ref="O9:Q12">MMULT(I9:M12,O3:Q7)</f>
        <v>1</v>
      </c>
      <c r="P9" s="9">
        <v>3</v>
      </c>
      <c r="Q9" s="9">
        <v>4</v>
      </c>
    </row>
    <row r="10" spans="1:27" ht="24" customHeight="1">
      <c r="I10" s="7">
        <v>1</v>
      </c>
      <c r="J10" s="7">
        <v>0</v>
      </c>
      <c r="K10" s="7">
        <v>0</v>
      </c>
      <c r="L10" s="7">
        <v>0</v>
      </c>
      <c r="M10" s="8">
        <v>0</v>
      </c>
      <c r="N10" s="1"/>
      <c r="O10" s="10">
        <v>2</v>
      </c>
      <c r="P10" s="10">
        <v>2</v>
      </c>
      <c r="Q10" s="10">
        <v>1</v>
      </c>
    </row>
    <row r="11" spans="1:27" ht="24" customHeight="1">
      <c r="I11" s="7">
        <v>0</v>
      </c>
      <c r="J11" s="7">
        <v>1</v>
      </c>
      <c r="K11" s="7">
        <v>1</v>
      </c>
      <c r="L11" s="7">
        <v>0</v>
      </c>
      <c r="M11" s="8">
        <v>-3</v>
      </c>
      <c r="N11" s="1"/>
      <c r="O11" s="10">
        <v>7</v>
      </c>
      <c r="P11" s="10">
        <v>1</v>
      </c>
      <c r="Q11" s="10">
        <v>2</v>
      </c>
    </row>
    <row r="12" spans="1:27" ht="24" customHeight="1">
      <c r="I12" s="7">
        <v>0</v>
      </c>
      <c r="J12" s="7">
        <v>0</v>
      </c>
      <c r="K12" s="7">
        <v>0</v>
      </c>
      <c r="L12" s="7">
        <v>1</v>
      </c>
      <c r="M12" s="8">
        <v>0</v>
      </c>
      <c r="N12" s="1"/>
      <c r="O12" s="11">
        <v>4</v>
      </c>
      <c r="P12" s="11">
        <v>2</v>
      </c>
      <c r="Q12" s="11">
        <v>0</v>
      </c>
    </row>
    <row r="13" spans="1:27" ht="24" customHeight="1">
      <c r="O13" s="1"/>
      <c r="P13" s="1"/>
      <c r="Q13" s="1"/>
    </row>
    <row r="14" spans="1:27" ht="24" customHeight="1">
      <c r="M14" t="s">
        <v>2</v>
      </c>
      <c r="O14" s="9" cm="1">
        <f t="array" ref="O14:Q17">RELU(_xlfn.ANCHORARRAY(O9))</f>
        <v>1</v>
      </c>
      <c r="P14" s="9">
        <v>3</v>
      </c>
      <c r="Q14" s="9">
        <v>4</v>
      </c>
    </row>
    <row r="15" spans="1:27" ht="24" customHeight="1">
      <c r="O15" s="10">
        <v>2</v>
      </c>
      <c r="P15" s="10">
        <v>2</v>
      </c>
      <c r="Q15" s="10">
        <v>1</v>
      </c>
    </row>
    <row r="16" spans="1:27" ht="24" customHeight="1">
      <c r="O16" s="10">
        <v>7</v>
      </c>
      <c r="P16" s="10">
        <v>1</v>
      </c>
      <c r="Q16" s="10">
        <v>2</v>
      </c>
    </row>
    <row r="17" spans="7:17" ht="24" customHeight="1">
      <c r="O17" s="11">
        <v>4</v>
      </c>
      <c r="P17" s="11">
        <v>2</v>
      </c>
      <c r="Q17" s="11">
        <v>0</v>
      </c>
    </row>
    <row r="18" spans="7:17" ht="24" customHeight="1">
      <c r="O18" s="1">
        <v>1</v>
      </c>
      <c r="P18" s="1">
        <v>1</v>
      </c>
      <c r="Q18" s="1">
        <v>1</v>
      </c>
    </row>
    <row r="19" spans="7:17" ht="24" customHeight="1">
      <c r="O19" s="1"/>
      <c r="P19" s="1"/>
      <c r="Q19" s="1"/>
    </row>
    <row r="20" spans="7:17" ht="24" customHeight="1">
      <c r="G20" t="s">
        <v>1</v>
      </c>
      <c r="I20" s="7">
        <v>0</v>
      </c>
      <c r="J20" s="7">
        <v>1</v>
      </c>
      <c r="K20" s="7">
        <v>0</v>
      </c>
      <c r="L20" s="7">
        <v>0</v>
      </c>
      <c r="M20" s="8">
        <v>0</v>
      </c>
      <c r="N20" s="1"/>
      <c r="O20" s="9" cm="1">
        <f t="array" ref="O20:Q23">MMULT(I20:M23,O14:Q18)</f>
        <v>2</v>
      </c>
      <c r="P20" s="9">
        <v>2</v>
      </c>
      <c r="Q20" s="9">
        <v>1</v>
      </c>
    </row>
    <row r="21" spans="7:17" ht="24" customHeight="1">
      <c r="I21" s="7">
        <v>1</v>
      </c>
      <c r="J21" s="7">
        <v>0</v>
      </c>
      <c r="K21" s="7">
        <v>0</v>
      </c>
      <c r="L21" s="7">
        <v>0</v>
      </c>
      <c r="M21" s="8">
        <v>0</v>
      </c>
      <c r="N21" s="1"/>
      <c r="O21" s="10">
        <v>1</v>
      </c>
      <c r="P21" s="10">
        <v>3</v>
      </c>
      <c r="Q21" s="10">
        <v>4</v>
      </c>
    </row>
    <row r="22" spans="7:17" ht="24" customHeight="1">
      <c r="I22" s="7">
        <v>0</v>
      </c>
      <c r="J22" s="7">
        <v>1</v>
      </c>
      <c r="K22" s="7">
        <v>1</v>
      </c>
      <c r="L22" s="7">
        <v>0</v>
      </c>
      <c r="M22" s="8">
        <v>-3</v>
      </c>
      <c r="N22" s="1"/>
      <c r="O22" s="10">
        <v>6</v>
      </c>
      <c r="P22" s="10">
        <v>0</v>
      </c>
      <c r="Q22" s="10">
        <v>0</v>
      </c>
    </row>
    <row r="23" spans="7:17" ht="24" customHeight="1">
      <c r="I23" s="7">
        <v>0</v>
      </c>
      <c r="J23" s="7">
        <v>0</v>
      </c>
      <c r="K23" s="7">
        <v>0</v>
      </c>
      <c r="L23" s="7">
        <v>1</v>
      </c>
      <c r="M23" s="8">
        <v>-1</v>
      </c>
      <c r="N23" s="1"/>
      <c r="O23" s="11">
        <v>3</v>
      </c>
      <c r="P23" s="11">
        <v>1</v>
      </c>
      <c r="Q23" s="11">
        <v>-1</v>
      </c>
    </row>
    <row r="24" spans="7:17" ht="24" customHeight="1">
      <c r="O24" s="1"/>
      <c r="P24" s="1"/>
      <c r="Q24" s="1"/>
    </row>
    <row r="25" spans="7:17" ht="24" customHeight="1">
      <c r="M25" t="s">
        <v>2</v>
      </c>
      <c r="O25" s="19" cm="1">
        <f t="array" ref="O25:Q28">RELU(_xlfn.ANCHORARRAY(O20))</f>
        <v>2</v>
      </c>
      <c r="P25" s="19">
        <v>2</v>
      </c>
      <c r="Q25" s="19">
        <v>1</v>
      </c>
    </row>
    <row r="26" spans="7:17" ht="24" customHeight="1">
      <c r="O26" s="20">
        <v>1</v>
      </c>
      <c r="P26" s="20">
        <v>3</v>
      </c>
      <c r="Q26" s="20">
        <v>4</v>
      </c>
    </row>
    <row r="27" spans="7:17" ht="24" customHeight="1">
      <c r="O27" s="20">
        <v>6</v>
      </c>
      <c r="P27" s="20">
        <v>0</v>
      </c>
      <c r="Q27" s="20">
        <v>0</v>
      </c>
    </row>
    <row r="28" spans="7:17" ht="24" customHeight="1">
      <c r="O28" s="21">
        <v>3</v>
      </c>
      <c r="P28" s="21">
        <v>1</v>
      </c>
      <c r="Q28" s="21">
        <v>0</v>
      </c>
    </row>
    <row r="29" spans="7:17" ht="24" customHeight="1">
      <c r="O29" s="2"/>
      <c r="P29" s="2"/>
      <c r="Q29" s="2"/>
    </row>
    <row r="30" spans="7:17" ht="24" customHeight="1">
      <c r="O30" s="3"/>
      <c r="P30" s="3"/>
      <c r="Q30" s="3"/>
    </row>
    <row r="31" spans="7:17" ht="24" customHeight="1">
      <c r="O31" s="3"/>
      <c r="P31" s="3"/>
      <c r="Q31" s="3"/>
    </row>
    <row r="32" spans="7:17" ht="24" customHeight="1">
      <c r="O32" s="4"/>
      <c r="P32" s="4"/>
      <c r="Q32" s="4"/>
    </row>
    <row r="33" spans="1:27" ht="24" customHeight="1">
      <c r="O33" s="1">
        <v>1</v>
      </c>
      <c r="P33" s="1">
        <v>1</v>
      </c>
      <c r="Q33" s="1">
        <v>1</v>
      </c>
    </row>
    <row r="34" spans="1:27" ht="24" customHeight="1">
      <c r="O34" s="1"/>
      <c r="P34" s="1"/>
      <c r="Q34" s="1"/>
    </row>
    <row r="35" spans="1:27" ht="24" customHeight="1">
      <c r="C35" t="s">
        <v>1</v>
      </c>
      <c r="E35" s="102"/>
      <c r="F35" s="102"/>
      <c r="G35" s="102"/>
      <c r="H35" s="102"/>
      <c r="I35" s="102"/>
      <c r="J35" s="102"/>
      <c r="K35" s="102"/>
      <c r="L35" s="102"/>
      <c r="M35" s="16">
        <v>0</v>
      </c>
      <c r="O35" s="9" t="e" cm="1">
        <f t="array" ref="O35">MMULT(E35:M38,O25:Q33)</f>
        <v>#VALUE!</v>
      </c>
      <c r="P35" s="9"/>
      <c r="Q35" s="9"/>
    </row>
    <row r="36" spans="1:27" ht="24" customHeight="1">
      <c r="E36" s="102"/>
      <c r="F36" s="102"/>
      <c r="G36" s="102"/>
      <c r="H36" s="102"/>
      <c r="I36" s="102"/>
      <c r="J36" s="102"/>
      <c r="K36" s="102"/>
      <c r="L36" s="102"/>
      <c r="M36" s="17">
        <v>-1</v>
      </c>
      <c r="O36" s="10"/>
      <c r="P36" s="10"/>
      <c r="Q36" s="10"/>
    </row>
    <row r="37" spans="1:27" ht="24" customHeight="1">
      <c r="E37" s="102"/>
      <c r="F37" s="102"/>
      <c r="G37" s="102"/>
      <c r="H37" s="102"/>
      <c r="I37" s="102"/>
      <c r="J37" s="102"/>
      <c r="K37" s="102"/>
      <c r="L37" s="102"/>
      <c r="M37" s="17">
        <v>-2</v>
      </c>
      <c r="O37" s="10"/>
      <c r="P37" s="10"/>
      <c r="Q37" s="10"/>
    </row>
    <row r="38" spans="1:27" ht="24" customHeight="1">
      <c r="E38" s="102"/>
      <c r="F38" s="102"/>
      <c r="G38" s="102"/>
      <c r="H38" s="102"/>
      <c r="I38" s="102"/>
      <c r="J38" s="102"/>
      <c r="K38" s="102"/>
      <c r="L38" s="102"/>
      <c r="M38" s="18">
        <v>0</v>
      </c>
      <c r="O38" s="11"/>
      <c r="P38" s="11"/>
      <c r="Q38" s="11"/>
    </row>
    <row r="39" spans="1:27" ht="24" customHeight="1">
      <c r="O39" s="1"/>
      <c r="P39" s="1"/>
      <c r="Q39" s="1"/>
    </row>
    <row r="40" spans="1:27" ht="24" customHeight="1">
      <c r="M40" t="s">
        <v>2</v>
      </c>
      <c r="O40" s="9" t="e" cm="1">
        <f t="array" ref="O40">RELU(_xlfn.ANCHORARRAY(O35))</f>
        <v>#VALUE!</v>
      </c>
      <c r="P40" s="9"/>
      <c r="Q40" s="9"/>
    </row>
    <row r="41" spans="1:27" ht="24" customHeight="1">
      <c r="O41" s="10"/>
      <c r="P41" s="10"/>
      <c r="Q41" s="10"/>
    </row>
    <row r="42" spans="1:27" ht="24" customHeight="1">
      <c r="O42" s="10"/>
      <c r="P42" s="10"/>
      <c r="Q42" s="10"/>
    </row>
    <row r="43" spans="1:27" ht="24" customHeight="1">
      <c r="O43" s="11"/>
      <c r="P43" s="11"/>
      <c r="Q43" s="11"/>
    </row>
    <row r="44" spans="1:27" ht="24" customHeight="1">
      <c r="O44" s="1"/>
      <c r="P44" s="1"/>
      <c r="Q44" s="1"/>
    </row>
    <row r="45" spans="1:27" s="26" customFormat="1" ht="27">
      <c r="A45" s="27" t="s">
        <v>3</v>
      </c>
      <c r="Y45" s="25"/>
      <c r="Z45" s="25"/>
      <c r="AA45" s="25"/>
    </row>
    <row r="46" spans="1:27" ht="24" customHeight="1">
      <c r="O46" s="1"/>
      <c r="P46" s="1"/>
      <c r="Q46" s="1"/>
    </row>
    <row r="47" spans="1:27" ht="24" customHeight="1">
      <c r="O47" s="2">
        <v>2</v>
      </c>
      <c r="P47" s="2">
        <v>2</v>
      </c>
      <c r="Q47" s="2">
        <v>1</v>
      </c>
    </row>
    <row r="48" spans="1:27" ht="24" customHeight="1">
      <c r="O48" s="3">
        <v>1</v>
      </c>
      <c r="P48" s="3">
        <v>3</v>
      </c>
      <c r="Q48" s="3">
        <v>4</v>
      </c>
    </row>
    <row r="49" spans="7:17" ht="24" customHeight="1">
      <c r="O49" s="3">
        <v>9</v>
      </c>
      <c r="P49" s="3">
        <v>1</v>
      </c>
      <c r="Q49" s="3">
        <v>1</v>
      </c>
    </row>
    <row r="50" spans="7:17" ht="24" customHeight="1">
      <c r="O50" s="4">
        <v>4</v>
      </c>
      <c r="P50" s="4">
        <v>2</v>
      </c>
      <c r="Q50" s="4">
        <v>0</v>
      </c>
    </row>
    <row r="51" spans="7:17" ht="24" customHeight="1">
      <c r="O51" s="1">
        <v>1</v>
      </c>
      <c r="P51" s="1">
        <v>1</v>
      </c>
      <c r="Q51" s="1">
        <v>1</v>
      </c>
    </row>
    <row r="52" spans="7:17" ht="24" customHeight="1">
      <c r="I52" s="1"/>
      <c r="J52" s="1"/>
      <c r="M52" s="1"/>
      <c r="N52" s="6"/>
      <c r="O52" s="1"/>
      <c r="P52" s="5"/>
      <c r="Q52" s="1"/>
    </row>
    <row r="53" spans="7:17" ht="24" customHeight="1">
      <c r="G53" t="s">
        <v>1</v>
      </c>
      <c r="I53" s="7">
        <v>0</v>
      </c>
      <c r="J53" s="7">
        <v>1</v>
      </c>
      <c r="K53" s="7">
        <v>0</v>
      </c>
      <c r="L53" s="7">
        <v>0</v>
      </c>
      <c r="M53" s="8">
        <v>0</v>
      </c>
      <c r="N53" s="1"/>
      <c r="O53" s="9" cm="1">
        <f t="array" ref="O53:Q56">MMULT(I53:M56,O47:Q51)</f>
        <v>1</v>
      </c>
      <c r="P53" s="9">
        <v>3</v>
      </c>
      <c r="Q53" s="9">
        <v>4</v>
      </c>
    </row>
    <row r="54" spans="7:17" ht="24" customHeight="1">
      <c r="I54" s="7">
        <v>1</v>
      </c>
      <c r="J54" s="7">
        <v>0</v>
      </c>
      <c r="K54" s="7">
        <v>0</v>
      </c>
      <c r="L54" s="7">
        <v>0</v>
      </c>
      <c r="M54" s="8">
        <v>0</v>
      </c>
      <c r="N54" s="1"/>
      <c r="O54" s="10">
        <v>2</v>
      </c>
      <c r="P54" s="10">
        <v>2</v>
      </c>
      <c r="Q54" s="10">
        <v>1</v>
      </c>
    </row>
    <row r="55" spans="7:17" ht="24" customHeight="1">
      <c r="I55" s="7">
        <v>0</v>
      </c>
      <c r="J55" s="7">
        <v>1</v>
      </c>
      <c r="K55" s="7">
        <v>1</v>
      </c>
      <c r="L55" s="7">
        <v>0</v>
      </c>
      <c r="M55" s="8">
        <v>-3</v>
      </c>
      <c r="N55" s="1"/>
      <c r="O55" s="10">
        <v>7</v>
      </c>
      <c r="P55" s="10">
        <v>1</v>
      </c>
      <c r="Q55" s="10">
        <v>2</v>
      </c>
    </row>
    <row r="56" spans="7:17" ht="24" customHeight="1">
      <c r="I56" s="7">
        <v>0</v>
      </c>
      <c r="J56" s="7">
        <v>0</v>
      </c>
      <c r="K56" s="7">
        <v>0</v>
      </c>
      <c r="L56" s="7">
        <v>1</v>
      </c>
      <c r="M56" s="8">
        <v>0</v>
      </c>
      <c r="N56" s="1"/>
      <c r="O56" s="11">
        <v>4</v>
      </c>
      <c r="P56" s="11">
        <v>2</v>
      </c>
      <c r="Q56" s="11">
        <v>0</v>
      </c>
    </row>
    <row r="57" spans="7:17" ht="24" customHeight="1">
      <c r="O57" s="1"/>
      <c r="P57" s="1"/>
      <c r="Q57" s="1"/>
    </row>
    <row r="58" spans="7:17" ht="24" customHeight="1">
      <c r="M58" t="s">
        <v>2</v>
      </c>
      <c r="O58" s="9" cm="1">
        <f t="array" ref="O58:Q61">RELU(_xlfn.ANCHORARRAY(O53))</f>
        <v>1</v>
      </c>
      <c r="P58" s="9">
        <v>3</v>
      </c>
      <c r="Q58" s="9">
        <v>4</v>
      </c>
    </row>
    <row r="59" spans="7:17" ht="24" customHeight="1">
      <c r="O59" s="10">
        <v>2</v>
      </c>
      <c r="P59" s="10">
        <v>2</v>
      </c>
      <c r="Q59" s="10">
        <v>1</v>
      </c>
    </row>
    <row r="60" spans="7:17" ht="24" customHeight="1">
      <c r="O60" s="10">
        <v>7</v>
      </c>
      <c r="P60" s="10">
        <v>1</v>
      </c>
      <c r="Q60" s="10">
        <v>2</v>
      </c>
    </row>
    <row r="61" spans="7:17" ht="24" customHeight="1">
      <c r="O61" s="11">
        <v>4</v>
      </c>
      <c r="P61" s="11">
        <v>2</v>
      </c>
      <c r="Q61" s="11">
        <v>0</v>
      </c>
    </row>
    <row r="62" spans="7:17" ht="24" customHeight="1">
      <c r="O62" s="1">
        <v>1</v>
      </c>
      <c r="P62" s="1">
        <v>1</v>
      </c>
      <c r="Q62" s="1">
        <v>1</v>
      </c>
    </row>
    <row r="63" spans="7:17" ht="24" customHeight="1">
      <c r="O63" s="1"/>
      <c r="P63" s="1"/>
      <c r="Q63" s="1"/>
    </row>
    <row r="64" spans="7:17" ht="24" customHeight="1">
      <c r="G64" t="s">
        <v>1</v>
      </c>
      <c r="I64" s="7">
        <v>0</v>
      </c>
      <c r="J64" s="7">
        <v>1</v>
      </c>
      <c r="K64" s="7">
        <v>0</v>
      </c>
      <c r="L64" s="7">
        <v>0</v>
      </c>
      <c r="M64" s="8">
        <v>0</v>
      </c>
      <c r="N64" s="1"/>
      <c r="O64" s="9" cm="1">
        <f t="array" ref="O64:Q69">MMULT(I64:M69,O58:Q62)</f>
        <v>2</v>
      </c>
      <c r="P64" s="9">
        <v>2</v>
      </c>
      <c r="Q64" s="9">
        <v>1</v>
      </c>
    </row>
    <row r="65" spans="9:17" ht="24" customHeight="1">
      <c r="I65" s="7">
        <v>1</v>
      </c>
      <c r="J65" s="7">
        <v>0</v>
      </c>
      <c r="K65" s="7">
        <v>0</v>
      </c>
      <c r="L65" s="7">
        <v>0</v>
      </c>
      <c r="M65" s="8">
        <v>0</v>
      </c>
      <c r="N65" s="1"/>
      <c r="O65" s="10">
        <v>1</v>
      </c>
      <c r="P65" s="10">
        <v>3</v>
      </c>
      <c r="Q65" s="10">
        <v>4</v>
      </c>
    </row>
    <row r="66" spans="9:17" ht="24" customHeight="1">
      <c r="I66" s="7">
        <v>1</v>
      </c>
      <c r="J66" s="7">
        <v>1</v>
      </c>
      <c r="K66" s="7">
        <v>0</v>
      </c>
      <c r="L66" s="7">
        <v>1</v>
      </c>
      <c r="M66" s="8">
        <v>-1</v>
      </c>
      <c r="N66" s="1"/>
      <c r="O66" s="10">
        <v>6</v>
      </c>
      <c r="P66" s="10">
        <v>6</v>
      </c>
      <c r="Q66" s="10">
        <v>4</v>
      </c>
    </row>
    <row r="67" spans="9:17" ht="24" customHeight="1">
      <c r="I67" s="7">
        <v>0</v>
      </c>
      <c r="J67" s="7">
        <v>0</v>
      </c>
      <c r="K67" s="7">
        <v>1</v>
      </c>
      <c r="L67" s="7">
        <v>0</v>
      </c>
      <c r="M67" s="8">
        <v>1</v>
      </c>
      <c r="N67" s="1"/>
      <c r="O67" s="10">
        <v>8</v>
      </c>
      <c r="P67" s="10">
        <v>2</v>
      </c>
      <c r="Q67" s="10">
        <v>3</v>
      </c>
    </row>
    <row r="68" spans="9:17" ht="24" customHeight="1">
      <c r="I68" s="7">
        <v>0</v>
      </c>
      <c r="J68" s="7">
        <v>1</v>
      </c>
      <c r="K68" s="7">
        <v>1</v>
      </c>
      <c r="L68" s="7">
        <v>0</v>
      </c>
      <c r="M68" s="8">
        <v>-3</v>
      </c>
      <c r="N68" s="1"/>
      <c r="O68" s="10">
        <v>6</v>
      </c>
      <c r="P68" s="10">
        <v>0</v>
      </c>
      <c r="Q68" s="10">
        <v>0</v>
      </c>
    </row>
    <row r="69" spans="9:17" ht="24" customHeight="1">
      <c r="I69" s="7">
        <v>0</v>
      </c>
      <c r="J69" s="7">
        <v>0</v>
      </c>
      <c r="K69" s="7">
        <v>0</v>
      </c>
      <c r="L69" s="7">
        <v>1</v>
      </c>
      <c r="M69" s="8">
        <v>-1</v>
      </c>
      <c r="N69" s="1"/>
      <c r="O69" s="11">
        <v>3</v>
      </c>
      <c r="P69" s="11">
        <v>1</v>
      </c>
      <c r="Q69" s="11">
        <v>-1</v>
      </c>
    </row>
    <row r="70" spans="9:17" ht="24" customHeight="1">
      <c r="O70" s="1"/>
      <c r="P70" s="1"/>
      <c r="Q70" s="1"/>
    </row>
    <row r="71" spans="9:17" ht="24" customHeight="1">
      <c r="M71" t="s">
        <v>2</v>
      </c>
      <c r="O71" s="19" cm="1">
        <f t="array" ref="O71:Q76">RELU(_xlfn.ANCHORARRAY(O64))</f>
        <v>2</v>
      </c>
      <c r="P71" s="19">
        <v>2</v>
      </c>
      <c r="Q71" s="19">
        <v>1</v>
      </c>
    </row>
    <row r="72" spans="9:17" ht="24" customHeight="1">
      <c r="O72" s="20">
        <v>1</v>
      </c>
      <c r="P72" s="20">
        <v>3</v>
      </c>
      <c r="Q72" s="20">
        <v>4</v>
      </c>
    </row>
    <row r="73" spans="9:17" ht="24" customHeight="1">
      <c r="O73" s="20">
        <v>6</v>
      </c>
      <c r="P73" s="20">
        <v>6</v>
      </c>
      <c r="Q73" s="20">
        <v>4</v>
      </c>
    </row>
    <row r="74" spans="9:17" ht="24" customHeight="1">
      <c r="O74" s="20">
        <v>8</v>
      </c>
      <c r="P74" s="20">
        <v>2</v>
      </c>
      <c r="Q74" s="20">
        <v>3</v>
      </c>
    </row>
    <row r="75" spans="9:17" ht="24" customHeight="1">
      <c r="O75" s="20">
        <v>6</v>
      </c>
      <c r="P75" s="20">
        <v>0</v>
      </c>
      <c r="Q75" s="20">
        <v>0</v>
      </c>
    </row>
    <row r="76" spans="9:17" ht="24" customHeight="1">
      <c r="O76" s="21">
        <v>3</v>
      </c>
      <c r="P76" s="21">
        <v>1</v>
      </c>
      <c r="Q76" s="21">
        <v>0</v>
      </c>
    </row>
    <row r="77" spans="9:17" ht="24" customHeight="1">
      <c r="O77" s="2" cm="1">
        <f t="array" ref="O77:Q80">O47:Q50</f>
        <v>2</v>
      </c>
      <c r="P77" s="2">
        <v>2</v>
      </c>
      <c r="Q77" s="2">
        <v>1</v>
      </c>
    </row>
    <row r="78" spans="9:17" ht="24" customHeight="1">
      <c r="O78" s="3">
        <v>1</v>
      </c>
      <c r="P78" s="3">
        <v>3</v>
      </c>
      <c r="Q78" s="3">
        <v>4</v>
      </c>
    </row>
    <row r="79" spans="9:17" ht="24" customHeight="1">
      <c r="O79" s="3">
        <v>9</v>
      </c>
      <c r="P79" s="3">
        <v>1</v>
      </c>
      <c r="Q79" s="3">
        <v>1</v>
      </c>
    </row>
    <row r="80" spans="9:17" ht="24" customHeight="1">
      <c r="O80" s="4">
        <v>4</v>
      </c>
      <c r="P80" s="4">
        <v>2</v>
      </c>
      <c r="Q80" s="4">
        <v>0</v>
      </c>
    </row>
    <row r="81" spans="1:27" ht="24" customHeight="1">
      <c r="O81" s="1">
        <v>1</v>
      </c>
      <c r="P81" s="1">
        <v>1</v>
      </c>
      <c r="Q81" s="1">
        <v>1</v>
      </c>
    </row>
    <row r="82" spans="1:27" ht="24" customHeight="1">
      <c r="O82" s="1"/>
      <c r="P82" s="1"/>
      <c r="Q82" s="1"/>
    </row>
    <row r="83" spans="1:27" ht="24" customHeight="1">
      <c r="A83" t="s">
        <v>1</v>
      </c>
      <c r="C83" s="102"/>
      <c r="D83" s="102"/>
      <c r="E83" s="102"/>
      <c r="F83" s="102"/>
      <c r="G83" s="102"/>
      <c r="H83" s="102"/>
      <c r="I83" s="102"/>
      <c r="J83" s="102"/>
      <c r="K83" s="102"/>
      <c r="L83" s="102"/>
      <c r="M83" s="16">
        <v>0</v>
      </c>
      <c r="O83" s="9" t="e" cm="1">
        <f t="array" ref="O83">MMULT(C83:M86,O71:Q81)</f>
        <v>#VALUE!</v>
      </c>
      <c r="P83" s="9"/>
      <c r="Q83" s="9"/>
    </row>
    <row r="84" spans="1:27" ht="24" customHeight="1">
      <c r="C84" s="102"/>
      <c r="D84" s="102"/>
      <c r="E84" s="102"/>
      <c r="F84" s="102"/>
      <c r="G84" s="102"/>
      <c r="H84" s="102"/>
      <c r="I84" s="102"/>
      <c r="J84" s="102"/>
      <c r="K84" s="102"/>
      <c r="L84" s="102"/>
      <c r="M84" s="17">
        <v>-1</v>
      </c>
      <c r="O84" s="10"/>
      <c r="P84" s="10"/>
      <c r="Q84" s="10"/>
    </row>
    <row r="85" spans="1:27" ht="24" customHeight="1">
      <c r="C85" s="102"/>
      <c r="D85" s="102"/>
      <c r="E85" s="102"/>
      <c r="F85" s="102"/>
      <c r="G85" s="102"/>
      <c r="H85" s="102"/>
      <c r="I85" s="102"/>
      <c r="J85" s="102"/>
      <c r="K85" s="102"/>
      <c r="L85" s="102"/>
      <c r="M85" s="17">
        <v>-2</v>
      </c>
      <c r="O85" s="10"/>
      <c r="P85" s="10"/>
      <c r="Q85" s="10"/>
    </row>
    <row r="86" spans="1:27" ht="24" customHeight="1">
      <c r="C86" s="102"/>
      <c r="D86" s="102"/>
      <c r="E86" s="102"/>
      <c r="F86" s="102"/>
      <c r="G86" s="102"/>
      <c r="H86" s="102"/>
      <c r="I86" s="102"/>
      <c r="J86" s="102"/>
      <c r="K86" s="102"/>
      <c r="L86" s="102"/>
      <c r="M86" s="18">
        <v>0</v>
      </c>
      <c r="O86" s="11"/>
      <c r="P86" s="11"/>
      <c r="Q86" s="11"/>
    </row>
    <row r="87" spans="1:27" ht="24" customHeight="1">
      <c r="O87" s="1"/>
      <c r="P87" s="1"/>
      <c r="Q87" s="1"/>
    </row>
    <row r="88" spans="1:27" ht="24" customHeight="1">
      <c r="M88" t="s">
        <v>2</v>
      </c>
      <c r="O88" s="9" t="e" cm="1">
        <f t="array" ref="O88">RELU(_xlfn.ANCHORARRAY(O83))</f>
        <v>#VALUE!</v>
      </c>
      <c r="P88" s="9"/>
      <c r="Q88" s="9"/>
    </row>
    <row r="89" spans="1:27" ht="24" customHeight="1">
      <c r="O89" s="10"/>
      <c r="P89" s="10"/>
      <c r="Q89" s="10"/>
    </row>
    <row r="90" spans="1:27" ht="24" customHeight="1">
      <c r="O90" s="10"/>
      <c r="P90" s="10"/>
      <c r="Q90" s="10"/>
    </row>
    <row r="91" spans="1:27" ht="24" customHeight="1">
      <c r="O91" s="11"/>
      <c r="P91" s="11"/>
      <c r="Q91" s="11"/>
    </row>
    <row r="92" spans="1:27" ht="24" customHeight="1">
      <c r="O92" s="1"/>
      <c r="P92" s="1"/>
      <c r="Q92" s="1"/>
    </row>
    <row r="93" spans="1:27" s="26" customFormat="1" ht="27">
      <c r="A93" s="27" t="s">
        <v>4</v>
      </c>
      <c r="Y93" s="25"/>
      <c r="Z93" s="25"/>
      <c r="AA93" s="25"/>
    </row>
    <row r="94" spans="1:27" ht="24" customHeight="1">
      <c r="O94" s="1"/>
      <c r="P94" s="1"/>
      <c r="Q94" s="1"/>
    </row>
    <row r="95" spans="1:27" ht="24" customHeight="1">
      <c r="O95" s="2">
        <v>2</v>
      </c>
      <c r="P95" s="2">
        <v>2</v>
      </c>
      <c r="Q95" s="2">
        <v>1</v>
      </c>
    </row>
    <row r="96" spans="1:27" ht="24" customHeight="1">
      <c r="O96" s="3">
        <v>1</v>
      </c>
      <c r="P96" s="3">
        <v>3</v>
      </c>
      <c r="Q96" s="3">
        <v>4</v>
      </c>
    </row>
    <row r="97" spans="7:17" ht="24" customHeight="1">
      <c r="O97" s="3">
        <v>9</v>
      </c>
      <c r="P97" s="3">
        <v>1</v>
      </c>
      <c r="Q97" s="3">
        <v>1</v>
      </c>
    </row>
    <row r="98" spans="7:17" ht="24" customHeight="1">
      <c r="O98" s="4">
        <v>4</v>
      </c>
      <c r="P98" s="4">
        <v>2</v>
      </c>
      <c r="Q98" s="4">
        <v>0</v>
      </c>
    </row>
    <row r="99" spans="7:17" ht="24" customHeight="1">
      <c r="O99" s="1">
        <v>1</v>
      </c>
      <c r="P99" s="1">
        <v>1</v>
      </c>
      <c r="Q99" s="1">
        <v>1</v>
      </c>
    </row>
    <row r="100" spans="7:17" ht="24" customHeight="1">
      <c r="I100" s="1"/>
      <c r="J100" s="1"/>
      <c r="M100" s="1"/>
      <c r="N100" s="6"/>
      <c r="O100" s="1"/>
      <c r="P100" s="5"/>
      <c r="Q100" s="1"/>
    </row>
    <row r="101" spans="7:17" ht="24" customHeight="1">
      <c r="G101" t="s">
        <v>1</v>
      </c>
      <c r="I101" s="7">
        <v>0</v>
      </c>
      <c r="J101" s="7">
        <v>1</v>
      </c>
      <c r="K101" s="7">
        <v>0</v>
      </c>
      <c r="L101" s="7">
        <v>0</v>
      </c>
      <c r="M101" s="8">
        <v>0</v>
      </c>
      <c r="N101" s="1"/>
      <c r="O101" s="9" cm="1">
        <f t="array" ref="O101:Q104">MMULT(I101:M104,O95:Q99)</f>
        <v>1</v>
      </c>
      <c r="P101" s="9">
        <v>3</v>
      </c>
      <c r="Q101" s="9">
        <v>4</v>
      </c>
    </row>
    <row r="102" spans="7:17" ht="24" customHeight="1">
      <c r="I102" s="7">
        <v>1</v>
      </c>
      <c r="J102" s="7">
        <v>0</v>
      </c>
      <c r="K102" s="7">
        <v>0</v>
      </c>
      <c r="L102" s="7">
        <v>0</v>
      </c>
      <c r="M102" s="8">
        <v>0</v>
      </c>
      <c r="N102" s="1"/>
      <c r="O102" s="10">
        <v>2</v>
      </c>
      <c r="P102" s="10">
        <v>2</v>
      </c>
      <c r="Q102" s="10">
        <v>1</v>
      </c>
    </row>
    <row r="103" spans="7:17" ht="24" customHeight="1">
      <c r="I103" s="7">
        <v>0</v>
      </c>
      <c r="J103" s="7">
        <v>1</v>
      </c>
      <c r="K103" s="7">
        <v>1</v>
      </c>
      <c r="L103" s="7">
        <v>0</v>
      </c>
      <c r="M103" s="8">
        <v>-3</v>
      </c>
      <c r="N103" s="1"/>
      <c r="O103" s="10">
        <v>7</v>
      </c>
      <c r="P103" s="10">
        <v>1</v>
      </c>
      <c r="Q103" s="10">
        <v>2</v>
      </c>
    </row>
    <row r="104" spans="7:17" ht="24" customHeight="1">
      <c r="I104" s="7">
        <v>0</v>
      </c>
      <c r="J104" s="7">
        <v>0</v>
      </c>
      <c r="K104" s="7">
        <v>0</v>
      </c>
      <c r="L104" s="7">
        <v>1</v>
      </c>
      <c r="M104" s="8">
        <v>0</v>
      </c>
      <c r="N104" s="1"/>
      <c r="O104" s="11">
        <v>4</v>
      </c>
      <c r="P104" s="11">
        <v>2</v>
      </c>
      <c r="Q104" s="11">
        <v>0</v>
      </c>
    </row>
    <row r="105" spans="7:17" ht="24" customHeight="1">
      <c r="O105" s="1"/>
      <c r="P105" s="1"/>
      <c r="Q105" s="1"/>
    </row>
    <row r="106" spans="7:17" ht="24" customHeight="1">
      <c r="M106" t="s">
        <v>2</v>
      </c>
      <c r="O106" s="9" cm="1">
        <f t="array" ref="O106:Q109">RELU(_xlfn.ANCHORARRAY(O101))</f>
        <v>1</v>
      </c>
      <c r="P106" s="9">
        <v>3</v>
      </c>
      <c r="Q106" s="9">
        <v>4</v>
      </c>
    </row>
    <row r="107" spans="7:17" ht="24" customHeight="1">
      <c r="O107" s="10">
        <v>2</v>
      </c>
      <c r="P107" s="10">
        <v>2</v>
      </c>
      <c r="Q107" s="10">
        <v>1</v>
      </c>
    </row>
    <row r="108" spans="7:17" ht="24" customHeight="1">
      <c r="O108" s="10">
        <v>7</v>
      </c>
      <c r="P108" s="10">
        <v>1</v>
      </c>
      <c r="Q108" s="10">
        <v>2</v>
      </c>
    </row>
    <row r="109" spans="7:17" ht="24" customHeight="1">
      <c r="O109" s="11">
        <v>4</v>
      </c>
      <c r="P109" s="11">
        <v>2</v>
      </c>
      <c r="Q109" s="11">
        <v>0</v>
      </c>
    </row>
    <row r="110" spans="7:17" ht="24" customHeight="1">
      <c r="O110" s="1">
        <v>1</v>
      </c>
      <c r="P110" s="1">
        <v>1</v>
      </c>
      <c r="Q110" s="1">
        <v>1</v>
      </c>
    </row>
    <row r="111" spans="7:17" ht="24" customHeight="1">
      <c r="O111" s="1"/>
      <c r="P111" s="1"/>
      <c r="Q111" s="1"/>
    </row>
    <row r="112" spans="7:17" ht="24" customHeight="1">
      <c r="G112" t="s">
        <v>1</v>
      </c>
      <c r="I112" s="7">
        <v>0</v>
      </c>
      <c r="J112" s="7">
        <v>1</v>
      </c>
      <c r="K112" s="7">
        <v>0</v>
      </c>
      <c r="L112" s="7">
        <v>0</v>
      </c>
      <c r="M112" s="8">
        <v>0</v>
      </c>
      <c r="O112" s="9" cm="1">
        <f t="array" ref="O112:Q115">MMULT(I112:M115,O106:Q110)</f>
        <v>2</v>
      </c>
      <c r="P112" s="9">
        <v>2</v>
      </c>
      <c r="Q112" s="9">
        <v>1</v>
      </c>
    </row>
    <row r="113" spans="7:17" ht="24" customHeight="1">
      <c r="I113" s="7">
        <v>1</v>
      </c>
      <c r="J113" s="7">
        <v>0</v>
      </c>
      <c r="K113" s="7">
        <v>0</v>
      </c>
      <c r="L113" s="7">
        <v>0</v>
      </c>
      <c r="M113" s="8">
        <v>-3</v>
      </c>
      <c r="O113" s="10">
        <v>-2</v>
      </c>
      <c r="P113" s="10">
        <v>0</v>
      </c>
      <c r="Q113" s="10">
        <v>1</v>
      </c>
    </row>
    <row r="114" spans="7:17" ht="24" customHeight="1">
      <c r="I114" s="7">
        <v>0</v>
      </c>
      <c r="J114" s="7">
        <v>0</v>
      </c>
      <c r="K114" s="7">
        <v>1</v>
      </c>
      <c r="L114" s="7">
        <v>0</v>
      </c>
      <c r="M114" s="8">
        <v>-2</v>
      </c>
      <c r="O114" s="10">
        <v>5</v>
      </c>
      <c r="P114" s="10">
        <v>-1</v>
      </c>
      <c r="Q114" s="10">
        <v>0</v>
      </c>
    </row>
    <row r="115" spans="7:17" ht="24" customHeight="1">
      <c r="I115" s="7">
        <v>0</v>
      </c>
      <c r="J115" s="7">
        <v>0</v>
      </c>
      <c r="K115" s="7">
        <v>0</v>
      </c>
      <c r="L115" s="7">
        <v>1</v>
      </c>
      <c r="M115" s="8">
        <v>0</v>
      </c>
      <c r="O115" s="11">
        <v>4</v>
      </c>
      <c r="P115" s="11">
        <v>2</v>
      </c>
      <c r="Q115" s="11">
        <v>0</v>
      </c>
    </row>
    <row r="116" spans="7:17" ht="24" customHeight="1">
      <c r="O116" s="1"/>
      <c r="P116" s="1"/>
      <c r="Q116" s="1"/>
    </row>
    <row r="117" spans="7:17" ht="24" customHeight="1">
      <c r="M117" t="s">
        <v>2</v>
      </c>
      <c r="O117" s="19"/>
      <c r="P117" s="19"/>
      <c r="Q117" s="19"/>
    </row>
    <row r="118" spans="7:17" ht="24" customHeight="1">
      <c r="O118" s="20"/>
      <c r="P118" s="20"/>
      <c r="Q118" s="20"/>
    </row>
    <row r="119" spans="7:17" ht="24" customHeight="1">
      <c r="O119" s="20"/>
      <c r="P119" s="20"/>
      <c r="Q119" s="20"/>
    </row>
    <row r="120" spans="7:17" ht="24" customHeight="1">
      <c r="O120" s="21"/>
      <c r="P120" s="21"/>
      <c r="Q120" s="21"/>
    </row>
    <row r="121" spans="7:17" ht="24" customHeight="1">
      <c r="O121" s="1">
        <v>1</v>
      </c>
      <c r="P121" s="1">
        <v>1</v>
      </c>
      <c r="Q121" s="1">
        <v>1</v>
      </c>
    </row>
    <row r="122" spans="7:17" ht="24" customHeight="1">
      <c r="O122" s="1"/>
      <c r="P122" s="1"/>
      <c r="Q122" s="1"/>
    </row>
    <row r="123" spans="7:17" ht="24" customHeight="1">
      <c r="G123" t="s">
        <v>1</v>
      </c>
      <c r="I123" s="102"/>
      <c r="J123" s="102"/>
      <c r="K123" s="102"/>
      <c r="L123" s="102"/>
      <c r="M123" s="8">
        <v>0</v>
      </c>
      <c r="O123" s="9" t="e" cm="1">
        <f t="array" ref="O123">MMULT(I123:M126,O117:Q121)</f>
        <v>#VALUE!</v>
      </c>
      <c r="P123" s="9"/>
      <c r="Q123" s="9"/>
    </row>
    <row r="124" spans="7:17" ht="24" customHeight="1">
      <c r="I124" s="102"/>
      <c r="J124" s="102"/>
      <c r="K124" s="102"/>
      <c r="L124" s="102"/>
      <c r="M124" s="8">
        <v>-1</v>
      </c>
      <c r="O124" s="10"/>
      <c r="P124" s="10"/>
      <c r="Q124" s="10"/>
    </row>
    <row r="125" spans="7:17" ht="24" customHeight="1">
      <c r="I125" s="102"/>
      <c r="J125" s="102"/>
      <c r="K125" s="102"/>
      <c r="L125" s="102"/>
      <c r="M125" s="8">
        <v>-2</v>
      </c>
      <c r="O125" s="10"/>
      <c r="P125" s="10"/>
      <c r="Q125" s="10"/>
    </row>
    <row r="126" spans="7:17" ht="24" customHeight="1">
      <c r="I126" s="102"/>
      <c r="J126" s="102"/>
      <c r="K126" s="102"/>
      <c r="L126" s="102"/>
      <c r="M126" s="8">
        <v>0</v>
      </c>
      <c r="O126" s="11"/>
      <c r="P126" s="11"/>
      <c r="Q126" s="11"/>
    </row>
    <row r="127" spans="7:17" ht="24" customHeight="1">
      <c r="O127" s="1"/>
      <c r="P127" s="1"/>
      <c r="Q127" s="1"/>
    </row>
    <row r="128" spans="7:17" ht="24" customHeight="1">
      <c r="M128" t="s">
        <v>2</v>
      </c>
      <c r="O128" s="9" t="e" cm="1">
        <f t="array" ref="O128">RELU(_xlfn.ANCHORARRAY(O123))</f>
        <v>#VALUE!</v>
      </c>
      <c r="P128" s="9"/>
      <c r="Q128" s="9"/>
    </row>
    <row r="129" spans="1:27" ht="24" customHeight="1">
      <c r="O129" s="10"/>
      <c r="P129" s="10"/>
      <c r="Q129" s="10"/>
    </row>
    <row r="130" spans="1:27" ht="24" customHeight="1">
      <c r="O130" s="10"/>
      <c r="P130" s="10"/>
      <c r="Q130" s="10"/>
    </row>
    <row r="131" spans="1:27" ht="24" customHeight="1">
      <c r="O131" s="11"/>
      <c r="P131" s="11"/>
      <c r="Q131" s="11"/>
    </row>
    <row r="133" spans="1:27" s="26" customFormat="1" ht="27">
      <c r="A133" s="27" t="s">
        <v>5</v>
      </c>
      <c r="Y133" s="25"/>
      <c r="Z133" s="25"/>
      <c r="AA133" s="25"/>
    </row>
    <row r="134" spans="1:27" ht="24" customHeight="1">
      <c r="O134" s="1"/>
      <c r="P134" s="1"/>
      <c r="Q134" s="1"/>
    </row>
    <row r="135" spans="1:27" ht="24" customHeight="1">
      <c r="O135" s="2">
        <v>2</v>
      </c>
      <c r="P135" s="2">
        <v>2</v>
      </c>
      <c r="Q135" s="2">
        <v>1</v>
      </c>
    </row>
    <row r="136" spans="1:27" ht="24" customHeight="1">
      <c r="O136" s="3">
        <v>1</v>
      </c>
      <c r="P136" s="3">
        <v>3</v>
      </c>
      <c r="Q136" s="3">
        <v>4</v>
      </c>
    </row>
    <row r="137" spans="1:27" ht="24" customHeight="1">
      <c r="O137" s="3">
        <v>9</v>
      </c>
      <c r="P137" s="3">
        <v>1</v>
      </c>
      <c r="Q137" s="3">
        <v>1</v>
      </c>
    </row>
    <row r="138" spans="1:27" ht="24" customHeight="1">
      <c r="O138" s="4">
        <v>4</v>
      </c>
      <c r="P138" s="4">
        <v>2</v>
      </c>
      <c r="Q138" s="4">
        <v>0</v>
      </c>
    </row>
    <row r="139" spans="1:27" ht="24" customHeight="1">
      <c r="O139" s="1">
        <v>1</v>
      </c>
      <c r="P139" s="1">
        <v>1</v>
      </c>
      <c r="Q139" s="1">
        <v>1</v>
      </c>
    </row>
    <row r="140" spans="1:27" ht="24" hidden="1" customHeight="1">
      <c r="I140" s="1"/>
      <c r="J140" s="1"/>
      <c r="M140" s="1"/>
      <c r="N140" s="6"/>
      <c r="O140" s="1"/>
      <c r="P140" s="5"/>
      <c r="Q140" s="1"/>
    </row>
    <row r="141" spans="1:27" ht="24" hidden="1" customHeight="1">
      <c r="G141" t="s">
        <v>1</v>
      </c>
      <c r="I141" s="7">
        <v>0</v>
      </c>
      <c r="J141" s="7">
        <v>1</v>
      </c>
      <c r="K141" s="7">
        <v>0</v>
      </c>
      <c r="L141" s="7">
        <v>0</v>
      </c>
      <c r="M141" s="8">
        <v>0</v>
      </c>
      <c r="N141" s="1"/>
      <c r="O141" s="9" cm="1">
        <f t="array" ref="O141:Q144">MMULT(I141:M144,O135:Q139)</f>
        <v>1</v>
      </c>
      <c r="P141" s="9">
        <v>3</v>
      </c>
      <c r="Q141" s="9">
        <v>4</v>
      </c>
    </row>
    <row r="142" spans="1:27" ht="24" hidden="1" customHeight="1">
      <c r="I142" s="7">
        <v>1</v>
      </c>
      <c r="J142" s="7">
        <v>0</v>
      </c>
      <c r="K142" s="7">
        <v>0</v>
      </c>
      <c r="L142" s="7">
        <v>0</v>
      </c>
      <c r="M142" s="8">
        <v>0</v>
      </c>
      <c r="N142" s="1"/>
      <c r="O142" s="10">
        <v>2</v>
      </c>
      <c r="P142" s="10">
        <v>2</v>
      </c>
      <c r="Q142" s="10">
        <v>1</v>
      </c>
    </row>
    <row r="143" spans="1:27" ht="24" hidden="1" customHeight="1">
      <c r="I143" s="7">
        <v>0</v>
      </c>
      <c r="J143" s="7">
        <v>1</v>
      </c>
      <c r="K143" s="7">
        <v>1</v>
      </c>
      <c r="L143" s="7">
        <v>0</v>
      </c>
      <c r="M143" s="8">
        <v>-3</v>
      </c>
      <c r="N143" s="1"/>
      <c r="O143" s="10">
        <v>7</v>
      </c>
      <c r="P143" s="10">
        <v>1</v>
      </c>
      <c r="Q143" s="10">
        <v>2</v>
      </c>
    </row>
    <row r="144" spans="1:27" ht="24" hidden="1" customHeight="1">
      <c r="I144" s="7">
        <v>0</v>
      </c>
      <c r="J144" s="7">
        <v>0</v>
      </c>
      <c r="K144" s="7">
        <v>0</v>
      </c>
      <c r="L144" s="7">
        <v>1</v>
      </c>
      <c r="M144" s="8">
        <v>0</v>
      </c>
      <c r="N144" s="1"/>
      <c r="O144" s="11">
        <v>4</v>
      </c>
      <c r="P144" s="11">
        <v>2</v>
      </c>
      <c r="Q144" s="11">
        <v>0</v>
      </c>
    </row>
    <row r="145" spans="7:32" ht="24" hidden="1" customHeight="1">
      <c r="O145" s="1"/>
      <c r="P145" s="1"/>
      <c r="Q145" s="1"/>
    </row>
    <row r="146" spans="7:32" ht="24" hidden="1" customHeight="1">
      <c r="M146" t="s">
        <v>2</v>
      </c>
      <c r="O146" s="9" cm="1">
        <f t="array" ref="O146:Q149">RELU(_xlfn.ANCHORARRAY(O141))</f>
        <v>1</v>
      </c>
      <c r="P146" s="9">
        <v>3</v>
      </c>
      <c r="Q146" s="9">
        <v>4</v>
      </c>
    </row>
    <row r="147" spans="7:32" ht="24" hidden="1" customHeight="1">
      <c r="O147" s="10">
        <v>2</v>
      </c>
      <c r="P147" s="10">
        <v>2</v>
      </c>
      <c r="Q147" s="10">
        <v>1</v>
      </c>
    </row>
    <row r="148" spans="7:32" ht="24" hidden="1" customHeight="1">
      <c r="O148" s="10">
        <v>7</v>
      </c>
      <c r="P148" s="10">
        <v>1</v>
      </c>
      <c r="Q148" s="10">
        <v>2</v>
      </c>
    </row>
    <row r="149" spans="7:32" ht="24" hidden="1" customHeight="1">
      <c r="O149" s="11">
        <v>4</v>
      </c>
      <c r="P149" s="11">
        <v>2</v>
      </c>
      <c r="Q149" s="11">
        <v>0</v>
      </c>
    </row>
    <row r="150" spans="7:32" ht="24" hidden="1" customHeight="1">
      <c r="O150" s="1">
        <v>1</v>
      </c>
      <c r="P150" s="1">
        <v>1</v>
      </c>
      <c r="Q150" s="1">
        <v>1</v>
      </c>
    </row>
    <row r="151" spans="7:32" ht="24" customHeight="1">
      <c r="O151" s="1"/>
      <c r="P151" s="1"/>
      <c r="Q151" s="1"/>
    </row>
    <row r="152" spans="7:32" ht="24" customHeight="1">
      <c r="G152" t="s">
        <v>1</v>
      </c>
      <c r="I152" s="7">
        <v>0</v>
      </c>
      <c r="J152" s="7">
        <v>1</v>
      </c>
      <c r="K152" s="7">
        <v>0</v>
      </c>
      <c r="L152" s="7">
        <v>0</v>
      </c>
      <c r="M152" s="8">
        <v>0</v>
      </c>
      <c r="O152" s="9" cm="1">
        <f t="array" ref="O152:Q157">MMULT(I152:M157,O146:Q150)</f>
        <v>2</v>
      </c>
      <c r="P152" s="9">
        <v>2</v>
      </c>
      <c r="Q152" s="9">
        <v>1</v>
      </c>
      <c r="X152" s="102"/>
      <c r="Y152" s="102"/>
      <c r="Z152" s="102"/>
      <c r="AA152" s="102"/>
      <c r="AB152" s="8">
        <v>0</v>
      </c>
      <c r="AD152" s="9"/>
      <c r="AE152" s="9"/>
      <c r="AF152" s="9"/>
    </row>
    <row r="153" spans="7:32" ht="24" customHeight="1">
      <c r="I153" s="7">
        <v>1</v>
      </c>
      <c r="J153" s="7">
        <v>0</v>
      </c>
      <c r="K153" s="7">
        <v>0</v>
      </c>
      <c r="L153" s="7">
        <v>-1</v>
      </c>
      <c r="M153" s="8">
        <v>-2</v>
      </c>
      <c r="O153" s="10">
        <v>-5</v>
      </c>
      <c r="P153" s="10">
        <v>-1</v>
      </c>
      <c r="Q153" s="10">
        <v>2</v>
      </c>
      <c r="X153" s="102"/>
      <c r="Y153" s="102"/>
      <c r="Z153" s="102"/>
      <c r="AA153" s="102"/>
      <c r="AB153" s="8">
        <v>-9</v>
      </c>
      <c r="AD153" s="10"/>
      <c r="AE153" s="10"/>
      <c r="AF153" s="10"/>
    </row>
    <row r="154" spans="7:32" ht="24" customHeight="1">
      <c r="I154" s="7">
        <v>0</v>
      </c>
      <c r="J154" s="7">
        <v>0</v>
      </c>
      <c r="K154" s="7">
        <v>1</v>
      </c>
      <c r="L154" s="7">
        <v>0</v>
      </c>
      <c r="M154" s="8">
        <v>-2</v>
      </c>
      <c r="O154" s="10">
        <v>5</v>
      </c>
      <c r="P154" s="10">
        <v>-1</v>
      </c>
      <c r="Q154" s="10">
        <v>0</v>
      </c>
      <c r="X154" s="102"/>
      <c r="Y154" s="102"/>
      <c r="Z154" s="102"/>
      <c r="AA154" s="102"/>
      <c r="AB154" s="8">
        <v>-2</v>
      </c>
      <c r="AD154" s="10"/>
      <c r="AE154" s="10"/>
      <c r="AF154" s="10"/>
    </row>
    <row r="155" spans="7:32" ht="24" customHeight="1">
      <c r="I155" s="7">
        <v>1</v>
      </c>
      <c r="J155" s="7">
        <v>1</v>
      </c>
      <c r="K155" s="7">
        <v>0</v>
      </c>
      <c r="L155" s="7">
        <v>1</v>
      </c>
      <c r="M155" s="8">
        <v>-1</v>
      </c>
      <c r="N155" s="1"/>
      <c r="O155" s="10">
        <v>6</v>
      </c>
      <c r="P155" s="10">
        <v>6</v>
      </c>
      <c r="Q155" s="10">
        <v>4</v>
      </c>
      <c r="X155" s="102"/>
      <c r="Y155" s="102"/>
      <c r="Z155" s="102"/>
      <c r="AA155" s="102"/>
      <c r="AB155" s="8">
        <v>-1</v>
      </c>
      <c r="AD155" s="10"/>
      <c r="AE155" s="10"/>
      <c r="AF155" s="10"/>
    </row>
    <row r="156" spans="7:32" ht="24" customHeight="1">
      <c r="I156" s="7">
        <v>0</v>
      </c>
      <c r="J156" s="7">
        <v>0</v>
      </c>
      <c r="K156" s="7">
        <v>1</v>
      </c>
      <c r="L156" s="7">
        <v>0</v>
      </c>
      <c r="M156" s="8">
        <v>1</v>
      </c>
      <c r="N156" s="1"/>
      <c r="O156" s="10">
        <v>8</v>
      </c>
      <c r="P156" s="10">
        <v>2</v>
      </c>
      <c r="Q156" s="10">
        <v>3</v>
      </c>
      <c r="X156" s="102"/>
      <c r="Y156" s="102"/>
      <c r="Z156" s="102"/>
      <c r="AA156" s="102"/>
      <c r="AB156" s="8">
        <v>1</v>
      </c>
      <c r="AD156" s="10"/>
      <c r="AE156" s="10"/>
      <c r="AF156" s="10"/>
    </row>
    <row r="157" spans="7:32" ht="24" customHeight="1">
      <c r="I157" s="7">
        <v>0</v>
      </c>
      <c r="J157" s="7">
        <v>0</v>
      </c>
      <c r="K157" s="7">
        <v>0</v>
      </c>
      <c r="L157" s="7">
        <v>1</v>
      </c>
      <c r="M157" s="8">
        <v>0</v>
      </c>
      <c r="O157" s="11">
        <v>4</v>
      </c>
      <c r="P157" s="11">
        <v>2</v>
      </c>
      <c r="Q157" s="11">
        <v>0</v>
      </c>
      <c r="X157" s="102"/>
      <c r="Y157" s="102"/>
      <c r="Z157" s="102"/>
      <c r="AA157" s="102"/>
      <c r="AB157" s="8">
        <v>0</v>
      </c>
      <c r="AD157" s="11"/>
      <c r="AE157" s="11"/>
      <c r="AF157" s="11"/>
    </row>
    <row r="158" spans="7:32" ht="24" customHeight="1">
      <c r="O158" s="1"/>
      <c r="P158" s="1"/>
      <c r="Q158" s="1"/>
    </row>
    <row r="159" spans="7:32" ht="24" customHeight="1">
      <c r="M159" t="s">
        <v>2</v>
      </c>
      <c r="O159" s="19"/>
      <c r="P159" s="19"/>
      <c r="Q159" s="19"/>
    </row>
    <row r="160" spans="7:32" ht="24" customHeight="1">
      <c r="O160" s="20"/>
      <c r="P160" s="20"/>
      <c r="Q160" s="20"/>
    </row>
    <row r="161" spans="5:17" ht="24" customHeight="1">
      <c r="O161" s="20"/>
      <c r="P161" s="20"/>
      <c r="Q161" s="20"/>
    </row>
    <row r="162" spans="5:17" ht="24" customHeight="1">
      <c r="O162" s="20"/>
      <c r="P162" s="20"/>
      <c r="Q162" s="20"/>
    </row>
    <row r="163" spans="5:17" ht="24" customHeight="1">
      <c r="O163" s="20"/>
      <c r="P163" s="20"/>
      <c r="Q163" s="20"/>
    </row>
    <row r="164" spans="5:17" ht="24" customHeight="1">
      <c r="O164" s="21"/>
      <c r="P164" s="21"/>
      <c r="Q164" s="21"/>
    </row>
    <row r="165" spans="5:17" ht="24" customHeight="1">
      <c r="O165" s="1">
        <v>1</v>
      </c>
      <c r="P165" s="1">
        <v>1</v>
      </c>
      <c r="Q165" s="1">
        <v>1</v>
      </c>
    </row>
    <row r="166" spans="5:17" ht="24" customHeight="1">
      <c r="O166" s="1"/>
      <c r="P166" s="1"/>
      <c r="Q166" s="1"/>
    </row>
    <row r="167" spans="5:17" ht="24" customHeight="1">
      <c r="E167" t="s">
        <v>1</v>
      </c>
      <c r="G167" s="7">
        <v>0</v>
      </c>
      <c r="H167" s="7">
        <v>1</v>
      </c>
      <c r="I167" s="7">
        <v>0</v>
      </c>
      <c r="J167" s="7">
        <v>1</v>
      </c>
      <c r="K167" s="7">
        <v>0</v>
      </c>
      <c r="L167" s="7">
        <v>0</v>
      </c>
      <c r="M167" s="8">
        <v>0</v>
      </c>
      <c r="O167" s="9" t="e" cm="1">
        <f t="array" ref="O167">MMULT(G167:M170,O159:Q165)</f>
        <v>#VALUE!</v>
      </c>
      <c r="P167" s="9"/>
      <c r="Q167" s="9"/>
    </row>
    <row r="168" spans="5:17" ht="24" customHeight="1">
      <c r="G168" s="7">
        <v>1</v>
      </c>
      <c r="H168" s="7">
        <v>0</v>
      </c>
      <c r="I168" s="7">
        <v>1</v>
      </c>
      <c r="J168" s="7">
        <v>0</v>
      </c>
      <c r="K168" s="7">
        <v>0</v>
      </c>
      <c r="L168" s="7">
        <v>0</v>
      </c>
      <c r="M168" s="8">
        <v>-1</v>
      </c>
      <c r="O168" s="10"/>
      <c r="P168" s="10"/>
      <c r="Q168" s="10"/>
    </row>
    <row r="169" spans="5:17" ht="24" customHeight="1">
      <c r="G169" s="7">
        <v>0</v>
      </c>
      <c r="H169" s="7">
        <v>0</v>
      </c>
      <c r="I169" s="7">
        <v>-1</v>
      </c>
      <c r="J169" s="7">
        <v>0</v>
      </c>
      <c r="K169" s="7">
        <v>1</v>
      </c>
      <c r="L169" s="7">
        <v>0</v>
      </c>
      <c r="M169" s="8">
        <v>-2</v>
      </c>
      <c r="O169" s="10"/>
      <c r="P169" s="10"/>
      <c r="Q169" s="10"/>
    </row>
    <row r="170" spans="5:17" ht="24" customHeight="1">
      <c r="G170" s="7">
        <v>0</v>
      </c>
      <c r="H170" s="7">
        <v>1</v>
      </c>
      <c r="I170" s="7">
        <v>0</v>
      </c>
      <c r="J170" s="7">
        <v>0</v>
      </c>
      <c r="K170" s="7">
        <v>0</v>
      </c>
      <c r="L170" s="7">
        <v>1</v>
      </c>
      <c r="M170" s="8">
        <v>0</v>
      </c>
      <c r="O170" s="11"/>
      <c r="P170" s="11"/>
      <c r="Q170" s="11"/>
    </row>
    <row r="171" spans="5:17" ht="24" customHeight="1">
      <c r="O171" s="1"/>
      <c r="P171" s="1"/>
      <c r="Q171" s="1"/>
    </row>
    <row r="172" spans="5:17" ht="24" customHeight="1">
      <c r="M172" t="s">
        <v>2</v>
      </c>
      <c r="O172" s="9" t="e" cm="1">
        <f t="array" ref="O172">RELU(_xlfn.ANCHORARRAY(O167))</f>
        <v>#VALUE!</v>
      </c>
      <c r="P172" s="9"/>
      <c r="Q172" s="9"/>
    </row>
    <row r="173" spans="5:17" ht="24" customHeight="1">
      <c r="O173" s="10"/>
      <c r="P173" s="10"/>
      <c r="Q173" s="10"/>
    </row>
    <row r="174" spans="5:17" ht="24" customHeight="1">
      <c r="O174" s="10"/>
      <c r="P174" s="10"/>
      <c r="Q174" s="10"/>
    </row>
    <row r="175" spans="5:17" ht="24" customHeight="1">
      <c r="O175" s="11"/>
      <c r="P175" s="11"/>
      <c r="Q175" s="11"/>
    </row>
    <row r="176" spans="5:17" ht="24" customHeight="1">
      <c r="O176" s="1"/>
      <c r="P176" s="1"/>
      <c r="Q176" s="1"/>
    </row>
    <row r="177" spans="1:27" s="26" customFormat="1" ht="27">
      <c r="A177" s="60" t="s">
        <v>6</v>
      </c>
      <c r="Y177" s="25"/>
      <c r="Z177" s="25"/>
      <c r="AA177" s="25"/>
    </row>
    <row r="181" spans="1:27" ht="24" customHeight="1">
      <c r="Y181" s="2">
        <v>1</v>
      </c>
      <c r="Z181" s="2">
        <v>1</v>
      </c>
      <c r="AA181" s="2">
        <v>0</v>
      </c>
    </row>
    <row r="182" spans="1:27" ht="24" customHeight="1">
      <c r="Y182" s="3">
        <v>2</v>
      </c>
      <c r="Z182" s="3">
        <v>1</v>
      </c>
      <c r="AA182" s="3">
        <v>1</v>
      </c>
    </row>
    <row r="183" spans="1:27" ht="24" customHeight="1">
      <c r="Y183" s="3">
        <v>0</v>
      </c>
      <c r="Z183" s="3">
        <v>0</v>
      </c>
      <c r="AA183" s="3">
        <v>0</v>
      </c>
    </row>
    <row r="184" spans="1:27" ht="24" customHeight="1">
      <c r="Y184" s="3">
        <v>1</v>
      </c>
      <c r="Z184" s="3">
        <v>1</v>
      </c>
      <c r="AA184" s="3">
        <v>1</v>
      </c>
    </row>
    <row r="185" spans="1:27" ht="24" customHeight="1">
      <c r="Y185" s="3">
        <v>2</v>
      </c>
      <c r="Z185" s="3">
        <v>1</v>
      </c>
      <c r="AA185" s="3">
        <v>1</v>
      </c>
    </row>
    <row r="186" spans="1:27" ht="24" customHeight="1">
      <c r="Y186" s="3">
        <v>0</v>
      </c>
      <c r="Z186" s="3">
        <v>0</v>
      </c>
      <c r="AA186" s="3">
        <v>1</v>
      </c>
    </row>
    <row r="187" spans="1:27" ht="24" customHeight="1">
      <c r="Y187" s="3">
        <v>0</v>
      </c>
      <c r="Z187" s="3">
        <v>2</v>
      </c>
      <c r="AA187" s="3">
        <v>0</v>
      </c>
    </row>
    <row r="188" spans="1:27" ht="24" customHeight="1">
      <c r="Y188" s="4">
        <v>3</v>
      </c>
      <c r="Z188" s="4">
        <v>0</v>
      </c>
      <c r="AA188" s="4">
        <v>0</v>
      </c>
    </row>
    <row r="189" spans="1:27" ht="24" customHeight="1">
      <c r="Y189" s="1">
        <v>1</v>
      </c>
      <c r="Z189" s="1">
        <v>1</v>
      </c>
      <c r="AA189" s="1">
        <v>1</v>
      </c>
    </row>
    <row r="191" spans="1:27" ht="24" customHeight="1">
      <c r="O191" s="7">
        <v>0</v>
      </c>
      <c r="P191" s="7">
        <v>1</v>
      </c>
      <c r="Q191" s="7">
        <v>0</v>
      </c>
      <c r="R191" s="7">
        <v>1</v>
      </c>
      <c r="S191" s="7">
        <v>0</v>
      </c>
      <c r="T191" s="7">
        <v>1</v>
      </c>
      <c r="U191" s="7">
        <v>0</v>
      </c>
      <c r="V191" s="7">
        <v>1</v>
      </c>
      <c r="W191" s="8">
        <v>-5</v>
      </c>
      <c r="Y191" s="9" cm="1">
        <f t="array" ref="Y191:AA198">MMULT(O191:W198,Y181:AA189)</f>
        <v>1</v>
      </c>
      <c r="Z191" s="9">
        <v>-3</v>
      </c>
      <c r="AA191" s="9">
        <v>-2</v>
      </c>
    </row>
    <row r="192" spans="1:27" ht="24" customHeight="1">
      <c r="O192" s="7">
        <v>1</v>
      </c>
      <c r="P192" s="7">
        <v>0</v>
      </c>
      <c r="Q192" s="7">
        <v>-1</v>
      </c>
      <c r="R192" s="7">
        <v>0</v>
      </c>
      <c r="S192" s="7">
        <v>1</v>
      </c>
      <c r="T192" s="7">
        <v>0</v>
      </c>
      <c r="U192" s="7">
        <v>-1</v>
      </c>
      <c r="V192" s="7">
        <v>0</v>
      </c>
      <c r="W192" s="8">
        <v>2</v>
      </c>
      <c r="Y192" s="10">
        <v>5</v>
      </c>
      <c r="Z192" s="10">
        <v>2</v>
      </c>
      <c r="AA192" s="10">
        <v>3</v>
      </c>
    </row>
    <row r="193" spans="15:27" ht="24" customHeight="1">
      <c r="O193" s="7">
        <v>1</v>
      </c>
      <c r="P193" s="7">
        <v>1</v>
      </c>
      <c r="Q193" s="7">
        <v>1</v>
      </c>
      <c r="R193" s="7">
        <v>0</v>
      </c>
      <c r="S193" s="7">
        <v>1</v>
      </c>
      <c r="T193" s="7">
        <v>1</v>
      </c>
      <c r="U193" s="7">
        <v>1</v>
      </c>
      <c r="V193" s="7">
        <v>0</v>
      </c>
      <c r="W193" s="8">
        <v>-2</v>
      </c>
      <c r="Y193" s="10">
        <v>3</v>
      </c>
      <c r="Z193" s="10">
        <v>3</v>
      </c>
      <c r="AA193" s="10">
        <v>1</v>
      </c>
    </row>
    <row r="194" spans="15:27" ht="24" customHeight="1">
      <c r="O194" s="7">
        <v>1</v>
      </c>
      <c r="P194" s="7">
        <v>0</v>
      </c>
      <c r="Q194" s="7">
        <v>0</v>
      </c>
      <c r="R194" s="7">
        <v>1</v>
      </c>
      <c r="S194" s="7">
        <v>1</v>
      </c>
      <c r="T194" s="7">
        <v>0</v>
      </c>
      <c r="U194" s="7">
        <v>0</v>
      </c>
      <c r="V194" s="7">
        <v>1</v>
      </c>
      <c r="W194" s="8">
        <v>0</v>
      </c>
      <c r="Y194" s="10">
        <v>7</v>
      </c>
      <c r="Z194" s="10">
        <v>3</v>
      </c>
      <c r="AA194" s="10">
        <v>2</v>
      </c>
    </row>
    <row r="195" spans="15:27" ht="24" customHeight="1">
      <c r="O195" s="7">
        <v>0</v>
      </c>
      <c r="P195" s="7">
        <v>1</v>
      </c>
      <c r="Q195" s="7">
        <v>0</v>
      </c>
      <c r="R195" s="7">
        <v>1</v>
      </c>
      <c r="S195" s="7">
        <v>0</v>
      </c>
      <c r="T195" s="7">
        <v>1</v>
      </c>
      <c r="U195" s="7">
        <v>0</v>
      </c>
      <c r="V195" s="7">
        <v>1</v>
      </c>
      <c r="W195" s="8">
        <v>-5</v>
      </c>
      <c r="Y195" s="10">
        <v>1</v>
      </c>
      <c r="Z195" s="10">
        <v>-3</v>
      </c>
      <c r="AA195" s="10">
        <v>-2</v>
      </c>
    </row>
    <row r="196" spans="15:27" ht="24" customHeight="1">
      <c r="O196" s="7">
        <v>1</v>
      </c>
      <c r="P196" s="7">
        <v>0</v>
      </c>
      <c r="Q196" s="7">
        <v>-1</v>
      </c>
      <c r="R196" s="7">
        <v>0</v>
      </c>
      <c r="S196" s="7">
        <v>1</v>
      </c>
      <c r="T196" s="7">
        <v>0</v>
      </c>
      <c r="U196" s="7">
        <v>-1</v>
      </c>
      <c r="V196" s="7">
        <v>0</v>
      </c>
      <c r="W196" s="8">
        <v>2</v>
      </c>
      <c r="Y196" s="10">
        <v>5</v>
      </c>
      <c r="Z196" s="10">
        <v>2</v>
      </c>
      <c r="AA196" s="10">
        <v>3</v>
      </c>
    </row>
    <row r="197" spans="15:27" ht="24" customHeight="1">
      <c r="O197" s="7">
        <v>1</v>
      </c>
      <c r="P197" s="7">
        <v>1</v>
      </c>
      <c r="Q197" s="7">
        <v>1</v>
      </c>
      <c r="R197" s="7">
        <v>0</v>
      </c>
      <c r="S197" s="7">
        <v>1</v>
      </c>
      <c r="T197" s="7">
        <v>1</v>
      </c>
      <c r="U197" s="7">
        <v>1</v>
      </c>
      <c r="V197" s="7">
        <v>0</v>
      </c>
      <c r="W197" s="8">
        <v>-2</v>
      </c>
      <c r="Y197" s="10">
        <v>3</v>
      </c>
      <c r="Z197" s="10">
        <v>3</v>
      </c>
      <c r="AA197" s="10">
        <v>1</v>
      </c>
    </row>
    <row r="198" spans="15:27" ht="24" customHeight="1">
      <c r="O198" s="7">
        <v>1</v>
      </c>
      <c r="P198" s="7">
        <v>0</v>
      </c>
      <c r="Q198" s="7">
        <v>0</v>
      </c>
      <c r="R198" s="7">
        <v>1</v>
      </c>
      <c r="S198" s="7">
        <v>1</v>
      </c>
      <c r="T198" s="7">
        <v>0</v>
      </c>
      <c r="U198" s="7">
        <v>0</v>
      </c>
      <c r="V198" s="7">
        <v>1</v>
      </c>
      <c r="W198" s="8">
        <v>0</v>
      </c>
      <c r="Y198" s="11">
        <v>7</v>
      </c>
      <c r="Z198" s="11">
        <v>3</v>
      </c>
      <c r="AA198" s="11">
        <v>2</v>
      </c>
    </row>
    <row r="200" spans="15:27" ht="24" customHeight="1">
      <c r="Y200" s="22">
        <v>1</v>
      </c>
      <c r="Z200" s="22">
        <v>1</v>
      </c>
      <c r="AA200" s="22">
        <v>0</v>
      </c>
    </row>
    <row r="201" spans="15:27" ht="24" customHeight="1">
      <c r="Y201" s="23">
        <v>1</v>
      </c>
      <c r="Z201" s="23">
        <v>1</v>
      </c>
      <c r="AA201" s="23">
        <v>1</v>
      </c>
    </row>
    <row r="202" spans="15:27" ht="24" customHeight="1">
      <c r="Y202" s="23">
        <v>0</v>
      </c>
      <c r="Z202" s="23">
        <v>0</v>
      </c>
      <c r="AA202" s="23">
        <v>0</v>
      </c>
    </row>
    <row r="203" spans="15:27" ht="24" customHeight="1">
      <c r="Y203" s="23">
        <v>1</v>
      </c>
      <c r="Z203" s="23">
        <v>1</v>
      </c>
      <c r="AA203" s="23">
        <v>1</v>
      </c>
    </row>
    <row r="204" spans="15:27" ht="24" customHeight="1">
      <c r="Y204" s="23">
        <v>1</v>
      </c>
      <c r="Z204" s="23">
        <v>1</v>
      </c>
      <c r="AA204" s="23">
        <v>1</v>
      </c>
    </row>
    <row r="205" spans="15:27" ht="24" customHeight="1">
      <c r="Y205" s="23">
        <v>0</v>
      </c>
      <c r="Z205" s="23">
        <v>0</v>
      </c>
      <c r="AA205" s="23">
        <v>0</v>
      </c>
    </row>
    <row r="206" spans="15:27" ht="24" customHeight="1">
      <c r="Y206" s="23">
        <v>0</v>
      </c>
      <c r="Z206" s="23">
        <v>0</v>
      </c>
      <c r="AA206" s="23">
        <v>0</v>
      </c>
    </row>
    <row r="207" spans="15:27" ht="24" customHeight="1">
      <c r="X207" s="1"/>
      <c r="Y207" s="24">
        <v>1</v>
      </c>
      <c r="Z207" s="24">
        <v>0</v>
      </c>
      <c r="AA207" s="24">
        <v>0</v>
      </c>
    </row>
    <row r="208" spans="15:27" ht="24" customHeight="1">
      <c r="X208" s="1"/>
      <c r="Y208" s="1">
        <v>1</v>
      </c>
      <c r="Z208" s="1">
        <v>1</v>
      </c>
      <c r="AA208" s="1">
        <v>1</v>
      </c>
    </row>
    <row r="209" spans="15:27" ht="24" customHeight="1">
      <c r="O209" s="1"/>
      <c r="T209" s="1"/>
      <c r="W209" s="1"/>
      <c r="X209" s="1"/>
      <c r="Y209" s="15"/>
    </row>
    <row r="210" spans="15:27" ht="24" customHeight="1">
      <c r="O210" s="103"/>
      <c r="P210" s="103"/>
      <c r="Q210" s="103"/>
      <c r="R210" s="103"/>
      <c r="S210" s="103"/>
      <c r="T210" s="103"/>
      <c r="U210" s="103"/>
      <c r="V210" s="103"/>
      <c r="W210" s="8">
        <v>0</v>
      </c>
      <c r="X210" s="1"/>
      <c r="Y210" s="9" t="e" cm="1">
        <f t="array" ref="Y210">MMULT(O210:W213,Y200:AA208)</f>
        <v>#VALUE!</v>
      </c>
      <c r="Z210" s="9"/>
      <c r="AA210" s="9"/>
    </row>
    <row r="211" spans="15:27" ht="24" customHeight="1">
      <c r="O211" s="103"/>
      <c r="P211" s="103"/>
      <c r="Q211" s="103"/>
      <c r="R211" s="103"/>
      <c r="S211" s="103"/>
      <c r="T211" s="103"/>
      <c r="U211" s="103"/>
      <c r="V211" s="103"/>
      <c r="W211" s="8">
        <v>0</v>
      </c>
      <c r="X211" s="1"/>
      <c r="Y211" s="10"/>
      <c r="Z211" s="10"/>
      <c r="AA211" s="10"/>
    </row>
    <row r="212" spans="15:27" ht="24" customHeight="1">
      <c r="O212" s="103"/>
      <c r="P212" s="103"/>
      <c r="Q212" s="103"/>
      <c r="R212" s="103"/>
      <c r="S212" s="103"/>
      <c r="T212" s="103"/>
      <c r="U212" s="103"/>
      <c r="V212" s="103"/>
      <c r="W212" s="8">
        <v>0</v>
      </c>
      <c r="X212" s="1"/>
      <c r="Y212" s="10"/>
      <c r="Z212" s="10"/>
      <c r="AA212" s="10"/>
    </row>
    <row r="213" spans="15:27" ht="24" customHeight="1">
      <c r="O213" s="103"/>
      <c r="P213" s="103"/>
      <c r="Q213" s="103"/>
      <c r="R213" s="103"/>
      <c r="S213" s="103"/>
      <c r="T213" s="103"/>
      <c r="U213" s="103"/>
      <c r="V213" s="103"/>
      <c r="W213" s="8">
        <v>0</v>
      </c>
      <c r="X213" s="1"/>
      <c r="Y213" s="11"/>
      <c r="Z213" s="11"/>
      <c r="AA213" s="11"/>
    </row>
    <row r="215" spans="15:27" ht="24" customHeight="1">
      <c r="Y215" s="9" t="e" cm="1">
        <f t="array" ref="Y215">RELU(_xlfn.ANCHORARRAY(Y210))</f>
        <v>#VALUE!</v>
      </c>
      <c r="Z215" s="9"/>
      <c r="AA215" s="9"/>
    </row>
    <row r="216" spans="15:27" ht="24" customHeight="1">
      <c r="Y216" s="10"/>
      <c r="Z216" s="10"/>
      <c r="AA216" s="10"/>
    </row>
    <row r="217" spans="15:27" ht="24" customHeight="1">
      <c r="Y217" s="10"/>
      <c r="Z217" s="10"/>
      <c r="AA217" s="10"/>
    </row>
    <row r="218" spans="15:27" ht="24" customHeight="1">
      <c r="Y218" s="11"/>
      <c r="Z218" s="11"/>
      <c r="AA218" s="11"/>
    </row>
    <row r="219" spans="15:27" ht="24" customHeight="1">
      <c r="Y219" s="1">
        <v>1</v>
      </c>
      <c r="Z219" s="1">
        <v>1</v>
      </c>
      <c r="AA219" s="1">
        <v>1</v>
      </c>
    </row>
    <row r="220" spans="15:27" ht="24" customHeight="1">
      <c r="S220" s="1"/>
      <c r="T220" s="1"/>
      <c r="W220" s="1"/>
      <c r="X220" s="6"/>
      <c r="Z220" s="5"/>
    </row>
    <row r="221" spans="15:27" ht="24" customHeight="1">
      <c r="S221" s="7">
        <v>0</v>
      </c>
      <c r="T221" s="7">
        <v>1</v>
      </c>
      <c r="U221" s="7">
        <v>0</v>
      </c>
      <c r="V221" s="7">
        <v>0</v>
      </c>
      <c r="W221" s="8">
        <v>0</v>
      </c>
      <c r="X221" s="1"/>
      <c r="Y221" s="9" t="e" cm="1">
        <f t="array" ref="Y221">MMULT(S221:W224,Y215:AA219)</f>
        <v>#VALUE!</v>
      </c>
      <c r="Z221" s="9"/>
      <c r="AA221" s="9"/>
    </row>
    <row r="222" spans="15:27" ht="24" customHeight="1">
      <c r="S222" s="7">
        <v>1</v>
      </c>
      <c r="T222" s="7">
        <v>0</v>
      </c>
      <c r="U222" s="7">
        <v>0</v>
      </c>
      <c r="V222" s="7">
        <v>0</v>
      </c>
      <c r="W222" s="8">
        <v>0</v>
      </c>
      <c r="X222" s="1"/>
      <c r="Y222" s="10"/>
      <c r="Z222" s="10"/>
      <c r="AA222" s="10"/>
    </row>
    <row r="223" spans="15:27" ht="24" customHeight="1">
      <c r="S223" s="7">
        <v>0</v>
      </c>
      <c r="T223" s="7">
        <v>1</v>
      </c>
      <c r="U223" s="7">
        <v>1</v>
      </c>
      <c r="V223" s="7">
        <v>0</v>
      </c>
      <c r="W223" s="8">
        <v>-3</v>
      </c>
      <c r="X223" s="1"/>
      <c r="Y223" s="10"/>
      <c r="Z223" s="10"/>
      <c r="AA223" s="10"/>
    </row>
    <row r="224" spans="15:27" ht="24" customHeight="1">
      <c r="S224" s="7">
        <v>0</v>
      </c>
      <c r="T224" s="7">
        <v>0</v>
      </c>
      <c r="U224" s="7">
        <v>0</v>
      </c>
      <c r="V224" s="7">
        <v>1</v>
      </c>
      <c r="W224" s="8">
        <v>0</v>
      </c>
      <c r="X224" s="1"/>
      <c r="Y224" s="11"/>
      <c r="Z224" s="11"/>
      <c r="AA224" s="11"/>
    </row>
    <row r="226" spans="19:27" ht="24" customHeight="1">
      <c r="Y226" s="19" t="e" cm="1">
        <f t="array" ref="Y226">RELU(_xlfn.ANCHORARRAY(Y221))</f>
        <v>#VALUE!</v>
      </c>
      <c r="Z226" s="19"/>
      <c r="AA226" s="19"/>
    </row>
    <row r="227" spans="19:27" ht="24" customHeight="1">
      <c r="Y227" s="20"/>
      <c r="Z227" s="20"/>
      <c r="AA227" s="20"/>
    </row>
    <row r="228" spans="19:27" ht="24" customHeight="1">
      <c r="Y228" s="20"/>
      <c r="Z228" s="20"/>
      <c r="AA228" s="20"/>
    </row>
    <row r="229" spans="19:27" ht="24" customHeight="1">
      <c r="Y229" s="21"/>
      <c r="Z229" s="21"/>
      <c r="AA229" s="21"/>
    </row>
    <row r="230" spans="19:27" ht="24" customHeight="1">
      <c r="Y230" s="1">
        <v>1</v>
      </c>
      <c r="Z230" s="1">
        <v>1</v>
      </c>
      <c r="AA230" s="1">
        <v>1</v>
      </c>
    </row>
    <row r="232" spans="19:27" ht="24" customHeight="1">
      <c r="S232" s="103"/>
      <c r="T232" s="103"/>
      <c r="U232" s="103"/>
      <c r="V232" s="103"/>
      <c r="W232" s="8">
        <v>0</v>
      </c>
      <c r="Y232" s="9" t="e" cm="1">
        <f t="array" ref="Y232">MMULT(S232:W233,Y226:AA230)</f>
        <v>#VALUE!</v>
      </c>
      <c r="Z232" s="9"/>
      <c r="AA232" s="9"/>
    </row>
    <row r="233" spans="19:27" ht="24" customHeight="1">
      <c r="S233" s="103"/>
      <c r="T233" s="103"/>
      <c r="U233" s="103"/>
      <c r="V233" s="103"/>
      <c r="W233" s="8">
        <v>0</v>
      </c>
      <c r="Y233" s="11"/>
      <c r="Z233" s="11"/>
      <c r="AA233" s="11"/>
    </row>
    <row r="235" spans="19:27" ht="24" customHeight="1">
      <c r="Y235" s="9">
        <v>1</v>
      </c>
      <c r="Z235" s="9">
        <v>1</v>
      </c>
      <c r="AA235" s="9">
        <v>0</v>
      </c>
    </row>
    <row r="236" spans="19:27" ht="24" customHeight="1">
      <c r="Y236" s="11">
        <v>2</v>
      </c>
      <c r="Z236" s="11">
        <v>1</v>
      </c>
      <c r="AA236" s="11">
        <v>1</v>
      </c>
    </row>
    <row r="237" spans="19:27" ht="24" customHeight="1">
      <c r="Y237" s="1">
        <v>1</v>
      </c>
      <c r="Z237" s="1">
        <v>1</v>
      </c>
      <c r="AA237" s="1">
        <v>1</v>
      </c>
    </row>
    <row r="239" spans="19:27" ht="24" customHeight="1">
      <c r="U239" s="7">
        <v>-1</v>
      </c>
      <c r="V239" s="7">
        <v>1</v>
      </c>
      <c r="W239" s="8">
        <v>1</v>
      </c>
      <c r="Y239" s="9" cm="1">
        <f t="array" ref="Y239:AA240">MMULT(U239:W240,Y235:AA237)</f>
        <v>2</v>
      </c>
      <c r="Z239" s="9">
        <v>1</v>
      </c>
      <c r="AA239" s="9">
        <v>2</v>
      </c>
    </row>
    <row r="240" spans="19:27" ht="24" customHeight="1">
      <c r="U240" s="7">
        <v>2</v>
      </c>
      <c r="V240" s="7">
        <v>0</v>
      </c>
      <c r="W240" s="8">
        <v>0</v>
      </c>
      <c r="Y240" s="11">
        <v>2</v>
      </c>
      <c r="Z240" s="11">
        <v>2</v>
      </c>
      <c r="AA240" s="11">
        <v>0</v>
      </c>
    </row>
    <row r="242" spans="1:27" ht="24" customHeight="1">
      <c r="Y242" s="9" cm="1">
        <f t="array" ref="Y242:AA243">RELU(_xlfn.ANCHORARRAY(Y239))</f>
        <v>2</v>
      </c>
      <c r="Z242" s="9">
        <v>1</v>
      </c>
      <c r="AA242" s="9">
        <v>2</v>
      </c>
    </row>
    <row r="243" spans="1:27" ht="24" customHeight="1">
      <c r="Y243" s="11">
        <v>2</v>
      </c>
      <c r="Z243" s="11">
        <v>2</v>
      </c>
      <c r="AA243" s="11">
        <v>0</v>
      </c>
    </row>
    <row r="244" spans="1:27" ht="24" customHeight="1">
      <c r="Y244" s="1">
        <v>1</v>
      </c>
      <c r="Z244" s="1">
        <v>1</v>
      </c>
      <c r="AA244" s="1">
        <v>1</v>
      </c>
    </row>
    <row r="246" spans="1:27" ht="24" customHeight="1">
      <c r="U246" s="7">
        <v>-1</v>
      </c>
      <c r="V246" s="7">
        <v>1</v>
      </c>
      <c r="W246" s="8">
        <v>2</v>
      </c>
      <c r="Y246" s="9" cm="1">
        <f t="array" ref="Y246:AA247">MMULT(U246:W247,Y242:AA244)</f>
        <v>2</v>
      </c>
      <c r="Z246" s="9">
        <v>3</v>
      </c>
      <c r="AA246" s="9">
        <v>0</v>
      </c>
    </row>
    <row r="247" spans="1:27" ht="24" customHeight="1">
      <c r="U247" s="7">
        <v>2</v>
      </c>
      <c r="V247" s="7">
        <v>0</v>
      </c>
      <c r="W247" s="8">
        <v>1</v>
      </c>
      <c r="Y247" s="11">
        <v>5</v>
      </c>
      <c r="Z247" s="11">
        <v>3</v>
      </c>
      <c r="AA247" s="11">
        <v>5</v>
      </c>
    </row>
    <row r="249" spans="1:27" ht="24" customHeight="1">
      <c r="Y249" s="9" cm="1">
        <f t="array" ref="Y249:AA250">RELU(_xlfn.ANCHORARRAY(Y246))</f>
        <v>2</v>
      </c>
      <c r="Z249" s="9">
        <v>3</v>
      </c>
      <c r="AA249" s="9">
        <v>0</v>
      </c>
    </row>
    <row r="250" spans="1:27" ht="24" customHeight="1">
      <c r="Y250" s="11">
        <v>5</v>
      </c>
      <c r="Z250" s="11">
        <v>3</v>
      </c>
      <c r="AA250" s="11">
        <v>5</v>
      </c>
    </row>
    <row r="251" spans="1:27" ht="24" customHeight="1">
      <c r="Y251" s="1">
        <v>1</v>
      </c>
      <c r="Z251" s="1">
        <v>1</v>
      </c>
      <c r="AA251" s="1">
        <v>1</v>
      </c>
    </row>
    <row r="253" spans="1:27" s="26" customFormat="1" ht="27">
      <c r="A253" s="60" t="s">
        <v>7</v>
      </c>
      <c r="Y253" s="25"/>
      <c r="Z253" s="25"/>
      <c r="AA253" s="25"/>
    </row>
    <row r="256" spans="1:27" ht="24" customHeight="1">
      <c r="U256" s="103"/>
      <c r="V256" s="103"/>
      <c r="W256" s="8">
        <v>-2</v>
      </c>
      <c r="Y256" s="9" t="e" cm="1">
        <f t="array" ref="Y256">MMULT(U256:W259,Y249:AA251)</f>
        <v>#VALUE!</v>
      </c>
      <c r="Z256" s="9"/>
      <c r="AA256" s="9"/>
    </row>
    <row r="257" spans="15:27" ht="24" customHeight="1">
      <c r="U257" s="103"/>
      <c r="V257" s="103"/>
      <c r="W257" s="8">
        <v>2</v>
      </c>
      <c r="Y257" s="10"/>
      <c r="Z257" s="10"/>
      <c r="AA257" s="10"/>
    </row>
    <row r="258" spans="15:27" ht="24" customHeight="1">
      <c r="U258" s="103"/>
      <c r="V258" s="103"/>
      <c r="W258" s="8">
        <v>-2</v>
      </c>
      <c r="Y258" s="10"/>
      <c r="Z258" s="10"/>
      <c r="AA258" s="10"/>
    </row>
    <row r="259" spans="15:27" ht="24" customHeight="1">
      <c r="U259" s="103"/>
      <c r="V259" s="103"/>
      <c r="W259" s="8">
        <v>1</v>
      </c>
      <c r="Y259" s="11"/>
      <c r="Z259" s="11"/>
      <c r="AA259" s="11"/>
    </row>
    <row r="260" spans="15:27" ht="24" customHeight="1">
      <c r="Y260" s="19" t="e" cm="1">
        <f t="array" ref="Y260:AA263">Y210:AA213</f>
        <v>#VALUE!</v>
      </c>
      <c r="Z260" s="19">
        <v>0</v>
      </c>
      <c r="AA260" s="19">
        <v>0</v>
      </c>
    </row>
    <row r="261" spans="15:27" ht="24" customHeight="1">
      <c r="W261" t="s">
        <v>0</v>
      </c>
      <c r="Y261" s="20">
        <v>0</v>
      </c>
      <c r="Z261" s="20">
        <v>0</v>
      </c>
      <c r="AA261" s="20">
        <v>0</v>
      </c>
    </row>
    <row r="262" spans="15:27" ht="24" customHeight="1">
      <c r="Y262" s="20">
        <v>0</v>
      </c>
      <c r="Z262" s="20">
        <v>0</v>
      </c>
      <c r="AA262" s="20">
        <v>0</v>
      </c>
    </row>
    <row r="263" spans="15:27" ht="24" customHeight="1">
      <c r="Y263" s="21">
        <v>0</v>
      </c>
      <c r="Z263" s="21">
        <v>0</v>
      </c>
      <c r="AA263" s="21">
        <v>0</v>
      </c>
    </row>
    <row r="264" spans="15:27" ht="24" customHeight="1">
      <c r="Y264" s="1">
        <v>1</v>
      </c>
      <c r="Z264" s="1">
        <v>1</v>
      </c>
      <c r="AA264" s="1">
        <v>1</v>
      </c>
    </row>
    <row r="266" spans="15:27" ht="24" customHeight="1">
      <c r="O266" s="102"/>
      <c r="P266" s="102"/>
      <c r="Q266" s="102"/>
      <c r="R266" s="102"/>
      <c r="S266" s="102"/>
      <c r="T266" s="102"/>
      <c r="U266" s="102"/>
      <c r="V266" s="102"/>
      <c r="W266" s="12">
        <v>0</v>
      </c>
      <c r="Y266" s="9" t="e" cm="1">
        <f t="array" ref="Y266">MMULT(O266:W269,Y256:AA264)</f>
        <v>#VALUE!</v>
      </c>
      <c r="Z266" s="9"/>
      <c r="AA266" s="9"/>
    </row>
    <row r="267" spans="15:27" ht="24" customHeight="1">
      <c r="O267" s="102"/>
      <c r="P267" s="102"/>
      <c r="Q267" s="102"/>
      <c r="R267" s="102"/>
      <c r="S267" s="102"/>
      <c r="T267" s="102"/>
      <c r="U267" s="102"/>
      <c r="V267" s="102"/>
      <c r="W267" s="13">
        <v>-1</v>
      </c>
      <c r="Y267" s="10"/>
      <c r="Z267" s="10"/>
      <c r="AA267" s="10"/>
    </row>
    <row r="268" spans="15:27" ht="24" customHeight="1">
      <c r="O268" s="102"/>
      <c r="P268" s="102"/>
      <c r="Q268" s="102"/>
      <c r="R268" s="102"/>
      <c r="S268" s="102"/>
      <c r="T268" s="102"/>
      <c r="U268" s="102"/>
      <c r="V268" s="102"/>
      <c r="W268" s="13">
        <v>-2</v>
      </c>
      <c r="Y268" s="10"/>
      <c r="Z268" s="10"/>
      <c r="AA268" s="10"/>
    </row>
    <row r="269" spans="15:27" ht="24" customHeight="1">
      <c r="O269" s="102"/>
      <c r="P269" s="102"/>
      <c r="Q269" s="102"/>
      <c r="R269" s="102"/>
      <c r="S269" s="102"/>
      <c r="T269" s="102"/>
      <c r="U269" s="102"/>
      <c r="V269" s="102"/>
      <c r="W269" s="14">
        <v>0</v>
      </c>
      <c r="Y269" s="11"/>
      <c r="Z269" s="11"/>
      <c r="AA269" s="11"/>
    </row>
    <row r="271" spans="15:27" ht="24" customHeight="1">
      <c r="Y271" s="9" t="e" cm="1">
        <f t="array" ref="Y271">RELU(_xlfn.ANCHORARRAY(Y266))</f>
        <v>#VALUE!</v>
      </c>
      <c r="Z271" s="9"/>
      <c r="AA271" s="9"/>
    </row>
    <row r="272" spans="15:27" ht="24" customHeight="1">
      <c r="Y272" s="10"/>
      <c r="Z272" s="10"/>
      <c r="AA272" s="10"/>
    </row>
    <row r="273" spans="19:27" ht="24" customHeight="1">
      <c r="Y273" s="10"/>
      <c r="Z273" s="10"/>
      <c r="AA273" s="10"/>
    </row>
    <row r="274" spans="19:27" ht="24" customHeight="1">
      <c r="Y274" s="11"/>
      <c r="Z274" s="11"/>
      <c r="AA274" s="11"/>
    </row>
    <row r="275" spans="19:27" ht="24" customHeight="1">
      <c r="Y275" s="1">
        <v>1</v>
      </c>
      <c r="Z275" s="1">
        <v>1</v>
      </c>
      <c r="AA275" s="1">
        <v>1</v>
      </c>
    </row>
    <row r="277" spans="19:27" ht="24" customHeight="1">
      <c r="S277" s="7">
        <v>0</v>
      </c>
      <c r="T277" s="7">
        <v>1</v>
      </c>
      <c r="U277" s="7">
        <v>0</v>
      </c>
      <c r="V277" s="7">
        <v>0</v>
      </c>
      <c r="W277" s="8">
        <v>0</v>
      </c>
      <c r="X277" s="1"/>
      <c r="Y277" s="9" t="e" cm="1">
        <f t="array" ref="Y277">MMULT(S277:W280,Y271:AA275)</f>
        <v>#VALUE!</v>
      </c>
      <c r="Z277" s="9"/>
      <c r="AA277" s="9"/>
    </row>
    <row r="278" spans="19:27" ht="24" customHeight="1">
      <c r="S278" s="7">
        <v>1</v>
      </c>
      <c r="T278" s="7">
        <v>0</v>
      </c>
      <c r="U278" s="7">
        <v>-1</v>
      </c>
      <c r="V278" s="7">
        <v>0</v>
      </c>
      <c r="W278" s="8">
        <v>-1</v>
      </c>
      <c r="X278" s="1"/>
      <c r="Y278" s="10"/>
      <c r="Z278" s="10"/>
      <c r="AA278" s="10"/>
    </row>
    <row r="279" spans="19:27" ht="24" customHeight="1">
      <c r="S279" s="7">
        <v>0</v>
      </c>
      <c r="T279" s="7">
        <v>1</v>
      </c>
      <c r="U279" s="7">
        <v>1</v>
      </c>
      <c r="V279" s="7">
        <v>0</v>
      </c>
      <c r="W279" s="8">
        <v>-2</v>
      </c>
      <c r="X279" s="1"/>
      <c r="Y279" s="10"/>
      <c r="Z279" s="10"/>
      <c r="AA279" s="10"/>
    </row>
    <row r="280" spans="19:27" ht="24" customHeight="1">
      <c r="S280" s="7">
        <v>1</v>
      </c>
      <c r="T280" s="7">
        <v>0</v>
      </c>
      <c r="U280" s="7">
        <v>0</v>
      </c>
      <c r="V280" s="7">
        <v>1</v>
      </c>
      <c r="W280" s="8">
        <v>0</v>
      </c>
      <c r="X280" s="1"/>
      <c r="Y280" s="11"/>
      <c r="Z280" s="11"/>
      <c r="AA280" s="11"/>
    </row>
    <row r="282" spans="19:27" ht="24" customHeight="1">
      <c r="Y282" s="9" t="e" cm="1">
        <f t="array" ref="Y282">RELU(_xlfn.ANCHORARRAY(Y277))</f>
        <v>#VALUE!</v>
      </c>
      <c r="Z282" s="9"/>
      <c r="AA282" s="9"/>
    </row>
    <row r="283" spans="19:27" ht="24" customHeight="1">
      <c r="Y283" s="10"/>
      <c r="Z283" s="10"/>
      <c r="AA283" s="10"/>
    </row>
    <row r="284" spans="19:27" ht="24" customHeight="1">
      <c r="Y284" s="10"/>
      <c r="Z284" s="10"/>
      <c r="AA284" s="10"/>
    </row>
    <row r="285" spans="19:27" ht="24" customHeight="1">
      <c r="Y285" s="11"/>
      <c r="Z285" s="11"/>
      <c r="AA285" s="11"/>
    </row>
    <row r="286" spans="19:27" ht="24" customHeight="1">
      <c r="Y286" s="1">
        <v>1</v>
      </c>
      <c r="Z286" s="1">
        <v>1</v>
      </c>
      <c r="AA286" s="1">
        <v>1</v>
      </c>
    </row>
    <row r="288" spans="19:27" ht="24" customHeight="1">
      <c r="S288" s="7">
        <v>0</v>
      </c>
      <c r="T288" s="7">
        <v>1</v>
      </c>
      <c r="U288" s="7">
        <v>0</v>
      </c>
      <c r="V288" s="7">
        <v>1</v>
      </c>
      <c r="W288" s="8">
        <v>-5</v>
      </c>
      <c r="X288" s="1"/>
      <c r="Y288" s="9" t="e" cm="1">
        <f t="array" ref="Y288">MMULT(S288:W291,Y282:AA286)</f>
        <v>#VALUE!</v>
      </c>
      <c r="Z288" s="9"/>
      <c r="AA288" s="9"/>
    </row>
    <row r="289" spans="19:27" ht="24" customHeight="1">
      <c r="S289" s="7">
        <v>1</v>
      </c>
      <c r="T289" s="7">
        <v>0</v>
      </c>
      <c r="U289" s="7">
        <v>-1</v>
      </c>
      <c r="V289" s="7">
        <v>0</v>
      </c>
      <c r="W289" s="8">
        <v>-2</v>
      </c>
      <c r="X289" s="1"/>
      <c r="Y289" s="10"/>
      <c r="Z289" s="10"/>
      <c r="AA289" s="10"/>
    </row>
    <row r="290" spans="19:27" ht="24" customHeight="1">
      <c r="S290" s="7">
        <v>1</v>
      </c>
      <c r="T290" s="7">
        <v>1</v>
      </c>
      <c r="U290" s="7">
        <v>1</v>
      </c>
      <c r="V290" s="7">
        <v>0</v>
      </c>
      <c r="W290" s="8">
        <v>-7</v>
      </c>
      <c r="X290" s="1"/>
      <c r="Y290" s="10"/>
      <c r="Z290" s="10"/>
      <c r="AA290" s="10"/>
    </row>
    <row r="291" spans="19:27" ht="24" customHeight="1">
      <c r="S291" s="7">
        <v>1</v>
      </c>
      <c r="T291" s="7">
        <v>0</v>
      </c>
      <c r="U291" s="7">
        <v>0</v>
      </c>
      <c r="V291" s="7">
        <v>1</v>
      </c>
      <c r="W291" s="8">
        <v>0</v>
      </c>
      <c r="X291" s="1"/>
      <c r="Y291" s="11"/>
      <c r="Z291" s="11"/>
      <c r="AA291" s="11"/>
    </row>
    <row r="293" spans="19:27" ht="24" customHeight="1">
      <c r="Y293" s="9" t="e" cm="1">
        <f t="array" ref="Y293">RELU(_xlfn.ANCHORARRAY(Y288))</f>
        <v>#VALUE!</v>
      </c>
      <c r="Z293" s="9"/>
      <c r="AA293" s="9"/>
    </row>
    <row r="294" spans="19:27" ht="24" customHeight="1">
      <c r="Y294" s="10"/>
      <c r="Z294" s="10"/>
      <c r="AA294" s="10"/>
    </row>
    <row r="295" spans="19:27" ht="24" customHeight="1">
      <c r="Y295" s="10"/>
      <c r="Z295" s="10"/>
      <c r="AA295" s="10"/>
    </row>
    <row r="296" spans="19:27" ht="24" customHeight="1">
      <c r="Y296" s="11"/>
      <c r="Z296" s="11"/>
      <c r="AA296" s="11"/>
    </row>
    <row r="297" spans="19:27" ht="24" customHeight="1">
      <c r="Y297" s="1">
        <v>1</v>
      </c>
      <c r="Z297" s="1">
        <v>1</v>
      </c>
      <c r="AA297" s="1">
        <v>1</v>
      </c>
    </row>
    <row r="299" spans="19:27" ht="24" customHeight="1">
      <c r="W299" s="8">
        <v>-5</v>
      </c>
      <c r="Y299" s="9" t="e" cm="1">
        <f t="array" ref="Y299">MMULT(S299:W306,Y293:AA297)</f>
        <v>#VALUE!</v>
      </c>
      <c r="Z299" s="9"/>
      <c r="AA299" s="9"/>
    </row>
    <row r="300" spans="19:27" ht="24" customHeight="1">
      <c r="W300" s="8">
        <v>2</v>
      </c>
      <c r="Y300" s="10"/>
      <c r="Z300" s="10"/>
      <c r="AA300" s="10"/>
    </row>
    <row r="301" spans="19:27" ht="24" customHeight="1">
      <c r="W301" s="8">
        <v>-2</v>
      </c>
      <c r="Y301" s="10"/>
      <c r="Z301" s="10"/>
      <c r="AA301" s="10"/>
    </row>
    <row r="302" spans="19:27" ht="24" customHeight="1">
      <c r="W302" s="8">
        <v>0</v>
      </c>
      <c r="Y302" s="10"/>
      <c r="Z302" s="10"/>
      <c r="AA302" s="10"/>
    </row>
    <row r="303" spans="19:27" ht="24" customHeight="1">
      <c r="W303" s="8">
        <v>-5</v>
      </c>
      <c r="Y303" s="10"/>
      <c r="Z303" s="10"/>
      <c r="AA303" s="10"/>
    </row>
    <row r="304" spans="19:27" ht="24" customHeight="1">
      <c r="W304" s="8">
        <v>2</v>
      </c>
      <c r="Y304" s="10"/>
      <c r="Z304" s="10"/>
      <c r="AA304" s="10"/>
    </row>
    <row r="305" spans="22:27" ht="24" customHeight="1">
      <c r="W305" s="8">
        <v>-2</v>
      </c>
      <c r="Y305" s="10"/>
      <c r="Z305" s="10"/>
      <c r="AA305" s="10"/>
    </row>
    <row r="306" spans="22:27" ht="24" customHeight="1">
      <c r="W306" s="8">
        <v>0</v>
      </c>
      <c r="Y306" s="11"/>
      <c r="Z306" s="11"/>
      <c r="AA306" s="11"/>
    </row>
    <row r="308" spans="22:27" ht="24" customHeight="1">
      <c r="Y308" s="9" t="e" cm="1">
        <f t="array" ref="Y308">RELU(_xlfn.ANCHORARRAY(Y299))</f>
        <v>#VALUE!</v>
      </c>
      <c r="Z308" s="9"/>
      <c r="AA308" s="9"/>
    </row>
    <row r="309" spans="22:27" ht="24" customHeight="1">
      <c r="Y309" s="10"/>
      <c r="Z309" s="10"/>
      <c r="AA309" s="10"/>
    </row>
    <row r="310" spans="22:27" ht="24" customHeight="1">
      <c r="Y310" s="10"/>
      <c r="Z310" s="10"/>
      <c r="AA310" s="10"/>
    </row>
    <row r="311" spans="22:27" ht="24" customHeight="1">
      <c r="Y311" s="10"/>
      <c r="Z311" s="10"/>
      <c r="AA311" s="10"/>
    </row>
    <row r="312" spans="22:27" ht="24" customHeight="1">
      <c r="Y312" s="10"/>
      <c r="Z312" s="10"/>
      <c r="AA312" s="10"/>
    </row>
    <row r="313" spans="22:27" ht="24" customHeight="1">
      <c r="Y313" s="10"/>
      <c r="Z313" s="10"/>
      <c r="AA313" s="10"/>
    </row>
    <row r="314" spans="22:27" ht="24" customHeight="1">
      <c r="Y314" s="10"/>
      <c r="Z314" s="10"/>
      <c r="AA314" s="10"/>
    </row>
    <row r="315" spans="22:27" ht="24" customHeight="1">
      <c r="Y315" s="11"/>
      <c r="Z315" s="11"/>
      <c r="AA315" s="11"/>
    </row>
    <row r="316" spans="22:27" ht="24" customHeight="1">
      <c r="V316" t="s">
        <v>0</v>
      </c>
      <c r="Y316" s="22" cm="1">
        <f t="array" ref="Y316:AA323">Y200:AA207</f>
        <v>1</v>
      </c>
      <c r="Z316" s="22">
        <v>1</v>
      </c>
      <c r="AA316" s="22">
        <v>0</v>
      </c>
    </row>
    <row r="317" spans="22:27" ht="24" customHeight="1">
      <c r="Y317" s="23">
        <v>1</v>
      </c>
      <c r="Z317" s="23">
        <v>1</v>
      </c>
      <c r="AA317" s="23">
        <v>1</v>
      </c>
    </row>
    <row r="318" spans="22:27" ht="24" customHeight="1">
      <c r="Y318" s="23">
        <v>0</v>
      </c>
      <c r="Z318" s="23">
        <v>0</v>
      </c>
      <c r="AA318" s="23">
        <v>0</v>
      </c>
    </row>
    <row r="319" spans="22:27" ht="24" customHeight="1">
      <c r="Y319" s="23">
        <v>1</v>
      </c>
      <c r="Z319" s="23">
        <v>1</v>
      </c>
      <c r="AA319" s="23">
        <v>1</v>
      </c>
    </row>
    <row r="320" spans="22:27" ht="24" customHeight="1">
      <c r="Y320" s="23">
        <v>1</v>
      </c>
      <c r="Z320" s="23">
        <v>1</v>
      </c>
      <c r="AA320" s="23">
        <v>1</v>
      </c>
    </row>
    <row r="321" spans="23:27" ht="24" customHeight="1">
      <c r="Y321" s="23">
        <v>0</v>
      </c>
      <c r="Z321" s="23">
        <v>0</v>
      </c>
      <c r="AA321" s="23">
        <v>0</v>
      </c>
    </row>
    <row r="322" spans="23:27" ht="24" customHeight="1">
      <c r="Y322" s="23">
        <v>0</v>
      </c>
      <c r="Z322" s="23">
        <v>0</v>
      </c>
      <c r="AA322" s="23">
        <v>0</v>
      </c>
    </row>
    <row r="323" spans="23:27" ht="24" customHeight="1">
      <c r="Y323" s="24">
        <v>1</v>
      </c>
      <c r="Z323" s="24">
        <v>0</v>
      </c>
      <c r="AA323" s="24">
        <v>0</v>
      </c>
    </row>
    <row r="324" spans="23:27" ht="24" customHeight="1">
      <c r="Y324" s="1">
        <v>1</v>
      </c>
      <c r="Z324" s="1">
        <v>1</v>
      </c>
      <c r="AA324" s="1">
        <v>1</v>
      </c>
    </row>
    <row r="326" spans="23:27" ht="24" customHeight="1">
      <c r="W326" s="16">
        <v>-5</v>
      </c>
      <c r="Y326" s="9" t="e" cm="1">
        <f t="array" ref="Y326">MMULT(G326:W333,Y308:AA324)</f>
        <v>#VALUE!</v>
      </c>
      <c r="Z326" s="9"/>
      <c r="AA326" s="9"/>
    </row>
    <row r="327" spans="23:27" ht="24" customHeight="1">
      <c r="W327" s="17">
        <v>2</v>
      </c>
      <c r="Y327" s="10"/>
      <c r="Z327" s="10"/>
      <c r="AA327" s="10"/>
    </row>
    <row r="328" spans="23:27" ht="24" customHeight="1">
      <c r="W328" s="17">
        <v>-2</v>
      </c>
      <c r="Y328" s="10"/>
      <c r="Z328" s="10"/>
      <c r="AA328" s="10"/>
    </row>
    <row r="329" spans="23:27" ht="24" customHeight="1">
      <c r="W329" s="17">
        <v>0</v>
      </c>
      <c r="Y329" s="10"/>
      <c r="Z329" s="10"/>
      <c r="AA329" s="10"/>
    </row>
    <row r="330" spans="23:27" ht="24" customHeight="1">
      <c r="W330" s="17">
        <v>-5</v>
      </c>
      <c r="Y330" s="10"/>
      <c r="Z330" s="10"/>
      <c r="AA330" s="10"/>
    </row>
    <row r="331" spans="23:27" ht="24" customHeight="1">
      <c r="W331" s="17">
        <v>2</v>
      </c>
      <c r="Y331" s="10"/>
      <c r="Z331" s="10"/>
      <c r="AA331" s="10"/>
    </row>
    <row r="332" spans="23:27" ht="24" customHeight="1">
      <c r="W332" s="17">
        <v>-2</v>
      </c>
      <c r="Y332" s="10"/>
      <c r="Z332" s="10"/>
      <c r="AA332" s="10"/>
    </row>
    <row r="333" spans="23:27" ht="24" customHeight="1">
      <c r="W333" s="18">
        <v>0</v>
      </c>
      <c r="Y333" s="11"/>
      <c r="Z333" s="11"/>
      <c r="AA333" s="11"/>
    </row>
    <row r="335" spans="23:27" ht="24" customHeight="1">
      <c r="Y335" s="9" t="e" cm="1">
        <f t="array" ref="Y335">RELU(_xlfn.ANCHORARRAY(Y326))</f>
        <v>#VALUE!</v>
      </c>
      <c r="Z335" s="9"/>
      <c r="AA335" s="9"/>
    </row>
    <row r="336" spans="23:27" ht="24" customHeight="1">
      <c r="Y336" s="10"/>
      <c r="Z336" s="10"/>
      <c r="AA336" s="10"/>
    </row>
    <row r="337" spans="15:27" ht="24" customHeight="1">
      <c r="Y337" s="10"/>
      <c r="Z337" s="10"/>
      <c r="AA337" s="10"/>
    </row>
    <row r="338" spans="15:27" ht="24" customHeight="1">
      <c r="Y338" s="10"/>
      <c r="Z338" s="10"/>
      <c r="AA338" s="10"/>
    </row>
    <row r="339" spans="15:27" ht="24" customHeight="1">
      <c r="Y339" s="10"/>
      <c r="Z339" s="10"/>
      <c r="AA339" s="10"/>
    </row>
    <row r="340" spans="15:27" ht="24" customHeight="1">
      <c r="Y340" s="10"/>
      <c r="Z340" s="10"/>
      <c r="AA340" s="10"/>
    </row>
    <row r="341" spans="15:27" ht="24" customHeight="1">
      <c r="Y341" s="10"/>
      <c r="Z341" s="10"/>
      <c r="AA341" s="10"/>
    </row>
    <row r="342" spans="15:27" ht="24" customHeight="1">
      <c r="Y342" s="11"/>
      <c r="Z342" s="11"/>
      <c r="AA342" s="11"/>
    </row>
    <row r="343" spans="15:27" ht="24" customHeight="1">
      <c r="Y343" s="1">
        <v>1</v>
      </c>
      <c r="Z343" s="1">
        <v>1</v>
      </c>
      <c r="AA343" s="1">
        <v>1</v>
      </c>
    </row>
    <row r="345" spans="15:27" ht="24" customHeight="1">
      <c r="O345" s="7">
        <v>0</v>
      </c>
      <c r="P345" s="7">
        <v>1</v>
      </c>
      <c r="Q345" s="7">
        <v>0</v>
      </c>
      <c r="R345" s="7">
        <v>1</v>
      </c>
      <c r="S345" s="7">
        <v>0</v>
      </c>
      <c r="T345" s="7">
        <v>9</v>
      </c>
      <c r="U345" s="7">
        <v>0</v>
      </c>
      <c r="V345" s="7">
        <v>1</v>
      </c>
      <c r="W345" s="8">
        <v>9</v>
      </c>
      <c r="Y345" s="9" t="e" cm="1">
        <f t="array" ref="Y345">MMULT(O345:W352,Y335:AA343)</f>
        <v>#VALUE!</v>
      </c>
      <c r="Z345" s="9"/>
      <c r="AA345" s="9"/>
    </row>
    <row r="346" spans="15:27" ht="24" customHeight="1">
      <c r="O346" s="7">
        <v>1</v>
      </c>
      <c r="P346" s="7">
        <v>0</v>
      </c>
      <c r="Q346" s="7">
        <v>-1</v>
      </c>
      <c r="R346" s="7">
        <v>0</v>
      </c>
      <c r="S346" s="7">
        <v>1</v>
      </c>
      <c r="T346" s="7">
        <v>0</v>
      </c>
      <c r="U346" s="7">
        <v>-1</v>
      </c>
      <c r="V346" s="7">
        <v>0</v>
      </c>
      <c r="W346" s="8">
        <v>2</v>
      </c>
      <c r="Y346" s="10"/>
      <c r="Z346" s="10"/>
      <c r="AA346" s="10"/>
    </row>
    <row r="347" spans="15:27" ht="24" customHeight="1">
      <c r="O347" s="7">
        <v>1</v>
      </c>
      <c r="P347" s="7">
        <v>1</v>
      </c>
      <c r="Q347" s="7">
        <v>1</v>
      </c>
      <c r="R347" s="7">
        <v>0</v>
      </c>
      <c r="S347" s="7">
        <v>1</v>
      </c>
      <c r="T347" s="7">
        <v>1</v>
      </c>
      <c r="U347" s="7">
        <v>1</v>
      </c>
      <c r="V347" s="7">
        <v>0</v>
      </c>
      <c r="W347" s="8">
        <v>-1</v>
      </c>
      <c r="Y347" s="10"/>
      <c r="Z347" s="10"/>
      <c r="AA347" s="10"/>
    </row>
    <row r="348" spans="15:27" ht="24" customHeight="1">
      <c r="O348" s="7">
        <v>1</v>
      </c>
      <c r="P348" s="7">
        <v>0</v>
      </c>
      <c r="Q348" s="7">
        <v>0</v>
      </c>
      <c r="R348" s="7">
        <v>1</v>
      </c>
      <c r="S348" s="7">
        <v>1</v>
      </c>
      <c r="T348" s="7">
        <v>0</v>
      </c>
      <c r="U348" s="7">
        <v>0</v>
      </c>
      <c r="V348" s="7">
        <v>1</v>
      </c>
      <c r="W348" s="8">
        <v>0</v>
      </c>
      <c r="Y348" s="10"/>
      <c r="Z348" s="10"/>
      <c r="AA348" s="10"/>
    </row>
    <row r="349" spans="15:27" ht="24" customHeight="1">
      <c r="O349" s="7">
        <v>0</v>
      </c>
      <c r="P349" s="7">
        <v>1</v>
      </c>
      <c r="Q349" s="7">
        <v>0</v>
      </c>
      <c r="R349" s="7">
        <v>1</v>
      </c>
      <c r="S349" s="7">
        <v>0</v>
      </c>
      <c r="T349" s="7">
        <v>1</v>
      </c>
      <c r="U349" s="7">
        <v>0</v>
      </c>
      <c r="V349" s="7">
        <v>1</v>
      </c>
      <c r="W349" s="8">
        <v>-5</v>
      </c>
      <c r="Y349" s="10"/>
      <c r="Z349" s="10"/>
      <c r="AA349" s="10"/>
    </row>
    <row r="350" spans="15:27" ht="24" customHeight="1">
      <c r="O350" s="7">
        <v>1</v>
      </c>
      <c r="P350" s="7">
        <v>0</v>
      </c>
      <c r="Q350" s="7">
        <v>-1</v>
      </c>
      <c r="R350" s="7">
        <v>0</v>
      </c>
      <c r="S350" s="7">
        <v>1</v>
      </c>
      <c r="T350" s="7">
        <v>0</v>
      </c>
      <c r="U350" s="7">
        <v>-1</v>
      </c>
      <c r="V350" s="7">
        <v>0</v>
      </c>
      <c r="W350" s="8">
        <v>2</v>
      </c>
      <c r="Y350" s="10"/>
      <c r="Z350" s="10"/>
      <c r="AA350" s="10"/>
    </row>
    <row r="351" spans="15:27" ht="24" customHeight="1">
      <c r="O351" s="7">
        <v>1</v>
      </c>
      <c r="P351" s="7">
        <v>1</v>
      </c>
      <c r="Q351" s="7">
        <v>1</v>
      </c>
      <c r="R351" s="7">
        <v>0</v>
      </c>
      <c r="S351" s="7">
        <v>1</v>
      </c>
      <c r="T351" s="7">
        <v>1</v>
      </c>
      <c r="U351" s="7">
        <v>1</v>
      </c>
      <c r="V351" s="7">
        <v>0</v>
      </c>
      <c r="W351" s="8">
        <v>-2</v>
      </c>
      <c r="Y351" s="10"/>
      <c r="Z351" s="10"/>
      <c r="AA351" s="10"/>
    </row>
    <row r="352" spans="15:27" ht="24" customHeight="1">
      <c r="O352" s="7">
        <v>1</v>
      </c>
      <c r="P352" s="7">
        <v>0</v>
      </c>
      <c r="Q352" s="7">
        <v>0</v>
      </c>
      <c r="R352" s="7">
        <v>1</v>
      </c>
      <c r="S352" s="7">
        <v>1</v>
      </c>
      <c r="T352" s="7">
        <v>0</v>
      </c>
      <c r="U352" s="7">
        <v>0</v>
      </c>
      <c r="V352" s="7">
        <v>1</v>
      </c>
      <c r="W352" s="8">
        <v>0</v>
      </c>
      <c r="Y352" s="11"/>
      <c r="Z352" s="11"/>
      <c r="AA352" s="11"/>
    </row>
    <row r="354" spans="1:27" ht="24" customHeight="1">
      <c r="Y354" s="9" t="e" cm="1">
        <f t="array" ref="Y354">RELU(_xlfn.ANCHORARRAY(Y345))</f>
        <v>#VALUE!</v>
      </c>
      <c r="Z354" s="9"/>
      <c r="AA354" s="9"/>
    </row>
    <row r="355" spans="1:27" ht="24" customHeight="1">
      <c r="Y355" s="10"/>
      <c r="Z355" s="10"/>
      <c r="AA355" s="10"/>
    </row>
    <row r="356" spans="1:27" ht="24" customHeight="1">
      <c r="Y356" s="10"/>
      <c r="Z356" s="10"/>
      <c r="AA356" s="10"/>
    </row>
    <row r="357" spans="1:27" ht="24" customHeight="1">
      <c r="Y357" s="10"/>
      <c r="Z357" s="10"/>
      <c r="AA357" s="10"/>
    </row>
    <row r="358" spans="1:27" ht="24" customHeight="1">
      <c r="Y358" s="10"/>
      <c r="Z358" s="10"/>
      <c r="AA358" s="10"/>
    </row>
    <row r="359" spans="1:27" ht="24" customHeight="1">
      <c r="Y359" s="10"/>
      <c r="Z359" s="10"/>
      <c r="AA359" s="10"/>
    </row>
    <row r="360" spans="1:27" ht="24" customHeight="1">
      <c r="Y360" s="10"/>
      <c r="Z360" s="10"/>
      <c r="AA360" s="10"/>
    </row>
    <row r="361" spans="1:27" ht="24" customHeight="1">
      <c r="Y361" s="11"/>
      <c r="Z361" s="11"/>
      <c r="AA361" s="11"/>
    </row>
    <row r="364" spans="1:27" s="26" customFormat="1" ht="27">
      <c r="A364" s="60" t="s">
        <v>8</v>
      </c>
      <c r="Y364" s="25"/>
      <c r="Z364" s="25"/>
      <c r="AA364" s="25"/>
    </row>
    <row r="366" spans="1:27" ht="24" customHeight="1">
      <c r="I366" t="s">
        <v>9</v>
      </c>
    </row>
    <row r="367" spans="1:27" ht="24" customHeight="1">
      <c r="G367" s="1"/>
      <c r="H367" s="1" t="s">
        <v>10</v>
      </c>
      <c r="I367" s="31">
        <v>1</v>
      </c>
      <c r="J367" s="32">
        <v>1</v>
      </c>
    </row>
    <row r="368" spans="1:27" ht="24" customHeight="1">
      <c r="G368" s="1"/>
      <c r="H368" s="1"/>
      <c r="I368" s="33">
        <v>0</v>
      </c>
      <c r="J368" s="34">
        <v>1</v>
      </c>
    </row>
    <row r="370" spans="1:27" ht="24" customHeight="1">
      <c r="H370" t="s">
        <v>11</v>
      </c>
    </row>
    <row r="372" spans="1:27" ht="24" customHeight="1" thickBot="1">
      <c r="D372" t="s">
        <v>12</v>
      </c>
      <c r="E372" s="1"/>
      <c r="H372" s="1"/>
      <c r="I372" t="s">
        <v>13</v>
      </c>
    </row>
    <row r="373" spans="1:27" ht="24" customHeight="1">
      <c r="C373" t="s">
        <v>14</v>
      </c>
      <c r="D373" s="39">
        <v>1</v>
      </c>
      <c r="E373" s="40">
        <v>0</v>
      </c>
      <c r="H373" s="1"/>
      <c r="I373" s="35"/>
      <c r="J373" s="36"/>
      <c r="K373" s="35"/>
      <c r="L373" s="36"/>
    </row>
    <row r="374" spans="1:27" ht="24" customHeight="1" thickBot="1">
      <c r="D374" s="41">
        <v>1</v>
      </c>
      <c r="E374" s="42">
        <v>1</v>
      </c>
      <c r="H374" s="1"/>
      <c r="I374" s="37"/>
      <c r="J374" s="38"/>
      <c r="K374" s="37"/>
      <c r="L374" s="38"/>
    </row>
    <row r="375" spans="1:27" ht="24" customHeight="1">
      <c r="E375" s="1"/>
      <c r="F375" s="1"/>
      <c r="G375" s="1"/>
      <c r="H375" s="1"/>
      <c r="I375" s="35"/>
      <c r="J375" s="36"/>
      <c r="K375" s="35"/>
      <c r="L375" s="36"/>
    </row>
    <row r="376" spans="1:27" ht="24" customHeight="1">
      <c r="E376" s="1"/>
      <c r="F376" s="1"/>
      <c r="G376" s="1"/>
      <c r="H376" s="1"/>
      <c r="I376" s="37"/>
      <c r="J376" s="38"/>
      <c r="K376" s="37"/>
      <c r="L376" s="38"/>
    </row>
    <row r="377" spans="1:27" ht="24" customHeight="1">
      <c r="H377" s="1"/>
      <c r="I377" s="1"/>
    </row>
    <row r="378" spans="1:27" ht="24" customHeight="1">
      <c r="H378" s="1"/>
      <c r="I378" s="1"/>
    </row>
    <row r="379" spans="1:27" s="26" customFormat="1" ht="27">
      <c r="A379" s="60" t="s">
        <v>15</v>
      </c>
      <c r="Y379" s="25"/>
      <c r="Z379" s="25"/>
      <c r="AA379" s="25"/>
    </row>
    <row r="380" spans="1:27" ht="24" customHeight="1">
      <c r="H380" s="1"/>
      <c r="I380" s="1"/>
    </row>
    <row r="381" spans="1:27" ht="24" customHeight="1">
      <c r="H381" s="1"/>
      <c r="I381" s="1"/>
    </row>
    <row r="382" spans="1:27" ht="24" customHeight="1">
      <c r="I382" t="s">
        <v>9</v>
      </c>
      <c r="J382" s="1"/>
      <c r="K382" s="1"/>
      <c r="L382" s="1"/>
      <c r="M382" s="1"/>
      <c r="N382" s="1"/>
      <c r="O382" s="1"/>
      <c r="P382" s="1"/>
      <c r="Q382" s="1"/>
      <c r="R382" s="1"/>
      <c r="S382" s="1"/>
    </row>
    <row r="383" spans="1:27" ht="24" customHeight="1">
      <c r="E383" s="1"/>
      <c r="F383" s="1"/>
      <c r="I383" s="31">
        <v>0</v>
      </c>
      <c r="J383" s="32">
        <v>1</v>
      </c>
      <c r="N383" s="1"/>
      <c r="O383" s="1"/>
      <c r="P383" s="1"/>
      <c r="Q383" s="1"/>
      <c r="R383" s="1"/>
      <c r="S383" s="1"/>
    </row>
    <row r="384" spans="1:27" ht="24" customHeight="1">
      <c r="E384" s="1"/>
      <c r="F384" s="1"/>
      <c r="I384" s="33">
        <v>1</v>
      </c>
      <c r="J384" s="34">
        <v>1</v>
      </c>
      <c r="N384" s="1"/>
      <c r="O384" s="1"/>
      <c r="P384" s="1"/>
      <c r="Q384" s="1"/>
      <c r="R384" s="1"/>
      <c r="S384" s="1"/>
    </row>
    <row r="385" spans="3:19" ht="24" customHeight="1" thickBot="1">
      <c r="D385" t="s">
        <v>12</v>
      </c>
      <c r="E385" s="1"/>
      <c r="F385" s="1"/>
      <c r="H385" t="s">
        <v>16</v>
      </c>
      <c r="N385" s="1"/>
      <c r="O385" s="1"/>
      <c r="P385" s="1"/>
      <c r="Q385" s="1"/>
      <c r="R385" s="1"/>
      <c r="S385" s="1"/>
    </row>
    <row r="386" spans="3:19" ht="24" customHeight="1">
      <c r="C386" t="s">
        <v>14</v>
      </c>
      <c r="D386" s="39">
        <v>1</v>
      </c>
      <c r="E386" s="40">
        <v>0</v>
      </c>
      <c r="F386" s="1"/>
      <c r="I386" s="43"/>
      <c r="J386" s="44"/>
      <c r="K386" s="44"/>
      <c r="L386" s="45"/>
      <c r="N386" s="1"/>
      <c r="O386" s="1"/>
      <c r="P386" s="1"/>
      <c r="Q386" s="1"/>
      <c r="R386" s="1"/>
      <c r="S386" s="1"/>
    </row>
    <row r="387" spans="3:19" ht="24" customHeight="1" thickBot="1">
      <c r="D387" s="41">
        <v>1</v>
      </c>
      <c r="E387" s="42">
        <v>1</v>
      </c>
      <c r="F387" s="1"/>
      <c r="N387" s="1"/>
      <c r="O387" s="1"/>
      <c r="P387" s="1"/>
      <c r="Q387" s="1"/>
      <c r="R387" s="1"/>
      <c r="S387" s="1"/>
    </row>
    <row r="388" spans="3:19" ht="24" customHeight="1">
      <c r="N388" s="1"/>
      <c r="O388" s="1"/>
      <c r="P388" s="1"/>
      <c r="Q388" s="1"/>
      <c r="R388" s="1"/>
      <c r="S388" s="1"/>
    </row>
    <row r="389" spans="3:19" ht="24" customHeight="1" thickBot="1">
      <c r="D389" t="s">
        <v>17</v>
      </c>
      <c r="F389" s="1"/>
      <c r="H389" t="s">
        <v>18</v>
      </c>
      <c r="I389" s="1"/>
      <c r="J389" s="1"/>
      <c r="K389" s="1"/>
      <c r="L389" s="1"/>
      <c r="N389" s="1"/>
      <c r="O389" s="1"/>
      <c r="P389" s="1"/>
      <c r="Q389" s="1"/>
      <c r="R389" s="1"/>
      <c r="S389" s="1"/>
    </row>
    <row r="390" spans="3:19" ht="24" customHeight="1">
      <c r="D390" s="1"/>
      <c r="E390" s="46"/>
      <c r="F390" s="1"/>
      <c r="I390" s="9"/>
      <c r="J390" s="9"/>
      <c r="K390" s="9"/>
      <c r="L390" s="9"/>
      <c r="N390" s="1"/>
      <c r="O390" s="1"/>
      <c r="P390" s="1"/>
      <c r="Q390" s="1"/>
      <c r="R390" s="1"/>
      <c r="S390" s="1"/>
    </row>
    <row r="391" spans="3:19" ht="24" customHeight="1">
      <c r="D391" s="1"/>
      <c r="E391" s="47"/>
      <c r="F391" s="1"/>
      <c r="I391" s="10"/>
      <c r="J391" s="10"/>
      <c r="K391" s="10"/>
      <c r="L391" s="10"/>
      <c r="N391" s="1"/>
      <c r="O391" s="1"/>
      <c r="P391" s="1"/>
      <c r="Q391" s="1"/>
      <c r="R391" s="1"/>
      <c r="S391" s="1"/>
    </row>
    <row r="392" spans="3:19" ht="24" customHeight="1">
      <c r="D392" s="1"/>
      <c r="E392" s="47"/>
      <c r="F392" s="1"/>
      <c r="I392" s="10"/>
      <c r="J392" s="10"/>
      <c r="K392" s="10"/>
      <c r="L392" s="10"/>
    </row>
    <row r="393" spans="3:19" ht="24" customHeight="1" thickBot="1">
      <c r="D393" s="1"/>
      <c r="E393" s="48"/>
      <c r="F393" s="1"/>
      <c r="I393" s="11"/>
      <c r="J393" s="11"/>
      <c r="K393" s="11"/>
      <c r="L393" s="11"/>
    </row>
    <row r="394" spans="3:19" ht="24" customHeight="1">
      <c r="D394" s="1"/>
      <c r="E394" s="1"/>
      <c r="F394" s="1"/>
      <c r="I394" s="1"/>
      <c r="J394" s="1"/>
      <c r="K394" s="1"/>
      <c r="L394" s="1"/>
    </row>
    <row r="395" spans="3:19" ht="24" customHeight="1">
      <c r="D395" s="1"/>
      <c r="E395" s="1"/>
      <c r="F395" s="1"/>
      <c r="H395" t="s">
        <v>19</v>
      </c>
      <c r="I395" s="1"/>
      <c r="J395" s="1"/>
      <c r="K395" s="1"/>
      <c r="L395" s="1"/>
    </row>
    <row r="396" spans="3:19" ht="24" customHeight="1">
      <c r="D396" s="1"/>
      <c r="E396" s="1"/>
      <c r="F396" s="1"/>
      <c r="I396" s="35"/>
      <c r="J396" s="36"/>
      <c r="K396" s="35"/>
      <c r="L396" s="36"/>
    </row>
    <row r="397" spans="3:19" ht="24" customHeight="1">
      <c r="D397" s="1"/>
      <c r="E397" s="1"/>
      <c r="F397" s="1"/>
      <c r="I397" s="37"/>
      <c r="J397" s="38"/>
      <c r="K397" s="37"/>
      <c r="L397" s="38"/>
    </row>
    <row r="398" spans="3:19" ht="24" customHeight="1">
      <c r="D398" s="1"/>
      <c r="E398" s="1"/>
      <c r="F398" s="1"/>
      <c r="I398" s="35"/>
      <c r="J398" s="36"/>
      <c r="K398" s="35"/>
      <c r="L398" s="36"/>
    </row>
    <row r="399" spans="3:19" ht="24" customHeight="1">
      <c r="D399" s="1"/>
      <c r="E399" s="1"/>
      <c r="F399" s="1"/>
      <c r="I399" s="37"/>
      <c r="J399" s="38"/>
      <c r="K399" s="37"/>
      <c r="L399" s="38"/>
    </row>
    <row r="400" spans="3:19" ht="24" customHeight="1">
      <c r="I400" s="1"/>
    </row>
    <row r="401" spans="1:27" ht="24" customHeight="1">
      <c r="H401" s="1"/>
      <c r="I401" s="1"/>
    </row>
    <row r="402" spans="1:27" s="26" customFormat="1" ht="27">
      <c r="A402" s="60" t="s">
        <v>20</v>
      </c>
      <c r="Y402" s="25"/>
      <c r="Z402" s="25"/>
      <c r="AA402" s="25"/>
    </row>
    <row r="403" spans="1:27" ht="24" customHeight="1">
      <c r="H403" s="1"/>
      <c r="I403" s="1"/>
    </row>
    <row r="404" spans="1:27" ht="24" customHeight="1">
      <c r="H404" s="1"/>
      <c r="I404" s="1"/>
      <c r="P404" t="s">
        <v>21</v>
      </c>
      <c r="Q404" s="1"/>
      <c r="R404" s="1"/>
      <c r="S404" s="1"/>
      <c r="T404" s="1"/>
    </row>
    <row r="405" spans="1:27" ht="24" customHeight="1">
      <c r="H405" s="1"/>
      <c r="I405" s="1"/>
      <c r="L405" s="1"/>
      <c r="M405" s="1"/>
      <c r="P405" s="31">
        <v>1</v>
      </c>
      <c r="Q405" s="32">
        <v>0</v>
      </c>
    </row>
    <row r="406" spans="1:27" ht="24" customHeight="1">
      <c r="H406" s="1"/>
      <c r="I406" s="1"/>
      <c r="L406" s="1"/>
      <c r="M406" s="1"/>
      <c r="P406" s="33">
        <v>0</v>
      </c>
      <c r="Q406" s="34">
        <v>0</v>
      </c>
    </row>
    <row r="407" spans="1:27" ht="24" customHeight="1">
      <c r="P407" s="31">
        <v>0</v>
      </c>
      <c r="Q407" s="32">
        <v>0</v>
      </c>
    </row>
    <row r="408" spans="1:27" ht="24" customHeight="1" thickBot="1">
      <c r="F408" t="s">
        <v>22</v>
      </c>
      <c r="K408" s="1"/>
      <c r="P408" s="33">
        <v>1</v>
      </c>
      <c r="Q408" s="34">
        <v>1</v>
      </c>
    </row>
    <row r="409" spans="1:27" ht="24" customHeight="1">
      <c r="F409" s="39">
        <v>1</v>
      </c>
      <c r="G409" s="40">
        <v>1</v>
      </c>
      <c r="H409" s="39">
        <v>1</v>
      </c>
      <c r="I409" s="40">
        <v>0</v>
      </c>
      <c r="J409" s="39">
        <v>0</v>
      </c>
      <c r="K409" s="40">
        <v>1</v>
      </c>
      <c r="P409" s="31">
        <v>0</v>
      </c>
      <c r="Q409" s="32">
        <v>1</v>
      </c>
    </row>
    <row r="410" spans="1:27" ht="24" customHeight="1" thickBot="1">
      <c r="F410" s="41">
        <v>0</v>
      </c>
      <c r="G410" s="42">
        <v>0</v>
      </c>
      <c r="H410" s="41">
        <v>1</v>
      </c>
      <c r="I410" s="42">
        <v>0</v>
      </c>
      <c r="J410" s="41">
        <v>0</v>
      </c>
      <c r="K410" s="42">
        <v>0</v>
      </c>
      <c r="P410" s="33">
        <v>0</v>
      </c>
      <c r="Q410" s="34">
        <v>0</v>
      </c>
    </row>
    <row r="411" spans="1:27" ht="24" customHeight="1">
      <c r="F411" s="39">
        <v>0</v>
      </c>
      <c r="G411" s="40">
        <v>0</v>
      </c>
      <c r="H411" s="39">
        <v>0</v>
      </c>
      <c r="I411" s="40">
        <v>1</v>
      </c>
      <c r="J411" s="39">
        <v>0</v>
      </c>
      <c r="K411" s="40">
        <v>0</v>
      </c>
      <c r="O411" t="s">
        <v>16</v>
      </c>
    </row>
    <row r="412" spans="1:27" ht="24" customHeight="1" thickBot="1">
      <c r="F412" s="41">
        <v>1</v>
      </c>
      <c r="G412" s="42">
        <v>0</v>
      </c>
      <c r="H412" s="41">
        <v>0</v>
      </c>
      <c r="I412" s="42">
        <v>0</v>
      </c>
      <c r="J412" s="41">
        <v>0</v>
      </c>
      <c r="K412" s="42">
        <v>1</v>
      </c>
      <c r="P412" s="43"/>
      <c r="Q412" s="44"/>
      <c r="R412" s="44"/>
      <c r="S412" s="45"/>
    </row>
    <row r="413" spans="1:27" ht="24" customHeight="1">
      <c r="P413" s="43"/>
      <c r="Q413" s="44"/>
      <c r="R413" s="44"/>
      <c r="S413" s="45"/>
    </row>
    <row r="414" spans="1:27" ht="24" customHeight="1">
      <c r="P414" s="43"/>
      <c r="Q414" s="44"/>
      <c r="R414" s="44"/>
      <c r="S414" s="45"/>
    </row>
    <row r="415" spans="1:27" ht="24" customHeight="1" thickBot="1">
      <c r="J415" s="1"/>
      <c r="K415" t="s">
        <v>17</v>
      </c>
      <c r="O415" t="s">
        <v>18</v>
      </c>
    </row>
    <row r="416" spans="1:27" ht="24" customHeight="1">
      <c r="L416" s="46"/>
      <c r="M416" s="46"/>
      <c r="N416" s="46"/>
      <c r="P416" s="9"/>
      <c r="Q416" s="9"/>
      <c r="R416" s="9"/>
      <c r="S416" s="9"/>
    </row>
    <row r="417" spans="8:19" ht="24" customHeight="1">
      <c r="L417" s="47"/>
      <c r="M417" s="47"/>
      <c r="N417" s="47"/>
      <c r="P417" s="10"/>
      <c r="Q417" s="10"/>
      <c r="R417" s="10"/>
      <c r="S417" s="10"/>
    </row>
    <row r="418" spans="8:19" ht="24" customHeight="1">
      <c r="L418" s="47"/>
      <c r="M418" s="47"/>
      <c r="N418" s="47"/>
      <c r="P418" s="10"/>
      <c r="Q418" s="10"/>
      <c r="R418" s="10"/>
      <c r="S418" s="10"/>
    </row>
    <row r="419" spans="8:19" ht="24" customHeight="1" thickBot="1">
      <c r="L419" s="48"/>
      <c r="M419" s="48"/>
      <c r="N419" s="48"/>
      <c r="P419" s="11"/>
      <c r="Q419" s="11"/>
      <c r="R419" s="11"/>
      <c r="S419" s="11"/>
    </row>
    <row r="420" spans="8:19" ht="24" customHeight="1">
      <c r="H420" s="1"/>
      <c r="L420" s="46"/>
      <c r="M420" s="46"/>
      <c r="N420" s="46"/>
      <c r="P420" s="9"/>
      <c r="Q420" s="9"/>
      <c r="R420" s="9"/>
      <c r="S420" s="9"/>
    </row>
    <row r="421" spans="8:19" ht="24" customHeight="1">
      <c r="H421" s="1"/>
      <c r="L421" s="47"/>
      <c r="M421" s="47"/>
      <c r="N421" s="47"/>
      <c r="P421" s="10"/>
      <c r="Q421" s="10"/>
      <c r="R421" s="10"/>
      <c r="S421" s="10"/>
    </row>
    <row r="422" spans="8:19" ht="24" customHeight="1">
      <c r="L422" s="47"/>
      <c r="M422" s="47"/>
      <c r="N422" s="47"/>
      <c r="P422" s="10"/>
      <c r="Q422" s="10"/>
      <c r="R422" s="10"/>
      <c r="S422" s="10"/>
    </row>
    <row r="423" spans="8:19" ht="24" customHeight="1" thickBot="1">
      <c r="L423" s="48"/>
      <c r="M423" s="48"/>
      <c r="N423" s="48"/>
      <c r="P423" s="11"/>
      <c r="Q423" s="11"/>
      <c r="R423" s="11"/>
      <c r="S423" s="11"/>
    </row>
    <row r="424" spans="8:19" ht="24" customHeight="1">
      <c r="P424" s="1"/>
      <c r="Q424" s="1"/>
      <c r="R424" s="1"/>
      <c r="S424" s="1"/>
    </row>
    <row r="425" spans="8:19" ht="24" customHeight="1" thickBot="1">
      <c r="N425" t="s">
        <v>19</v>
      </c>
    </row>
    <row r="426" spans="8:19" ht="24" customHeight="1">
      <c r="P426" s="39"/>
      <c r="Q426" s="51"/>
      <c r="R426" s="52"/>
      <c r="S426" s="40"/>
    </row>
    <row r="427" spans="8:19" ht="24" customHeight="1">
      <c r="P427" s="53"/>
      <c r="Q427" s="38"/>
      <c r="R427" s="37"/>
      <c r="S427" s="54"/>
    </row>
    <row r="428" spans="8:19" ht="24" customHeight="1">
      <c r="P428" s="55" cm="1">
        <f t="array" ref="P428:Q429">_xlfn.WRAPROWS(R416:R419,2)</f>
        <v>0</v>
      </c>
      <c r="Q428" s="36">
        <v>0</v>
      </c>
      <c r="R428" s="35" cm="1">
        <f t="array" ref="R428:S429">_xlfn.WRAPROWS(S416:S419,2)</f>
        <v>0</v>
      </c>
      <c r="S428" s="56">
        <v>0</v>
      </c>
    </row>
    <row r="429" spans="8:19" ht="24" customHeight="1" thickBot="1">
      <c r="P429" s="41">
        <v>0</v>
      </c>
      <c r="Q429" s="57">
        <v>0</v>
      </c>
      <c r="R429" s="58">
        <v>0</v>
      </c>
      <c r="S429" s="42">
        <v>0</v>
      </c>
    </row>
    <row r="430" spans="8:19" ht="24" customHeight="1">
      <c r="P430" s="39"/>
      <c r="Q430" s="40"/>
      <c r="R430" s="39"/>
      <c r="S430" s="40"/>
    </row>
    <row r="431" spans="8:19" ht="24" customHeight="1" thickBot="1">
      <c r="H431" s="1"/>
      <c r="P431" s="41"/>
      <c r="Q431" s="42"/>
      <c r="R431" s="41"/>
      <c r="S431" s="42"/>
    </row>
    <row r="432" spans="8:19" ht="24" customHeight="1">
      <c r="P432" s="39" cm="1">
        <f t="array" ref="P432:Q433">_xlfn.WRAPROWS(R420:R423,2)</f>
        <v>0</v>
      </c>
      <c r="Q432" s="40">
        <v>0</v>
      </c>
      <c r="R432" s="39" cm="1">
        <f t="array" ref="R432:S433">_xlfn.WRAPROWS(S420:S423,2)</f>
        <v>0</v>
      </c>
      <c r="S432" s="40">
        <v>0</v>
      </c>
    </row>
    <row r="433" spans="1:27" ht="24" customHeight="1" thickBot="1">
      <c r="P433" s="41">
        <v>0</v>
      </c>
      <c r="Q433" s="42">
        <v>0</v>
      </c>
      <c r="R433" s="41">
        <v>0</v>
      </c>
      <c r="S433" s="42">
        <v>0</v>
      </c>
    </row>
    <row r="435" spans="1:27" s="26" customFormat="1" ht="27">
      <c r="A435" s="60" t="s">
        <v>23</v>
      </c>
      <c r="Y435" s="25"/>
      <c r="Z435" s="25"/>
      <c r="AA435" s="25"/>
    </row>
    <row r="436" spans="1:27" ht="24" customHeight="1" thickBot="1"/>
    <row r="437" spans="1:27" ht="24" customHeight="1">
      <c r="P437" s="39">
        <v>0</v>
      </c>
      <c r="Q437" s="98">
        <v>1</v>
      </c>
      <c r="R437" s="98">
        <v>1</v>
      </c>
      <c r="S437" s="40">
        <v>0</v>
      </c>
    </row>
    <row r="438" spans="1:27" ht="24" customHeight="1">
      <c r="P438" s="99">
        <v>1</v>
      </c>
      <c r="Q438" s="59">
        <v>1</v>
      </c>
      <c r="R438" s="59">
        <v>1</v>
      </c>
      <c r="S438" s="100">
        <v>1</v>
      </c>
    </row>
    <row r="439" spans="1:27" ht="24" customHeight="1">
      <c r="P439" s="99">
        <v>0</v>
      </c>
      <c r="Q439" s="59">
        <v>1</v>
      </c>
      <c r="R439" s="59">
        <v>1</v>
      </c>
      <c r="S439" s="100">
        <v>0</v>
      </c>
    </row>
    <row r="440" spans="1:27" ht="24" customHeight="1" thickBot="1">
      <c r="P440" s="41">
        <v>0</v>
      </c>
      <c r="Q440" s="101">
        <v>1</v>
      </c>
      <c r="R440" s="101">
        <v>1</v>
      </c>
      <c r="S440" s="42">
        <v>0</v>
      </c>
    </row>
    <row r="441" spans="1:27" ht="24" customHeight="1">
      <c r="P441" s="39">
        <v>1</v>
      </c>
      <c r="Q441" s="98">
        <v>0</v>
      </c>
      <c r="R441" s="98">
        <v>0</v>
      </c>
      <c r="S441" s="40">
        <v>1</v>
      </c>
    </row>
    <row r="442" spans="1:27" ht="24" customHeight="1">
      <c r="P442" s="99">
        <v>0</v>
      </c>
      <c r="Q442" s="59">
        <v>1</v>
      </c>
      <c r="R442" s="59">
        <v>1</v>
      </c>
      <c r="S442" s="100">
        <v>0</v>
      </c>
    </row>
    <row r="443" spans="1:27" ht="24" customHeight="1">
      <c r="P443" s="99">
        <v>0</v>
      </c>
      <c r="Q443" s="59">
        <v>1</v>
      </c>
      <c r="R443" s="59">
        <v>1</v>
      </c>
      <c r="S443" s="100">
        <v>0</v>
      </c>
    </row>
    <row r="444" spans="1:27" ht="24" customHeight="1" thickBot="1">
      <c r="P444" s="41">
        <v>1</v>
      </c>
      <c r="Q444" s="101">
        <v>0</v>
      </c>
      <c r="R444" s="101">
        <v>0</v>
      </c>
      <c r="S444" s="42">
        <v>1</v>
      </c>
    </row>
    <row r="446" spans="1:27" ht="24" customHeight="1">
      <c r="N446" t="s">
        <v>17</v>
      </c>
      <c r="P446" s="9" cm="1">
        <f t="array" ref="P446:S449">IM2COL(P437:S440,2,2,0,0)</f>
        <v>0</v>
      </c>
      <c r="Q446" s="9">
        <v>1</v>
      </c>
      <c r="R446" s="9">
        <v>0</v>
      </c>
      <c r="S446" s="9">
        <v>1</v>
      </c>
    </row>
    <row r="447" spans="1:27" ht="24" customHeight="1" thickBot="1">
      <c r="H447" t="s">
        <v>24</v>
      </c>
      <c r="P447" s="10">
        <v>1</v>
      </c>
      <c r="Q447" s="10">
        <v>0</v>
      </c>
      <c r="R447" s="10">
        <v>1</v>
      </c>
      <c r="S447" s="10">
        <v>0</v>
      </c>
    </row>
    <row r="448" spans="1:27" ht="24" customHeight="1">
      <c r="H448" s="39">
        <v>1</v>
      </c>
      <c r="I448" s="40">
        <v>0</v>
      </c>
      <c r="J448" s="39">
        <v>0</v>
      </c>
      <c r="K448" s="40">
        <v>0</v>
      </c>
      <c r="P448" s="10">
        <v>1</v>
      </c>
      <c r="Q448" s="10">
        <v>1</v>
      </c>
      <c r="R448" s="10">
        <v>0</v>
      </c>
      <c r="S448" s="10">
        <v>1</v>
      </c>
    </row>
    <row r="449" spans="4:35" ht="24" customHeight="1" thickBot="1">
      <c r="H449" s="41">
        <v>1</v>
      </c>
      <c r="I449" s="42">
        <v>0</v>
      </c>
      <c r="J449" s="41">
        <v>0</v>
      </c>
      <c r="K449" s="42">
        <v>0</v>
      </c>
      <c r="P449" s="11">
        <v>1</v>
      </c>
      <c r="Q449" s="11">
        <v>1</v>
      </c>
      <c r="R449" s="11">
        <v>1</v>
      </c>
      <c r="S449" s="11">
        <v>0</v>
      </c>
    </row>
    <row r="450" spans="4:35" ht="24" customHeight="1">
      <c r="H450" s="39">
        <v>0</v>
      </c>
      <c r="I450" s="40">
        <v>1</v>
      </c>
      <c r="J450" s="39">
        <v>0</v>
      </c>
      <c r="K450" s="40">
        <v>0</v>
      </c>
      <c r="P450" s="9" cm="1">
        <f t="array" ref="P450:S453">IM2COL(P441:S444,2,2,0,0)</f>
        <v>1</v>
      </c>
      <c r="Q450" s="9">
        <v>0</v>
      </c>
      <c r="R450" s="9">
        <v>0</v>
      </c>
      <c r="S450" s="9">
        <v>1</v>
      </c>
    </row>
    <row r="451" spans="4:35" ht="24" customHeight="1" thickBot="1">
      <c r="H451" s="41">
        <v>0</v>
      </c>
      <c r="I451" s="42">
        <v>0</v>
      </c>
      <c r="J451" s="41">
        <v>0</v>
      </c>
      <c r="K451" s="42">
        <v>1</v>
      </c>
      <c r="P451" s="10">
        <v>0</v>
      </c>
      <c r="Q451" s="10">
        <v>1</v>
      </c>
      <c r="R451" s="10">
        <v>1</v>
      </c>
      <c r="S451" s="10">
        <v>0</v>
      </c>
    </row>
    <row r="452" spans="4:35" ht="24" customHeight="1">
      <c r="H452" s="39">
        <v>1</v>
      </c>
      <c r="I452" s="40">
        <v>1</v>
      </c>
      <c r="J452" s="39">
        <v>0</v>
      </c>
      <c r="K452" s="40">
        <v>0</v>
      </c>
      <c r="P452" s="10">
        <v>0</v>
      </c>
      <c r="Q452" s="10">
        <v>1</v>
      </c>
      <c r="R452" s="10">
        <v>1</v>
      </c>
      <c r="S452" s="10">
        <v>0</v>
      </c>
    </row>
    <row r="453" spans="4:35" ht="24" customHeight="1" thickBot="1">
      <c r="H453" s="41">
        <v>0</v>
      </c>
      <c r="I453" s="42">
        <v>0</v>
      </c>
      <c r="J453" s="41">
        <v>1</v>
      </c>
      <c r="K453" s="42">
        <v>0</v>
      </c>
      <c r="P453" s="11">
        <v>1</v>
      </c>
      <c r="Q453" s="11">
        <v>0</v>
      </c>
      <c r="R453" s="11">
        <v>0</v>
      </c>
      <c r="S453" s="11">
        <v>1</v>
      </c>
    </row>
    <row r="454" spans="4:35" ht="24" customHeight="1">
      <c r="P454" s="1"/>
      <c r="Q454" s="1"/>
      <c r="R454" s="1"/>
      <c r="S454" s="1"/>
    </row>
    <row r="455" spans="4:35" ht="24" customHeight="1" thickBot="1">
      <c r="D455" t="s">
        <v>16</v>
      </c>
      <c r="O455" t="s">
        <v>18</v>
      </c>
      <c r="AI455">
        <v>7</v>
      </c>
    </row>
    <row r="456" spans="4:35" ht="24" customHeight="1" thickBot="1">
      <c r="E456" s="61" cm="1">
        <f t="array" ref="E456:L458">_xlfn.WRAPROWS(_xlfn.TOROW(H448:K453),8)</f>
        <v>1</v>
      </c>
      <c r="F456" s="62">
        <v>0</v>
      </c>
      <c r="G456" s="62">
        <v>0</v>
      </c>
      <c r="H456" s="63">
        <v>0</v>
      </c>
      <c r="I456" s="61">
        <v>1</v>
      </c>
      <c r="J456" s="62">
        <v>0</v>
      </c>
      <c r="K456" s="62">
        <v>0</v>
      </c>
      <c r="L456" s="63">
        <v>0</v>
      </c>
      <c r="P456" s="43" cm="1">
        <f t="array" ref="P456:S458">MMULT(_xlfn.ANCHORARRAY(E456),P446:S453)</f>
        <v>1</v>
      </c>
      <c r="Q456" s="44">
        <v>1</v>
      </c>
      <c r="R456" s="44">
        <v>0</v>
      </c>
      <c r="S456" s="45">
        <v>2</v>
      </c>
    </row>
    <row r="457" spans="4:35" ht="24" customHeight="1" thickBot="1">
      <c r="E457" s="61">
        <v>0</v>
      </c>
      <c r="F457" s="62">
        <v>1</v>
      </c>
      <c r="G457" s="62">
        <v>0</v>
      </c>
      <c r="H457" s="63">
        <v>0</v>
      </c>
      <c r="I457" s="61">
        <v>0</v>
      </c>
      <c r="J457" s="62">
        <v>0</v>
      </c>
      <c r="K457" s="62">
        <v>0</v>
      </c>
      <c r="L457" s="63">
        <v>1</v>
      </c>
      <c r="P457" s="43">
        <v>2</v>
      </c>
      <c r="Q457" s="44">
        <v>0</v>
      </c>
      <c r="R457" s="44">
        <v>1</v>
      </c>
      <c r="S457" s="45">
        <v>1</v>
      </c>
    </row>
    <row r="458" spans="4:35" ht="24" customHeight="1" thickBot="1">
      <c r="E458" s="61">
        <v>1</v>
      </c>
      <c r="F458" s="62">
        <v>1</v>
      </c>
      <c r="G458" s="62">
        <v>0</v>
      </c>
      <c r="H458" s="63">
        <v>0</v>
      </c>
      <c r="I458" s="61">
        <v>0</v>
      </c>
      <c r="J458" s="62">
        <v>0</v>
      </c>
      <c r="K458" s="62">
        <v>1</v>
      </c>
      <c r="L458" s="63">
        <v>0</v>
      </c>
      <c r="P458" s="43">
        <v>1</v>
      </c>
      <c r="Q458" s="44">
        <v>2</v>
      </c>
      <c r="R458" s="44">
        <v>2</v>
      </c>
      <c r="S458" s="45">
        <v>1</v>
      </c>
    </row>
    <row r="459" spans="4:35" ht="24" customHeight="1">
      <c r="P459" s="1"/>
      <c r="Q459" s="1"/>
      <c r="R459" s="1"/>
      <c r="S459" s="1"/>
    </row>
    <row r="460" spans="4:35" ht="24" customHeight="1">
      <c r="O460" t="s">
        <v>25</v>
      </c>
    </row>
    <row r="461" spans="4:35" ht="24" customHeight="1">
      <c r="L461" t="s">
        <v>26</v>
      </c>
      <c r="P461" s="31" cm="1">
        <f t="array" ref="P461:Q466">_xlfn.WRAPROWS(_xlfn.TOROW(_xlfn.ANCHORARRAY(P456)),2)</f>
        <v>1</v>
      </c>
      <c r="Q461" s="32">
        <v>1</v>
      </c>
    </row>
    <row r="462" spans="4:35" ht="24" customHeight="1">
      <c r="L462" t="s">
        <v>21</v>
      </c>
      <c r="P462" s="33">
        <v>0</v>
      </c>
      <c r="Q462" s="34">
        <v>2</v>
      </c>
    </row>
    <row r="463" spans="4:35" ht="24" customHeight="1">
      <c r="P463" s="31">
        <v>2</v>
      </c>
      <c r="Q463" s="32">
        <v>0</v>
      </c>
    </row>
    <row r="464" spans="4:35" ht="24" customHeight="1">
      <c r="P464" s="33">
        <v>1</v>
      </c>
      <c r="Q464" s="34">
        <v>1</v>
      </c>
    </row>
    <row r="465" spans="1:86" ht="24" customHeight="1">
      <c r="P465" s="31">
        <v>1</v>
      </c>
      <c r="Q465" s="32">
        <v>2</v>
      </c>
    </row>
    <row r="466" spans="1:86" ht="24" customHeight="1">
      <c r="P466" s="33">
        <v>2</v>
      </c>
      <c r="Q466" s="34">
        <v>1</v>
      </c>
    </row>
    <row r="468" spans="1:86" s="26" customFormat="1" ht="27">
      <c r="A468" s="60" t="s">
        <v>27</v>
      </c>
      <c r="Y468" s="25"/>
      <c r="Z468" s="25"/>
      <c r="AA468" s="25"/>
    </row>
    <row r="470" spans="1:86" ht="24" customHeight="1" thickBot="1"/>
    <row r="471" spans="1:86" ht="24" customHeight="1">
      <c r="W471" s="79">
        <v>4.3137254901960784E-2</v>
      </c>
      <c r="X471" s="80">
        <v>0.62352941176470589</v>
      </c>
      <c r="Y471" s="80">
        <v>0.61568627450980395</v>
      </c>
      <c r="Z471" s="80">
        <v>0.61960784313725492</v>
      </c>
      <c r="AA471" s="80">
        <v>0.61960784313725492</v>
      </c>
      <c r="AB471" s="80">
        <v>0.7803921568627451</v>
      </c>
      <c r="AC471" s="80">
        <v>0</v>
      </c>
      <c r="AD471" s="81">
        <v>4.7058823529411764E-2</v>
      </c>
    </row>
    <row r="472" spans="1:86" ht="24" customHeight="1">
      <c r="W472" s="82">
        <v>0.6</v>
      </c>
      <c r="X472" s="83">
        <v>6.2745098039215685E-2</v>
      </c>
      <c r="Y472" s="83">
        <v>0.56862745098039214</v>
      </c>
      <c r="Z472" s="83">
        <v>3.1372549019607843E-2</v>
      </c>
      <c r="AA472" s="83">
        <v>0.5490196078431373</v>
      </c>
      <c r="AB472" s="83">
        <v>4.7058823529411764E-2</v>
      </c>
      <c r="AC472" s="83">
        <v>3.9215686274509803E-2</v>
      </c>
      <c r="AD472" s="84">
        <v>2.3529411764705882E-2</v>
      </c>
    </row>
    <row r="473" spans="1:86" ht="24" customHeight="1">
      <c r="W473" s="82">
        <v>0.62745098039215685</v>
      </c>
      <c r="X473" s="83">
        <v>0.5725490196078431</v>
      </c>
      <c r="Y473" s="83">
        <v>0.61568627450980395</v>
      </c>
      <c r="Z473" s="83">
        <v>0.62745098039215685</v>
      </c>
      <c r="AA473" s="83">
        <v>0.60392156862745094</v>
      </c>
      <c r="AB473" s="83">
        <v>0.7803921568627451</v>
      </c>
      <c r="AC473" s="83">
        <v>5.0980392156862744E-2</v>
      </c>
      <c r="AD473" s="84">
        <v>1.9607843137254902E-2</v>
      </c>
    </row>
    <row r="474" spans="1:86" ht="24" customHeight="1">
      <c r="W474" s="82">
        <v>1.9607843137254902E-2</v>
      </c>
      <c r="X474" s="83">
        <v>4.3137254901960784E-2</v>
      </c>
      <c r="Y474" s="83">
        <v>0.9137254901960784</v>
      </c>
      <c r="Z474" s="83">
        <v>0.92156862745098034</v>
      </c>
      <c r="AA474" s="83">
        <v>0.59215686274509804</v>
      </c>
      <c r="AB474" s="83">
        <v>0</v>
      </c>
      <c r="AC474" s="83">
        <v>4.7058823529411764E-2</v>
      </c>
      <c r="AD474" s="84">
        <v>6.6666666666666666E-2</v>
      </c>
    </row>
    <row r="475" spans="1:86" ht="24" customHeight="1">
      <c r="W475" s="82">
        <v>1.5686274509803921E-2</v>
      </c>
      <c r="X475" s="83">
        <v>0.57647058823529407</v>
      </c>
      <c r="Y475" s="83">
        <v>0.94509803921568625</v>
      </c>
      <c r="Z475" s="83">
        <v>0.9137254901960784</v>
      </c>
      <c r="AA475" s="83">
        <v>0.55294117647058827</v>
      </c>
      <c r="AB475" s="83">
        <v>0.74901960784313726</v>
      </c>
      <c r="AC475" s="83">
        <v>7.4509803921568626E-2</v>
      </c>
      <c r="AD475" s="84">
        <v>2.3529411764705882E-2</v>
      </c>
    </row>
    <row r="476" spans="1:86" ht="24" customHeight="1">
      <c r="W476" s="82">
        <v>1.1764705882352941E-2</v>
      </c>
      <c r="X476" s="83">
        <v>7.8431372549019607E-3</v>
      </c>
      <c r="Y476" s="83">
        <v>0.91764705882352937</v>
      </c>
      <c r="Z476" s="83">
        <v>0.90588235294117647</v>
      </c>
      <c r="AA476" s="83">
        <v>0.62745098039215685</v>
      </c>
      <c r="AB476" s="83">
        <v>5.4901960784313725E-2</v>
      </c>
      <c r="AC476" s="83">
        <v>1.1764705882352941E-2</v>
      </c>
      <c r="AD476" s="84">
        <v>0.61176470588235299</v>
      </c>
    </row>
    <row r="477" spans="1:86" ht="24" customHeight="1">
      <c r="W477" s="82">
        <v>7.8431372549019607E-3</v>
      </c>
      <c r="X477" s="83">
        <v>2.3529411764705882E-2</v>
      </c>
      <c r="Y477" s="83">
        <v>0.89411764705882357</v>
      </c>
      <c r="Z477" s="83">
        <v>0.90980392156862744</v>
      </c>
      <c r="AA477" s="83">
        <v>0.5725490196078431</v>
      </c>
      <c r="AB477" s="83">
        <v>0.5607843137254902</v>
      </c>
      <c r="AC477" s="83">
        <v>0.60784313725490191</v>
      </c>
      <c r="AD477" s="84">
        <v>2.3529411764705882E-2</v>
      </c>
    </row>
    <row r="478" spans="1:86" ht="24" customHeight="1" thickBot="1">
      <c r="W478" s="85">
        <v>6.2745098039215685E-2</v>
      </c>
      <c r="X478" s="86">
        <v>5.8823529411764705E-2</v>
      </c>
      <c r="Y478" s="86">
        <v>0.56470588235294117</v>
      </c>
      <c r="Z478" s="86">
        <v>5.0980392156862744E-2</v>
      </c>
      <c r="AA478" s="86">
        <v>0.60392156862745094</v>
      </c>
      <c r="AB478" s="86">
        <v>5.8823529411764705E-2</v>
      </c>
      <c r="AC478" s="86">
        <v>6.6666666666666666E-2</v>
      </c>
      <c r="AD478" s="87">
        <v>1.1764705882352941E-2</v>
      </c>
    </row>
    <row r="480" spans="1:86" ht="24" customHeight="1">
      <c r="U480" t="s">
        <v>17</v>
      </c>
      <c r="W480" s="28" cm="1">
        <f t="array" ref="W480:CH488">IM2COL(W471:AD478,3,1,2,0)</f>
        <v>4.3137254901960784E-2</v>
      </c>
      <c r="X480" s="28">
        <v>0.62352941176470589</v>
      </c>
      <c r="Y480" s="28">
        <v>0.61568627450980395</v>
      </c>
      <c r="Z480" s="28">
        <v>0.61960784313725492</v>
      </c>
      <c r="AA480" s="28">
        <v>0.61960784313725492</v>
      </c>
      <c r="AB480" s="28">
        <v>0.7803921568627451</v>
      </c>
      <c r="AC480" s="28">
        <v>0</v>
      </c>
      <c r="AD480" s="28">
        <v>4.7058823529411764E-2</v>
      </c>
      <c r="AE480" s="28">
        <v>0.6</v>
      </c>
      <c r="AF480" s="28">
        <v>6.2745098039215685E-2</v>
      </c>
      <c r="AG480" s="28">
        <v>0.56862745098039214</v>
      </c>
      <c r="AH480" s="28">
        <v>3.1372549019607843E-2</v>
      </c>
      <c r="AI480" s="28">
        <v>0.5490196078431373</v>
      </c>
      <c r="AJ480" s="28">
        <v>4.7058823529411764E-2</v>
      </c>
      <c r="AK480" s="28">
        <v>3.9215686274509803E-2</v>
      </c>
      <c r="AL480" s="28">
        <v>2.3529411764705882E-2</v>
      </c>
      <c r="AM480" s="28">
        <v>0.62745098039215685</v>
      </c>
      <c r="AN480" s="28">
        <v>0.5725490196078431</v>
      </c>
      <c r="AO480" s="28">
        <v>0.61568627450980395</v>
      </c>
      <c r="AP480" s="28">
        <v>0.62745098039215685</v>
      </c>
      <c r="AQ480" s="28">
        <v>0.60392156862745094</v>
      </c>
      <c r="AR480" s="28">
        <v>0.7803921568627451</v>
      </c>
      <c r="AS480" s="28">
        <v>5.0980392156862744E-2</v>
      </c>
      <c r="AT480" s="28">
        <v>1.9607843137254902E-2</v>
      </c>
      <c r="AU480" s="28">
        <v>1.9607843137254902E-2</v>
      </c>
      <c r="AV480" s="28">
        <v>4.3137254901960784E-2</v>
      </c>
      <c r="AW480" s="28">
        <v>0.9137254901960784</v>
      </c>
      <c r="AX480" s="28">
        <v>0.92156862745098034</v>
      </c>
      <c r="AY480" s="28">
        <v>0.59215686274509804</v>
      </c>
      <c r="AZ480" s="28">
        <v>0</v>
      </c>
      <c r="BA480" s="28">
        <v>4.7058823529411764E-2</v>
      </c>
      <c r="BB480" s="28">
        <v>6.6666666666666666E-2</v>
      </c>
      <c r="BC480" s="28">
        <v>1.5686274509803921E-2</v>
      </c>
      <c r="BD480" s="28">
        <v>0.57647058823529407</v>
      </c>
      <c r="BE480" s="28">
        <v>0.94509803921568625</v>
      </c>
      <c r="BF480" s="28">
        <v>0.9137254901960784</v>
      </c>
      <c r="BG480" s="28">
        <v>0.55294117647058827</v>
      </c>
      <c r="BH480" s="28">
        <v>0.74901960784313726</v>
      </c>
      <c r="BI480" s="28">
        <v>7.4509803921568626E-2</v>
      </c>
      <c r="BJ480" s="28">
        <v>2.3529411764705882E-2</v>
      </c>
      <c r="BK480" s="28">
        <v>1.1764705882352941E-2</v>
      </c>
      <c r="BL480" s="28">
        <v>7.8431372549019607E-3</v>
      </c>
      <c r="BM480" s="28">
        <v>0.91764705882352937</v>
      </c>
      <c r="BN480" s="28">
        <v>0.90588235294117647</v>
      </c>
      <c r="BO480" s="28">
        <v>0.62745098039215685</v>
      </c>
      <c r="BP480" s="28">
        <v>5.4901960784313725E-2</v>
      </c>
      <c r="BQ480" s="28">
        <v>1.1764705882352941E-2</v>
      </c>
      <c r="BR480" s="28">
        <v>0.61176470588235299</v>
      </c>
      <c r="BS480" s="28">
        <v>7.8431372549019607E-3</v>
      </c>
      <c r="BT480" s="28">
        <v>2.3529411764705882E-2</v>
      </c>
      <c r="BU480" s="28">
        <v>0.89411764705882357</v>
      </c>
      <c r="BV480" s="28">
        <v>0.90980392156862744</v>
      </c>
      <c r="BW480" s="28">
        <v>0.5725490196078431</v>
      </c>
      <c r="BX480" s="28">
        <v>0.5607843137254902</v>
      </c>
      <c r="BY480" s="28">
        <v>0.60784313725490191</v>
      </c>
      <c r="BZ480" s="28">
        <v>2.3529411764705882E-2</v>
      </c>
      <c r="CA480" s="28">
        <v>6.2745098039215685E-2</v>
      </c>
      <c r="CB480" s="28">
        <v>5.8823529411764705E-2</v>
      </c>
      <c r="CC480" s="28">
        <v>0.56470588235294117</v>
      </c>
      <c r="CD480" s="28">
        <v>5.0980392156862744E-2</v>
      </c>
      <c r="CE480" s="28">
        <v>0.60392156862745094</v>
      </c>
      <c r="CF480" s="28">
        <v>5.8823529411764705E-2</v>
      </c>
      <c r="CG480" s="28">
        <v>6.6666666666666666E-2</v>
      </c>
      <c r="CH480" s="28">
        <v>1.1764705882352941E-2</v>
      </c>
    </row>
    <row r="481" spans="12:86" ht="24" customHeight="1">
      <c r="W481" s="29">
        <v>0.62352941176470589</v>
      </c>
      <c r="X481" s="29">
        <v>0.61568627450980395</v>
      </c>
      <c r="Y481" s="29">
        <v>0.61960784313725492</v>
      </c>
      <c r="Z481" s="29">
        <v>0.61960784313725492</v>
      </c>
      <c r="AA481" s="29">
        <v>0.7803921568627451</v>
      </c>
      <c r="AB481" s="29">
        <v>0</v>
      </c>
      <c r="AC481" s="29">
        <v>4.7058823529411764E-2</v>
      </c>
      <c r="AD481" s="29">
        <v>0</v>
      </c>
      <c r="AE481" s="29">
        <v>6.2745098039215685E-2</v>
      </c>
      <c r="AF481" s="29">
        <v>0.56862745098039214</v>
      </c>
      <c r="AG481" s="29">
        <v>3.1372549019607843E-2</v>
      </c>
      <c r="AH481" s="29">
        <v>0.5490196078431373</v>
      </c>
      <c r="AI481" s="29">
        <v>4.7058823529411764E-2</v>
      </c>
      <c r="AJ481" s="29">
        <v>3.9215686274509803E-2</v>
      </c>
      <c r="AK481" s="29">
        <v>2.3529411764705882E-2</v>
      </c>
      <c r="AL481" s="29">
        <v>0</v>
      </c>
      <c r="AM481" s="29">
        <v>0.5725490196078431</v>
      </c>
      <c r="AN481" s="29">
        <v>0.61568627450980395</v>
      </c>
      <c r="AO481" s="29">
        <v>0.62745098039215685</v>
      </c>
      <c r="AP481" s="29">
        <v>0.60392156862745094</v>
      </c>
      <c r="AQ481" s="29">
        <v>0.7803921568627451</v>
      </c>
      <c r="AR481" s="29">
        <v>5.0980392156862744E-2</v>
      </c>
      <c r="AS481" s="29">
        <v>1.9607843137254902E-2</v>
      </c>
      <c r="AT481" s="29">
        <v>0</v>
      </c>
      <c r="AU481" s="29">
        <v>4.3137254901960784E-2</v>
      </c>
      <c r="AV481" s="29">
        <v>0.9137254901960784</v>
      </c>
      <c r="AW481" s="29">
        <v>0.92156862745098034</v>
      </c>
      <c r="AX481" s="29">
        <v>0.59215686274509804</v>
      </c>
      <c r="AY481" s="29">
        <v>0</v>
      </c>
      <c r="AZ481" s="29">
        <v>4.7058823529411764E-2</v>
      </c>
      <c r="BA481" s="29">
        <v>6.6666666666666666E-2</v>
      </c>
      <c r="BB481" s="29">
        <v>0</v>
      </c>
      <c r="BC481" s="29">
        <v>0.57647058823529407</v>
      </c>
      <c r="BD481" s="29">
        <v>0.94509803921568625</v>
      </c>
      <c r="BE481" s="29">
        <v>0.9137254901960784</v>
      </c>
      <c r="BF481" s="29">
        <v>0.55294117647058827</v>
      </c>
      <c r="BG481" s="29">
        <v>0.74901960784313726</v>
      </c>
      <c r="BH481" s="29">
        <v>7.4509803921568626E-2</v>
      </c>
      <c r="BI481" s="29">
        <v>2.3529411764705882E-2</v>
      </c>
      <c r="BJ481" s="29">
        <v>0</v>
      </c>
      <c r="BK481" s="29">
        <v>7.8431372549019607E-3</v>
      </c>
      <c r="BL481" s="29">
        <v>0.91764705882352937</v>
      </c>
      <c r="BM481" s="29">
        <v>0.90588235294117647</v>
      </c>
      <c r="BN481" s="29">
        <v>0.62745098039215685</v>
      </c>
      <c r="BO481" s="29">
        <v>5.4901960784313725E-2</v>
      </c>
      <c r="BP481" s="29">
        <v>1.1764705882352941E-2</v>
      </c>
      <c r="BQ481" s="29">
        <v>0.61176470588235299</v>
      </c>
      <c r="BR481" s="29">
        <v>0</v>
      </c>
      <c r="BS481" s="29">
        <v>2.3529411764705882E-2</v>
      </c>
      <c r="BT481" s="29">
        <v>0.89411764705882357</v>
      </c>
      <c r="BU481" s="29">
        <v>0.90980392156862744</v>
      </c>
      <c r="BV481" s="29">
        <v>0.5725490196078431</v>
      </c>
      <c r="BW481" s="29">
        <v>0.5607843137254902</v>
      </c>
      <c r="BX481" s="29">
        <v>0.60784313725490191</v>
      </c>
      <c r="BY481" s="29">
        <v>2.3529411764705882E-2</v>
      </c>
      <c r="BZ481" s="29">
        <v>0</v>
      </c>
      <c r="CA481" s="29">
        <v>5.8823529411764705E-2</v>
      </c>
      <c r="CB481" s="29">
        <v>0.56470588235294117</v>
      </c>
      <c r="CC481" s="29">
        <v>5.0980392156862744E-2</v>
      </c>
      <c r="CD481" s="29">
        <v>0.60392156862745094</v>
      </c>
      <c r="CE481" s="29">
        <v>5.8823529411764705E-2</v>
      </c>
      <c r="CF481" s="29">
        <v>6.6666666666666666E-2</v>
      </c>
      <c r="CG481" s="29">
        <v>1.1764705882352941E-2</v>
      </c>
      <c r="CH481" s="29">
        <v>0</v>
      </c>
    </row>
    <row r="482" spans="12:86" ht="24" customHeight="1">
      <c r="W482" s="29">
        <v>0.61568627450980395</v>
      </c>
      <c r="X482" s="29">
        <v>0.61960784313725492</v>
      </c>
      <c r="Y482" s="29">
        <v>0.61960784313725492</v>
      </c>
      <c r="Z482" s="29">
        <v>0.7803921568627451</v>
      </c>
      <c r="AA482" s="29">
        <v>0</v>
      </c>
      <c r="AB482" s="29">
        <v>4.7058823529411764E-2</v>
      </c>
      <c r="AC482" s="29">
        <v>0</v>
      </c>
      <c r="AD482" s="29">
        <v>0</v>
      </c>
      <c r="AE482" s="29">
        <v>0.56862745098039214</v>
      </c>
      <c r="AF482" s="29">
        <v>3.1372549019607843E-2</v>
      </c>
      <c r="AG482" s="29">
        <v>0.5490196078431373</v>
      </c>
      <c r="AH482" s="29">
        <v>4.7058823529411764E-2</v>
      </c>
      <c r="AI482" s="29">
        <v>3.9215686274509803E-2</v>
      </c>
      <c r="AJ482" s="29">
        <v>2.3529411764705882E-2</v>
      </c>
      <c r="AK482" s="29">
        <v>0</v>
      </c>
      <c r="AL482" s="29">
        <v>0</v>
      </c>
      <c r="AM482" s="29">
        <v>0.61568627450980395</v>
      </c>
      <c r="AN482" s="29">
        <v>0.62745098039215685</v>
      </c>
      <c r="AO482" s="29">
        <v>0.60392156862745094</v>
      </c>
      <c r="AP482" s="29">
        <v>0.7803921568627451</v>
      </c>
      <c r="AQ482" s="29">
        <v>5.0980392156862744E-2</v>
      </c>
      <c r="AR482" s="29">
        <v>1.9607843137254902E-2</v>
      </c>
      <c r="AS482" s="29">
        <v>0</v>
      </c>
      <c r="AT482" s="29">
        <v>0</v>
      </c>
      <c r="AU482" s="29">
        <v>0.9137254901960784</v>
      </c>
      <c r="AV482" s="29">
        <v>0.92156862745098034</v>
      </c>
      <c r="AW482" s="29">
        <v>0.59215686274509804</v>
      </c>
      <c r="AX482" s="29">
        <v>0</v>
      </c>
      <c r="AY482" s="29">
        <v>4.7058823529411764E-2</v>
      </c>
      <c r="AZ482" s="29">
        <v>6.6666666666666666E-2</v>
      </c>
      <c r="BA482" s="29">
        <v>0</v>
      </c>
      <c r="BB482" s="29">
        <v>0</v>
      </c>
      <c r="BC482" s="29">
        <v>0.94509803921568625</v>
      </c>
      <c r="BD482" s="29">
        <v>0.9137254901960784</v>
      </c>
      <c r="BE482" s="29">
        <v>0.55294117647058827</v>
      </c>
      <c r="BF482" s="29">
        <v>0.74901960784313726</v>
      </c>
      <c r="BG482" s="29">
        <v>7.4509803921568626E-2</v>
      </c>
      <c r="BH482" s="29">
        <v>2.3529411764705882E-2</v>
      </c>
      <c r="BI482" s="29">
        <v>0</v>
      </c>
      <c r="BJ482" s="29">
        <v>0</v>
      </c>
      <c r="BK482" s="29">
        <v>0.91764705882352937</v>
      </c>
      <c r="BL482" s="29">
        <v>0.90588235294117647</v>
      </c>
      <c r="BM482" s="29">
        <v>0.62745098039215685</v>
      </c>
      <c r="BN482" s="29">
        <v>5.4901960784313725E-2</v>
      </c>
      <c r="BO482" s="29">
        <v>1.1764705882352941E-2</v>
      </c>
      <c r="BP482" s="29">
        <v>0.61176470588235299</v>
      </c>
      <c r="BQ482" s="29">
        <v>0</v>
      </c>
      <c r="BR482" s="29">
        <v>0</v>
      </c>
      <c r="BS482" s="29">
        <v>0.89411764705882357</v>
      </c>
      <c r="BT482" s="29">
        <v>0.90980392156862744</v>
      </c>
      <c r="BU482" s="29">
        <v>0.5725490196078431</v>
      </c>
      <c r="BV482" s="29">
        <v>0.5607843137254902</v>
      </c>
      <c r="BW482" s="29">
        <v>0.60784313725490191</v>
      </c>
      <c r="BX482" s="29">
        <v>2.3529411764705882E-2</v>
      </c>
      <c r="BY482" s="29">
        <v>0</v>
      </c>
      <c r="BZ482" s="29">
        <v>0</v>
      </c>
      <c r="CA482" s="29">
        <v>0.56470588235294117</v>
      </c>
      <c r="CB482" s="29">
        <v>5.0980392156862744E-2</v>
      </c>
      <c r="CC482" s="29">
        <v>0.60392156862745094</v>
      </c>
      <c r="CD482" s="29">
        <v>5.8823529411764705E-2</v>
      </c>
      <c r="CE482" s="29">
        <v>6.6666666666666666E-2</v>
      </c>
      <c r="CF482" s="29">
        <v>1.1764705882352941E-2</v>
      </c>
      <c r="CG482" s="29">
        <v>0</v>
      </c>
      <c r="CH482" s="29">
        <v>0</v>
      </c>
    </row>
    <row r="483" spans="12:86" ht="24" customHeight="1">
      <c r="L483" s="35">
        <v>1</v>
      </c>
      <c r="M483" s="64">
        <v>0</v>
      </c>
      <c r="N483" s="36">
        <v>-1</v>
      </c>
      <c r="W483" s="29">
        <v>0.6</v>
      </c>
      <c r="X483" s="29">
        <v>6.2745098039215685E-2</v>
      </c>
      <c r="Y483" s="29">
        <v>0.56862745098039214</v>
      </c>
      <c r="Z483" s="29">
        <v>3.1372549019607843E-2</v>
      </c>
      <c r="AA483" s="29">
        <v>0.5490196078431373</v>
      </c>
      <c r="AB483" s="29">
        <v>4.7058823529411764E-2</v>
      </c>
      <c r="AC483" s="29">
        <v>3.9215686274509803E-2</v>
      </c>
      <c r="AD483" s="29">
        <v>2.3529411764705882E-2</v>
      </c>
      <c r="AE483" s="29">
        <v>0.62745098039215685</v>
      </c>
      <c r="AF483" s="29">
        <v>0.5725490196078431</v>
      </c>
      <c r="AG483" s="29">
        <v>0.61568627450980395</v>
      </c>
      <c r="AH483" s="29">
        <v>0.62745098039215685</v>
      </c>
      <c r="AI483" s="29">
        <v>0.60392156862745094</v>
      </c>
      <c r="AJ483" s="29">
        <v>0.7803921568627451</v>
      </c>
      <c r="AK483" s="29">
        <v>5.0980392156862744E-2</v>
      </c>
      <c r="AL483" s="29">
        <v>1.9607843137254902E-2</v>
      </c>
      <c r="AM483" s="29">
        <v>1.9607843137254902E-2</v>
      </c>
      <c r="AN483" s="29">
        <v>4.3137254901960784E-2</v>
      </c>
      <c r="AO483" s="29">
        <v>0.9137254901960784</v>
      </c>
      <c r="AP483" s="29">
        <v>0.92156862745098034</v>
      </c>
      <c r="AQ483" s="29">
        <v>0.59215686274509804</v>
      </c>
      <c r="AR483" s="29">
        <v>0</v>
      </c>
      <c r="AS483" s="29">
        <v>4.7058823529411764E-2</v>
      </c>
      <c r="AT483" s="29">
        <v>6.6666666666666666E-2</v>
      </c>
      <c r="AU483" s="29">
        <v>1.5686274509803921E-2</v>
      </c>
      <c r="AV483" s="29">
        <v>0.57647058823529407</v>
      </c>
      <c r="AW483" s="29">
        <v>0.94509803921568625</v>
      </c>
      <c r="AX483" s="29">
        <v>0.9137254901960784</v>
      </c>
      <c r="AY483" s="29">
        <v>0.55294117647058827</v>
      </c>
      <c r="AZ483" s="29">
        <v>0.74901960784313726</v>
      </c>
      <c r="BA483" s="29">
        <v>7.4509803921568626E-2</v>
      </c>
      <c r="BB483" s="29">
        <v>2.3529411764705882E-2</v>
      </c>
      <c r="BC483" s="29">
        <v>1.1764705882352941E-2</v>
      </c>
      <c r="BD483" s="29">
        <v>7.8431372549019607E-3</v>
      </c>
      <c r="BE483" s="29">
        <v>0.91764705882352937</v>
      </c>
      <c r="BF483" s="29">
        <v>0.90588235294117647</v>
      </c>
      <c r="BG483" s="29">
        <v>0.62745098039215685</v>
      </c>
      <c r="BH483" s="29">
        <v>5.4901960784313725E-2</v>
      </c>
      <c r="BI483" s="29">
        <v>1.1764705882352941E-2</v>
      </c>
      <c r="BJ483" s="29">
        <v>0.61176470588235299</v>
      </c>
      <c r="BK483" s="29">
        <v>7.8431372549019607E-3</v>
      </c>
      <c r="BL483" s="29">
        <v>2.3529411764705882E-2</v>
      </c>
      <c r="BM483" s="29">
        <v>0.89411764705882357</v>
      </c>
      <c r="BN483" s="29">
        <v>0.90980392156862744</v>
      </c>
      <c r="BO483" s="29">
        <v>0.5725490196078431</v>
      </c>
      <c r="BP483" s="29">
        <v>0.5607843137254902</v>
      </c>
      <c r="BQ483" s="29">
        <v>0.60784313725490191</v>
      </c>
      <c r="BR483" s="29">
        <v>2.3529411764705882E-2</v>
      </c>
      <c r="BS483" s="29">
        <v>6.2745098039215685E-2</v>
      </c>
      <c r="BT483" s="29">
        <v>5.8823529411764705E-2</v>
      </c>
      <c r="BU483" s="29">
        <v>0.56470588235294117</v>
      </c>
      <c r="BV483" s="29">
        <v>5.0980392156862744E-2</v>
      </c>
      <c r="BW483" s="29">
        <v>0.60392156862745094</v>
      </c>
      <c r="BX483" s="29">
        <v>5.8823529411764705E-2</v>
      </c>
      <c r="BY483" s="29">
        <v>6.6666666666666666E-2</v>
      </c>
      <c r="BZ483" s="29">
        <v>1.1764705882352941E-2</v>
      </c>
      <c r="CA483" s="29">
        <v>0</v>
      </c>
      <c r="CB483" s="29">
        <v>0</v>
      </c>
      <c r="CC483" s="29">
        <v>0</v>
      </c>
      <c r="CD483" s="29">
        <v>0</v>
      </c>
      <c r="CE483" s="29">
        <v>0</v>
      </c>
      <c r="CF483" s="29">
        <v>0</v>
      </c>
      <c r="CG483" s="29">
        <v>0</v>
      </c>
      <c r="CH483" s="29">
        <v>0</v>
      </c>
    </row>
    <row r="484" spans="12:86" ht="24" customHeight="1">
      <c r="L484" s="49">
        <v>1</v>
      </c>
      <c r="M484" s="59">
        <v>0</v>
      </c>
      <c r="N484" s="50">
        <v>-1</v>
      </c>
      <c r="W484" s="29">
        <v>6.2745098039215685E-2</v>
      </c>
      <c r="X484" s="29">
        <v>0.56862745098039214</v>
      </c>
      <c r="Y484" s="29">
        <v>3.1372549019607843E-2</v>
      </c>
      <c r="Z484" s="29">
        <v>0.5490196078431373</v>
      </c>
      <c r="AA484" s="29">
        <v>4.7058823529411764E-2</v>
      </c>
      <c r="AB484" s="29">
        <v>3.9215686274509803E-2</v>
      </c>
      <c r="AC484" s="29">
        <v>2.3529411764705882E-2</v>
      </c>
      <c r="AD484" s="29">
        <v>0</v>
      </c>
      <c r="AE484" s="29">
        <v>0.5725490196078431</v>
      </c>
      <c r="AF484" s="29">
        <v>0.61568627450980395</v>
      </c>
      <c r="AG484" s="29">
        <v>0.62745098039215685</v>
      </c>
      <c r="AH484" s="29">
        <v>0.60392156862745094</v>
      </c>
      <c r="AI484" s="29">
        <v>0.7803921568627451</v>
      </c>
      <c r="AJ484" s="29">
        <v>5.0980392156862744E-2</v>
      </c>
      <c r="AK484" s="29">
        <v>1.9607843137254902E-2</v>
      </c>
      <c r="AL484" s="29">
        <v>0</v>
      </c>
      <c r="AM484" s="29">
        <v>4.3137254901960784E-2</v>
      </c>
      <c r="AN484" s="29">
        <v>0.9137254901960784</v>
      </c>
      <c r="AO484" s="29">
        <v>0.92156862745098034</v>
      </c>
      <c r="AP484" s="29">
        <v>0.59215686274509804</v>
      </c>
      <c r="AQ484" s="29">
        <v>0</v>
      </c>
      <c r="AR484" s="29">
        <v>4.7058823529411764E-2</v>
      </c>
      <c r="AS484" s="29">
        <v>6.6666666666666666E-2</v>
      </c>
      <c r="AT484" s="29">
        <v>0</v>
      </c>
      <c r="AU484" s="29">
        <v>0.57647058823529407</v>
      </c>
      <c r="AV484" s="29">
        <v>0.94509803921568625</v>
      </c>
      <c r="AW484" s="29">
        <v>0.9137254901960784</v>
      </c>
      <c r="AX484" s="29">
        <v>0.55294117647058827</v>
      </c>
      <c r="AY484" s="29">
        <v>0.74901960784313726</v>
      </c>
      <c r="AZ484" s="29">
        <v>7.4509803921568626E-2</v>
      </c>
      <c r="BA484" s="29">
        <v>2.3529411764705882E-2</v>
      </c>
      <c r="BB484" s="29">
        <v>0</v>
      </c>
      <c r="BC484" s="29">
        <v>7.8431372549019607E-3</v>
      </c>
      <c r="BD484" s="29">
        <v>0.91764705882352937</v>
      </c>
      <c r="BE484" s="29">
        <v>0.90588235294117647</v>
      </c>
      <c r="BF484" s="29">
        <v>0.62745098039215685</v>
      </c>
      <c r="BG484" s="29">
        <v>5.4901960784313725E-2</v>
      </c>
      <c r="BH484" s="29">
        <v>1.1764705882352941E-2</v>
      </c>
      <c r="BI484" s="29">
        <v>0.61176470588235299</v>
      </c>
      <c r="BJ484" s="29">
        <v>0</v>
      </c>
      <c r="BK484" s="29">
        <v>2.3529411764705882E-2</v>
      </c>
      <c r="BL484" s="29">
        <v>0.89411764705882357</v>
      </c>
      <c r="BM484" s="29">
        <v>0.90980392156862744</v>
      </c>
      <c r="BN484" s="29">
        <v>0.5725490196078431</v>
      </c>
      <c r="BO484" s="29">
        <v>0.5607843137254902</v>
      </c>
      <c r="BP484" s="29">
        <v>0.60784313725490191</v>
      </c>
      <c r="BQ484" s="29">
        <v>2.3529411764705882E-2</v>
      </c>
      <c r="BR484" s="29">
        <v>0</v>
      </c>
      <c r="BS484" s="29">
        <v>5.8823529411764705E-2</v>
      </c>
      <c r="BT484" s="29">
        <v>0.56470588235294117</v>
      </c>
      <c r="BU484" s="29">
        <v>5.0980392156862744E-2</v>
      </c>
      <c r="BV484" s="29">
        <v>0.60392156862745094</v>
      </c>
      <c r="BW484" s="29">
        <v>5.8823529411764705E-2</v>
      </c>
      <c r="BX484" s="29">
        <v>6.6666666666666666E-2</v>
      </c>
      <c r="BY484" s="29">
        <v>1.1764705882352941E-2</v>
      </c>
      <c r="BZ484" s="29">
        <v>0</v>
      </c>
      <c r="CA484" s="29">
        <v>0</v>
      </c>
      <c r="CB484" s="29">
        <v>0</v>
      </c>
      <c r="CC484" s="29">
        <v>0</v>
      </c>
      <c r="CD484" s="29">
        <v>0</v>
      </c>
      <c r="CE484" s="29">
        <v>0</v>
      </c>
      <c r="CF484" s="29">
        <v>0</v>
      </c>
      <c r="CG484" s="29">
        <v>0</v>
      </c>
      <c r="CH484" s="29">
        <v>0</v>
      </c>
    </row>
    <row r="485" spans="12:86" ht="24" customHeight="1">
      <c r="L485" s="37">
        <v>1</v>
      </c>
      <c r="M485" s="65">
        <v>0</v>
      </c>
      <c r="N485" s="38">
        <v>-1</v>
      </c>
      <c r="W485" s="29">
        <v>0.56862745098039214</v>
      </c>
      <c r="X485" s="29">
        <v>3.1372549019607843E-2</v>
      </c>
      <c r="Y485" s="29">
        <v>0.5490196078431373</v>
      </c>
      <c r="Z485" s="29">
        <v>4.7058823529411764E-2</v>
      </c>
      <c r="AA485" s="29">
        <v>3.9215686274509803E-2</v>
      </c>
      <c r="AB485" s="29">
        <v>2.3529411764705882E-2</v>
      </c>
      <c r="AC485" s="29">
        <v>0</v>
      </c>
      <c r="AD485" s="29">
        <v>0</v>
      </c>
      <c r="AE485" s="29">
        <v>0.61568627450980395</v>
      </c>
      <c r="AF485" s="29">
        <v>0.62745098039215685</v>
      </c>
      <c r="AG485" s="29">
        <v>0.60392156862745094</v>
      </c>
      <c r="AH485" s="29">
        <v>0.7803921568627451</v>
      </c>
      <c r="AI485" s="29">
        <v>5.0980392156862744E-2</v>
      </c>
      <c r="AJ485" s="29">
        <v>1.9607843137254902E-2</v>
      </c>
      <c r="AK485" s="29">
        <v>0</v>
      </c>
      <c r="AL485" s="29">
        <v>0</v>
      </c>
      <c r="AM485" s="29">
        <v>0.9137254901960784</v>
      </c>
      <c r="AN485" s="29">
        <v>0.92156862745098034</v>
      </c>
      <c r="AO485" s="29">
        <v>0.59215686274509804</v>
      </c>
      <c r="AP485" s="29">
        <v>0</v>
      </c>
      <c r="AQ485" s="29">
        <v>4.7058823529411764E-2</v>
      </c>
      <c r="AR485" s="29">
        <v>6.6666666666666666E-2</v>
      </c>
      <c r="AS485" s="29">
        <v>0</v>
      </c>
      <c r="AT485" s="29">
        <v>0</v>
      </c>
      <c r="AU485" s="29">
        <v>0.94509803921568625</v>
      </c>
      <c r="AV485" s="29">
        <v>0.9137254901960784</v>
      </c>
      <c r="AW485" s="29">
        <v>0.55294117647058827</v>
      </c>
      <c r="AX485" s="29">
        <v>0.74901960784313726</v>
      </c>
      <c r="AY485" s="29">
        <v>7.4509803921568626E-2</v>
      </c>
      <c r="AZ485" s="29">
        <v>2.3529411764705882E-2</v>
      </c>
      <c r="BA485" s="29">
        <v>0</v>
      </c>
      <c r="BB485" s="29">
        <v>0</v>
      </c>
      <c r="BC485" s="29">
        <v>0.91764705882352937</v>
      </c>
      <c r="BD485" s="29">
        <v>0.90588235294117647</v>
      </c>
      <c r="BE485" s="29">
        <v>0.62745098039215685</v>
      </c>
      <c r="BF485" s="29">
        <v>5.4901960784313725E-2</v>
      </c>
      <c r="BG485" s="29">
        <v>1.1764705882352941E-2</v>
      </c>
      <c r="BH485" s="29">
        <v>0.61176470588235299</v>
      </c>
      <c r="BI485" s="29">
        <v>0</v>
      </c>
      <c r="BJ485" s="29">
        <v>0</v>
      </c>
      <c r="BK485" s="29">
        <v>0.89411764705882357</v>
      </c>
      <c r="BL485" s="29">
        <v>0.90980392156862744</v>
      </c>
      <c r="BM485" s="29">
        <v>0.5725490196078431</v>
      </c>
      <c r="BN485" s="29">
        <v>0.5607843137254902</v>
      </c>
      <c r="BO485" s="29">
        <v>0.60784313725490191</v>
      </c>
      <c r="BP485" s="29">
        <v>2.3529411764705882E-2</v>
      </c>
      <c r="BQ485" s="29">
        <v>0</v>
      </c>
      <c r="BR485" s="29">
        <v>0</v>
      </c>
      <c r="BS485" s="29">
        <v>0.56470588235294117</v>
      </c>
      <c r="BT485" s="29">
        <v>5.0980392156862744E-2</v>
      </c>
      <c r="BU485" s="29">
        <v>0.60392156862745094</v>
      </c>
      <c r="BV485" s="29">
        <v>5.8823529411764705E-2</v>
      </c>
      <c r="BW485" s="29">
        <v>6.6666666666666666E-2</v>
      </c>
      <c r="BX485" s="29">
        <v>1.1764705882352941E-2</v>
      </c>
      <c r="BY485" s="29">
        <v>0</v>
      </c>
      <c r="BZ485" s="29">
        <v>0</v>
      </c>
      <c r="CA485" s="29">
        <v>0</v>
      </c>
      <c r="CB485" s="29">
        <v>0</v>
      </c>
      <c r="CC485" s="29">
        <v>0</v>
      </c>
      <c r="CD485" s="29">
        <v>0</v>
      </c>
      <c r="CE485" s="29">
        <v>0</v>
      </c>
      <c r="CF485" s="29">
        <v>0</v>
      </c>
      <c r="CG485" s="29">
        <v>0</v>
      </c>
      <c r="CH485" s="29">
        <v>0</v>
      </c>
    </row>
    <row r="486" spans="12:86" ht="24" customHeight="1">
      <c r="L486" s="35">
        <v>0</v>
      </c>
      <c r="M486" s="64">
        <v>1</v>
      </c>
      <c r="N486" s="36">
        <v>0</v>
      </c>
      <c r="W486" s="29">
        <v>0.62745098039215685</v>
      </c>
      <c r="X486" s="29">
        <v>0.5725490196078431</v>
      </c>
      <c r="Y486" s="29">
        <v>0.61568627450980395</v>
      </c>
      <c r="Z486" s="29">
        <v>0.62745098039215685</v>
      </c>
      <c r="AA486" s="29">
        <v>0.60392156862745094</v>
      </c>
      <c r="AB486" s="29">
        <v>0.7803921568627451</v>
      </c>
      <c r="AC486" s="29">
        <v>5.0980392156862744E-2</v>
      </c>
      <c r="AD486" s="29">
        <v>1.9607843137254902E-2</v>
      </c>
      <c r="AE486" s="29">
        <v>1.9607843137254902E-2</v>
      </c>
      <c r="AF486" s="29">
        <v>4.3137254901960784E-2</v>
      </c>
      <c r="AG486" s="29">
        <v>0.9137254901960784</v>
      </c>
      <c r="AH486" s="29">
        <v>0.92156862745098034</v>
      </c>
      <c r="AI486" s="29">
        <v>0.59215686274509804</v>
      </c>
      <c r="AJ486" s="29">
        <v>0</v>
      </c>
      <c r="AK486" s="29">
        <v>4.7058823529411764E-2</v>
      </c>
      <c r="AL486" s="29">
        <v>6.6666666666666666E-2</v>
      </c>
      <c r="AM486" s="29">
        <v>1.5686274509803921E-2</v>
      </c>
      <c r="AN486" s="29">
        <v>0.57647058823529407</v>
      </c>
      <c r="AO486" s="29">
        <v>0.94509803921568625</v>
      </c>
      <c r="AP486" s="29">
        <v>0.9137254901960784</v>
      </c>
      <c r="AQ486" s="29">
        <v>0.55294117647058827</v>
      </c>
      <c r="AR486" s="29">
        <v>0.74901960784313726</v>
      </c>
      <c r="AS486" s="29">
        <v>7.4509803921568626E-2</v>
      </c>
      <c r="AT486" s="29">
        <v>2.3529411764705882E-2</v>
      </c>
      <c r="AU486" s="29">
        <v>1.1764705882352941E-2</v>
      </c>
      <c r="AV486" s="29">
        <v>7.8431372549019607E-3</v>
      </c>
      <c r="AW486" s="29">
        <v>0.91764705882352937</v>
      </c>
      <c r="AX486" s="29">
        <v>0.90588235294117647</v>
      </c>
      <c r="AY486" s="29">
        <v>0.62745098039215685</v>
      </c>
      <c r="AZ486" s="29">
        <v>5.4901960784313725E-2</v>
      </c>
      <c r="BA486" s="29">
        <v>1.1764705882352941E-2</v>
      </c>
      <c r="BB486" s="29">
        <v>0.61176470588235299</v>
      </c>
      <c r="BC486" s="29">
        <v>7.8431372549019607E-3</v>
      </c>
      <c r="BD486" s="29">
        <v>2.3529411764705882E-2</v>
      </c>
      <c r="BE486" s="29">
        <v>0.89411764705882357</v>
      </c>
      <c r="BF486" s="29">
        <v>0.90980392156862744</v>
      </c>
      <c r="BG486" s="29">
        <v>0.5725490196078431</v>
      </c>
      <c r="BH486" s="29">
        <v>0.5607843137254902</v>
      </c>
      <c r="BI486" s="29">
        <v>0.60784313725490191</v>
      </c>
      <c r="BJ486" s="29">
        <v>2.3529411764705882E-2</v>
      </c>
      <c r="BK486" s="29">
        <v>6.2745098039215685E-2</v>
      </c>
      <c r="BL486" s="29">
        <v>5.8823529411764705E-2</v>
      </c>
      <c r="BM486" s="29">
        <v>0.56470588235294117</v>
      </c>
      <c r="BN486" s="29">
        <v>5.0980392156862744E-2</v>
      </c>
      <c r="BO486" s="29">
        <v>0.60392156862745094</v>
      </c>
      <c r="BP486" s="29">
        <v>5.8823529411764705E-2</v>
      </c>
      <c r="BQ486" s="29">
        <v>6.6666666666666666E-2</v>
      </c>
      <c r="BR486" s="29">
        <v>1.1764705882352941E-2</v>
      </c>
      <c r="BS486" s="29">
        <v>0</v>
      </c>
      <c r="BT486" s="29">
        <v>0</v>
      </c>
      <c r="BU486" s="29">
        <v>0</v>
      </c>
      <c r="BV486" s="29">
        <v>0</v>
      </c>
      <c r="BW486" s="29">
        <v>0</v>
      </c>
      <c r="BX486" s="29">
        <v>0</v>
      </c>
      <c r="BY486" s="29">
        <v>0</v>
      </c>
      <c r="BZ486" s="29">
        <v>0</v>
      </c>
      <c r="CA486" s="29">
        <v>0</v>
      </c>
      <c r="CB486" s="29">
        <v>0</v>
      </c>
      <c r="CC486" s="29">
        <v>0</v>
      </c>
      <c r="CD486" s="29">
        <v>0</v>
      </c>
      <c r="CE486" s="29">
        <v>0</v>
      </c>
      <c r="CF486" s="29">
        <v>0</v>
      </c>
      <c r="CG486" s="29">
        <v>0</v>
      </c>
      <c r="CH486" s="29">
        <v>0</v>
      </c>
    </row>
    <row r="487" spans="12:86" ht="24" customHeight="1">
      <c r="L487" s="49">
        <v>1</v>
      </c>
      <c r="M487" s="59">
        <v>-4</v>
      </c>
      <c r="N487" s="50">
        <v>1</v>
      </c>
      <c r="W487" s="29">
        <v>0.5725490196078431</v>
      </c>
      <c r="X487" s="29">
        <v>0.61568627450980395</v>
      </c>
      <c r="Y487" s="29">
        <v>0.62745098039215685</v>
      </c>
      <c r="Z487" s="29">
        <v>0.60392156862745094</v>
      </c>
      <c r="AA487" s="29">
        <v>0.7803921568627451</v>
      </c>
      <c r="AB487" s="29">
        <v>5.0980392156862744E-2</v>
      </c>
      <c r="AC487" s="29">
        <v>1.9607843137254902E-2</v>
      </c>
      <c r="AD487" s="29">
        <v>0</v>
      </c>
      <c r="AE487" s="29">
        <v>4.3137254901960784E-2</v>
      </c>
      <c r="AF487" s="29">
        <v>0.9137254901960784</v>
      </c>
      <c r="AG487" s="29">
        <v>0.92156862745098034</v>
      </c>
      <c r="AH487" s="29">
        <v>0.59215686274509804</v>
      </c>
      <c r="AI487" s="29">
        <v>0</v>
      </c>
      <c r="AJ487" s="29">
        <v>4.7058823529411764E-2</v>
      </c>
      <c r="AK487" s="29">
        <v>6.6666666666666666E-2</v>
      </c>
      <c r="AL487" s="29">
        <v>0</v>
      </c>
      <c r="AM487" s="29">
        <v>0.57647058823529407</v>
      </c>
      <c r="AN487" s="29">
        <v>0.94509803921568625</v>
      </c>
      <c r="AO487" s="29">
        <v>0.9137254901960784</v>
      </c>
      <c r="AP487" s="29">
        <v>0.55294117647058827</v>
      </c>
      <c r="AQ487" s="29">
        <v>0.74901960784313726</v>
      </c>
      <c r="AR487" s="29">
        <v>7.4509803921568626E-2</v>
      </c>
      <c r="AS487" s="29">
        <v>2.3529411764705882E-2</v>
      </c>
      <c r="AT487" s="29">
        <v>0</v>
      </c>
      <c r="AU487" s="29">
        <v>7.8431372549019607E-3</v>
      </c>
      <c r="AV487" s="29">
        <v>0.91764705882352937</v>
      </c>
      <c r="AW487" s="29">
        <v>0.90588235294117647</v>
      </c>
      <c r="AX487" s="29">
        <v>0.62745098039215685</v>
      </c>
      <c r="AY487" s="29">
        <v>5.4901960784313725E-2</v>
      </c>
      <c r="AZ487" s="29">
        <v>1.1764705882352941E-2</v>
      </c>
      <c r="BA487" s="29">
        <v>0.61176470588235299</v>
      </c>
      <c r="BB487" s="29">
        <v>0</v>
      </c>
      <c r="BC487" s="29">
        <v>2.3529411764705882E-2</v>
      </c>
      <c r="BD487" s="29">
        <v>0.89411764705882357</v>
      </c>
      <c r="BE487" s="29">
        <v>0.90980392156862744</v>
      </c>
      <c r="BF487" s="29">
        <v>0.5725490196078431</v>
      </c>
      <c r="BG487" s="29">
        <v>0.5607843137254902</v>
      </c>
      <c r="BH487" s="29">
        <v>0.60784313725490191</v>
      </c>
      <c r="BI487" s="29">
        <v>2.3529411764705882E-2</v>
      </c>
      <c r="BJ487" s="29">
        <v>0</v>
      </c>
      <c r="BK487" s="29">
        <v>5.8823529411764705E-2</v>
      </c>
      <c r="BL487" s="29">
        <v>0.56470588235294117</v>
      </c>
      <c r="BM487" s="29">
        <v>5.0980392156862744E-2</v>
      </c>
      <c r="BN487" s="29">
        <v>0.60392156862745094</v>
      </c>
      <c r="BO487" s="29">
        <v>5.8823529411764705E-2</v>
      </c>
      <c r="BP487" s="29">
        <v>6.6666666666666666E-2</v>
      </c>
      <c r="BQ487" s="29">
        <v>1.1764705882352941E-2</v>
      </c>
      <c r="BR487" s="29">
        <v>0</v>
      </c>
      <c r="BS487" s="29">
        <v>0</v>
      </c>
      <c r="BT487" s="29">
        <v>0</v>
      </c>
      <c r="BU487" s="29">
        <v>0</v>
      </c>
      <c r="BV487" s="29">
        <v>0</v>
      </c>
      <c r="BW487" s="29">
        <v>0</v>
      </c>
      <c r="BX487" s="29">
        <v>0</v>
      </c>
      <c r="BY487" s="29">
        <v>0</v>
      </c>
      <c r="BZ487" s="29">
        <v>0</v>
      </c>
      <c r="CA487" s="29">
        <v>0</v>
      </c>
      <c r="CB487" s="29">
        <v>0</v>
      </c>
      <c r="CC487" s="29">
        <v>0</v>
      </c>
      <c r="CD487" s="29">
        <v>0</v>
      </c>
      <c r="CE487" s="29">
        <v>0</v>
      </c>
      <c r="CF487" s="29">
        <v>0</v>
      </c>
      <c r="CG487" s="29">
        <v>0</v>
      </c>
      <c r="CH487" s="29">
        <v>0</v>
      </c>
    </row>
    <row r="488" spans="12:86" ht="24" customHeight="1">
      <c r="L488" s="37">
        <v>0</v>
      </c>
      <c r="M488" s="65">
        <v>1</v>
      </c>
      <c r="N488" s="38">
        <v>0</v>
      </c>
      <c r="W488" s="30">
        <v>0.61568627450980395</v>
      </c>
      <c r="X488" s="30">
        <v>0.62745098039215685</v>
      </c>
      <c r="Y488" s="30">
        <v>0.60392156862745094</v>
      </c>
      <c r="Z488" s="30">
        <v>0.7803921568627451</v>
      </c>
      <c r="AA488" s="30">
        <v>5.0980392156862744E-2</v>
      </c>
      <c r="AB488" s="30">
        <v>1.9607843137254902E-2</v>
      </c>
      <c r="AC488" s="30">
        <v>0</v>
      </c>
      <c r="AD488" s="30">
        <v>0</v>
      </c>
      <c r="AE488" s="30">
        <v>0.9137254901960784</v>
      </c>
      <c r="AF488" s="30">
        <v>0.92156862745098034</v>
      </c>
      <c r="AG488" s="30">
        <v>0.59215686274509804</v>
      </c>
      <c r="AH488" s="30">
        <v>0</v>
      </c>
      <c r="AI488" s="30">
        <v>4.7058823529411764E-2</v>
      </c>
      <c r="AJ488" s="30">
        <v>6.6666666666666666E-2</v>
      </c>
      <c r="AK488" s="30">
        <v>0</v>
      </c>
      <c r="AL488" s="30">
        <v>0</v>
      </c>
      <c r="AM488" s="30">
        <v>0.94509803921568625</v>
      </c>
      <c r="AN488" s="30">
        <v>0.9137254901960784</v>
      </c>
      <c r="AO488" s="30">
        <v>0.55294117647058827</v>
      </c>
      <c r="AP488" s="30">
        <v>0.74901960784313726</v>
      </c>
      <c r="AQ488" s="30">
        <v>7.4509803921568626E-2</v>
      </c>
      <c r="AR488" s="30">
        <v>2.3529411764705882E-2</v>
      </c>
      <c r="AS488" s="30">
        <v>0</v>
      </c>
      <c r="AT488" s="30">
        <v>0</v>
      </c>
      <c r="AU488" s="30">
        <v>0.91764705882352937</v>
      </c>
      <c r="AV488" s="30">
        <v>0.90588235294117647</v>
      </c>
      <c r="AW488" s="30">
        <v>0.62745098039215685</v>
      </c>
      <c r="AX488" s="30">
        <v>5.4901960784313725E-2</v>
      </c>
      <c r="AY488" s="30">
        <v>1.1764705882352941E-2</v>
      </c>
      <c r="AZ488" s="30">
        <v>0.61176470588235299</v>
      </c>
      <c r="BA488" s="30">
        <v>0</v>
      </c>
      <c r="BB488" s="30">
        <v>0</v>
      </c>
      <c r="BC488" s="30">
        <v>0.89411764705882357</v>
      </c>
      <c r="BD488" s="30">
        <v>0.90980392156862744</v>
      </c>
      <c r="BE488" s="30">
        <v>0.5725490196078431</v>
      </c>
      <c r="BF488" s="30">
        <v>0.5607843137254902</v>
      </c>
      <c r="BG488" s="30">
        <v>0.60784313725490191</v>
      </c>
      <c r="BH488" s="30">
        <v>2.3529411764705882E-2</v>
      </c>
      <c r="BI488" s="30">
        <v>0</v>
      </c>
      <c r="BJ488" s="30">
        <v>0</v>
      </c>
      <c r="BK488" s="30">
        <v>0.56470588235294117</v>
      </c>
      <c r="BL488" s="30">
        <v>5.0980392156862744E-2</v>
      </c>
      <c r="BM488" s="30">
        <v>0.60392156862745094</v>
      </c>
      <c r="BN488" s="30">
        <v>5.8823529411764705E-2</v>
      </c>
      <c r="BO488" s="30">
        <v>6.6666666666666666E-2</v>
      </c>
      <c r="BP488" s="30">
        <v>1.1764705882352941E-2</v>
      </c>
      <c r="BQ488" s="30">
        <v>0</v>
      </c>
      <c r="BR488" s="30">
        <v>0</v>
      </c>
      <c r="BS488" s="30">
        <v>0</v>
      </c>
      <c r="BT488" s="30">
        <v>0</v>
      </c>
      <c r="BU488" s="30">
        <v>0</v>
      </c>
      <c r="BV488" s="30">
        <v>0</v>
      </c>
      <c r="BW488" s="30">
        <v>0</v>
      </c>
      <c r="BX488" s="30">
        <v>0</v>
      </c>
      <c r="BY488" s="30">
        <v>0</v>
      </c>
      <c r="BZ488" s="30">
        <v>0</v>
      </c>
      <c r="CA488" s="30">
        <v>0</v>
      </c>
      <c r="CB488" s="30">
        <v>0</v>
      </c>
      <c r="CC488" s="30">
        <v>0</v>
      </c>
      <c r="CD488" s="30">
        <v>0</v>
      </c>
      <c r="CE488" s="30">
        <v>0</v>
      </c>
      <c r="CF488" s="30">
        <v>0</v>
      </c>
      <c r="CG488" s="30">
        <v>0</v>
      </c>
      <c r="CH488" s="30">
        <v>0</v>
      </c>
    </row>
    <row r="489" spans="12:86" ht="24" customHeight="1">
      <c r="W489">
        <v>1</v>
      </c>
      <c r="X489">
        <v>1</v>
      </c>
      <c r="Y489">
        <v>1</v>
      </c>
      <c r="Z489">
        <v>1</v>
      </c>
      <c r="AA489">
        <v>1</v>
      </c>
      <c r="AB489">
        <v>1</v>
      </c>
      <c r="AC489">
        <v>1</v>
      </c>
      <c r="AD489">
        <v>1</v>
      </c>
      <c r="AE489">
        <v>1</v>
      </c>
      <c r="AF489">
        <v>1</v>
      </c>
      <c r="AG489">
        <v>1</v>
      </c>
      <c r="AH489">
        <v>1</v>
      </c>
      <c r="AI489">
        <v>1</v>
      </c>
      <c r="AJ489">
        <v>1</v>
      </c>
      <c r="AK489">
        <v>1</v>
      </c>
      <c r="AL489">
        <v>1</v>
      </c>
      <c r="AM489">
        <v>1</v>
      </c>
      <c r="AN489">
        <v>1</v>
      </c>
      <c r="AO489">
        <v>1</v>
      </c>
      <c r="AP489">
        <v>1</v>
      </c>
      <c r="AQ489">
        <v>1</v>
      </c>
      <c r="AR489">
        <v>1</v>
      </c>
      <c r="AS489">
        <v>1</v>
      </c>
      <c r="AT489">
        <v>1</v>
      </c>
      <c r="AU489">
        <v>1</v>
      </c>
      <c r="AV489">
        <v>1</v>
      </c>
      <c r="AW489">
        <v>1</v>
      </c>
      <c r="AX489">
        <v>1</v>
      </c>
      <c r="AY489">
        <v>1</v>
      </c>
      <c r="AZ489">
        <v>1</v>
      </c>
      <c r="BA489">
        <v>1</v>
      </c>
      <c r="BB489">
        <v>1</v>
      </c>
      <c r="BC489">
        <v>1</v>
      </c>
      <c r="BD489">
        <v>1</v>
      </c>
      <c r="BE489">
        <v>1</v>
      </c>
      <c r="BF489">
        <v>1</v>
      </c>
      <c r="BG489">
        <v>1</v>
      </c>
      <c r="BH489">
        <v>1</v>
      </c>
      <c r="BI489">
        <v>1</v>
      </c>
      <c r="BJ489">
        <v>1</v>
      </c>
      <c r="BK489">
        <v>1</v>
      </c>
      <c r="BL489">
        <v>1</v>
      </c>
      <c r="BM489">
        <v>1</v>
      </c>
      <c r="BN489">
        <v>1</v>
      </c>
      <c r="BO489">
        <v>1</v>
      </c>
      <c r="BP489">
        <v>1</v>
      </c>
      <c r="BQ489">
        <v>1</v>
      </c>
      <c r="BR489">
        <v>1</v>
      </c>
      <c r="BS489">
        <v>1</v>
      </c>
      <c r="BT489">
        <v>1</v>
      </c>
      <c r="BU489">
        <v>1</v>
      </c>
      <c r="BV489">
        <v>1</v>
      </c>
      <c r="BW489">
        <v>1</v>
      </c>
      <c r="BX489">
        <v>1</v>
      </c>
      <c r="BY489">
        <v>1</v>
      </c>
      <c r="BZ489">
        <v>1</v>
      </c>
      <c r="CA489">
        <v>1</v>
      </c>
      <c r="CB489">
        <v>1</v>
      </c>
      <c r="CC489">
        <v>1</v>
      </c>
      <c r="CD489">
        <v>1</v>
      </c>
      <c r="CE489">
        <v>1</v>
      </c>
      <c r="CF489">
        <v>1</v>
      </c>
      <c r="CG489">
        <v>1</v>
      </c>
      <c r="CH489">
        <v>1</v>
      </c>
    </row>
    <row r="490" spans="12:86" ht="24" customHeight="1">
      <c r="L490" t="s">
        <v>16</v>
      </c>
      <c r="V490" t="s">
        <v>18</v>
      </c>
      <c r="Y490"/>
      <c r="Z490"/>
      <c r="AA490"/>
    </row>
    <row r="491" spans="12:86" ht="24" customHeight="1">
      <c r="L491" s="66" cm="1">
        <f t="array" ref="L491:T492">_xlfn.WRAPROWS(_xlfn.TOROW(L483:N488),9)</f>
        <v>1</v>
      </c>
      <c r="M491" s="67">
        <v>0</v>
      </c>
      <c r="N491" s="67">
        <v>-1</v>
      </c>
      <c r="O491" s="67">
        <v>1</v>
      </c>
      <c r="P491" s="67">
        <v>0</v>
      </c>
      <c r="Q491" s="67">
        <v>-1</v>
      </c>
      <c r="R491" s="67">
        <v>1</v>
      </c>
      <c r="S491" s="67">
        <v>0</v>
      </c>
      <c r="T491" s="68">
        <v>-1</v>
      </c>
      <c r="U491" s="69">
        <v>1</v>
      </c>
      <c r="W491" s="88" cm="1">
        <f t="array" ref="W491:CH492">MMULT(L491:U492,W480:CH489)</f>
        <v>0.47058823529411753</v>
      </c>
      <c r="X491" s="89">
        <v>0.98039215686274506</v>
      </c>
      <c r="Y491" s="44">
        <v>1.0274509803921568</v>
      </c>
      <c r="Z491" s="44">
        <v>0.67058823529411771</v>
      </c>
      <c r="AA491" s="44">
        <v>2.6823529411764708</v>
      </c>
      <c r="AB491" s="89">
        <v>2.5176470588235293</v>
      </c>
      <c r="AC491" s="89">
        <v>1.0901960784313725</v>
      </c>
      <c r="AD491" s="89">
        <v>1.0901960784313725</v>
      </c>
      <c r="AE491" s="89">
        <v>0.14901960784313728</v>
      </c>
      <c r="AF491" s="89">
        <v>9.8039215686274495E-2</v>
      </c>
      <c r="AG491" s="89">
        <v>1.3529411764705883</v>
      </c>
      <c r="AH491" s="89">
        <v>1.7529411764705882</v>
      </c>
      <c r="AI491" s="89">
        <v>2.6078431372549016</v>
      </c>
      <c r="AJ491" s="89">
        <v>1.7176470588235295</v>
      </c>
      <c r="AK491" s="89">
        <v>1.1372549019607843</v>
      </c>
      <c r="AL491" s="89">
        <v>1.1098039215686275</v>
      </c>
      <c r="AM491" s="89">
        <v>-0.81176470588235294</v>
      </c>
      <c r="AN491" s="89">
        <v>-0.27058823529411757</v>
      </c>
      <c r="AO491" s="89">
        <v>1.7254901960784312</v>
      </c>
      <c r="AP491" s="89">
        <v>1.9333333333333331</v>
      </c>
      <c r="AQ491" s="89">
        <v>2.5764705882352938</v>
      </c>
      <c r="AR491" s="89">
        <v>2.4196078431372552</v>
      </c>
      <c r="AS491" s="89">
        <v>1.1725490196078432</v>
      </c>
      <c r="AT491" s="89">
        <v>1.1098039215686275</v>
      </c>
      <c r="AU491" s="89">
        <v>-1.7294117647058824</v>
      </c>
      <c r="AV491" s="89">
        <v>-1.1137254901960785</v>
      </c>
      <c r="AW491" s="89">
        <v>2.003921568627451</v>
      </c>
      <c r="AX491" s="89">
        <v>2.9372549019607845</v>
      </c>
      <c r="AY491" s="89">
        <v>2.6392156862745102</v>
      </c>
      <c r="AZ491" s="89">
        <v>1.1019607843137256</v>
      </c>
      <c r="BA491" s="89">
        <v>1.1333333333333333</v>
      </c>
      <c r="BB491" s="89">
        <v>1.7019607843137257</v>
      </c>
      <c r="BC491" s="89">
        <v>-1.7215686274509805</v>
      </c>
      <c r="BD491" s="89">
        <v>-1.1215686274509804</v>
      </c>
      <c r="BE491" s="89">
        <v>2.003921568627451</v>
      </c>
      <c r="BF491" s="89">
        <v>2.3647058823529408</v>
      </c>
      <c r="BG491" s="89">
        <v>2.0588235294117649</v>
      </c>
      <c r="BH491" s="89">
        <v>1.7058823529411764</v>
      </c>
      <c r="BI491" s="89">
        <v>1.6941176470588235</v>
      </c>
      <c r="BJ491" s="89">
        <v>1.6588235294117648</v>
      </c>
      <c r="BK491" s="89">
        <v>-1.2941176470588234</v>
      </c>
      <c r="BL491" s="89">
        <v>-0.77647058823529402</v>
      </c>
      <c r="BM491" s="89">
        <v>1.5725490196078433</v>
      </c>
      <c r="BN491" s="89">
        <v>2.1921568627450982</v>
      </c>
      <c r="BO491" s="89">
        <v>2.1176470588235294</v>
      </c>
      <c r="BP491" s="89">
        <v>1.0274509803921568</v>
      </c>
      <c r="BQ491" s="89">
        <v>1.6862745098039214</v>
      </c>
      <c r="BR491" s="89">
        <v>1.6470588235294117</v>
      </c>
      <c r="BS491" s="89">
        <v>-0.38823529411764701</v>
      </c>
      <c r="BT491" s="89">
        <v>0.1215686274509804</v>
      </c>
      <c r="BU491" s="89">
        <v>1.2823529411764707</v>
      </c>
      <c r="BV491" s="89">
        <v>1.3411764705882352</v>
      </c>
      <c r="BW491" s="89">
        <v>1.5019607843137255</v>
      </c>
      <c r="BX491" s="89">
        <v>1.5843137254901962</v>
      </c>
      <c r="BY491" s="89">
        <v>1.6745098039215685</v>
      </c>
      <c r="BZ491" s="89">
        <v>1.0352941176470589</v>
      </c>
      <c r="CA491" s="89">
        <v>0.49803921568627452</v>
      </c>
      <c r="CB491" s="89">
        <v>1.0078431372549019</v>
      </c>
      <c r="CC491" s="89">
        <v>0.96078431372549022</v>
      </c>
      <c r="CD491" s="89">
        <v>0.99215686274509807</v>
      </c>
      <c r="CE491" s="89">
        <v>1.5372549019607842</v>
      </c>
      <c r="CF491" s="89">
        <v>1.0470588235294118</v>
      </c>
      <c r="CG491" s="89">
        <v>1.0666666666666667</v>
      </c>
      <c r="CH491" s="90">
        <v>1.0117647058823529</v>
      </c>
    </row>
    <row r="492" spans="12:86" ht="24" customHeight="1">
      <c r="L492" s="66">
        <v>0</v>
      </c>
      <c r="M492" s="67">
        <v>1</v>
      </c>
      <c r="N492" s="67">
        <v>0</v>
      </c>
      <c r="O492" s="67">
        <v>1</v>
      </c>
      <c r="P492" s="67">
        <v>-4</v>
      </c>
      <c r="Q492" s="67">
        <v>1</v>
      </c>
      <c r="R492" s="67">
        <v>0</v>
      </c>
      <c r="S492" s="67">
        <v>1</v>
      </c>
      <c r="T492" s="68">
        <v>0</v>
      </c>
      <c r="U492" s="69">
        <v>-1</v>
      </c>
      <c r="W492" s="88">
        <v>1.1137254901960785</v>
      </c>
      <c r="X492" s="89">
        <v>-1.949019607843137</v>
      </c>
      <c r="Y492" s="44">
        <v>1.2392156862745098</v>
      </c>
      <c r="Z492" s="44">
        <v>-1.8941176470588239</v>
      </c>
      <c r="AA492" s="44">
        <v>0.96078431372549034</v>
      </c>
      <c r="AB492" s="89">
        <v>-1.0352941176470589</v>
      </c>
      <c r="AC492" s="89">
        <v>-0.9882352941176471</v>
      </c>
      <c r="AD492" s="89">
        <v>-0.97647058823529409</v>
      </c>
      <c r="AE492" s="89">
        <v>-1.9411764705882351</v>
      </c>
      <c r="AF492" s="89">
        <v>-0.78039215686274532</v>
      </c>
      <c r="AG492" s="89">
        <v>-1.3372549019607844</v>
      </c>
      <c r="AH492" s="89">
        <v>-0.86666666666666647</v>
      </c>
      <c r="AI492" s="89">
        <v>-3.4196078431372552</v>
      </c>
      <c r="AJ492" s="89">
        <v>-0.31764705882352939</v>
      </c>
      <c r="AK492" s="89">
        <v>-0.93725490196078431</v>
      </c>
      <c r="AL492" s="89">
        <v>-0.98039215686274506</v>
      </c>
      <c r="AM492" s="89">
        <v>0.90980392156862733</v>
      </c>
      <c r="AN492" s="89">
        <v>-2.1294117647058828</v>
      </c>
      <c r="AO492" s="89">
        <v>-1.6392156862745098</v>
      </c>
      <c r="AP492" s="89">
        <v>-1.2901960784313726</v>
      </c>
      <c r="AQ492" s="89">
        <v>1.1686274509803924</v>
      </c>
      <c r="AR492" s="89">
        <v>-0.99607843137254903</v>
      </c>
      <c r="AS492" s="89">
        <v>-1.1764705882352942</v>
      </c>
      <c r="AT492" s="89">
        <v>-0.93333333333333335</v>
      </c>
      <c r="AU492" s="89">
        <v>-2.2941176470588234</v>
      </c>
      <c r="AV492" s="89">
        <v>-1.4588235294117649</v>
      </c>
      <c r="AW492" s="89">
        <v>-1.3294117647058821</v>
      </c>
      <c r="AX492" s="89">
        <v>-0.32941176470588251</v>
      </c>
      <c r="AY492" s="89">
        <v>-3.3137254901960786</v>
      </c>
      <c r="AZ492" s="89">
        <v>-0.46666666666666667</v>
      </c>
      <c r="BA492" s="89">
        <v>-0.34117647058823519</v>
      </c>
      <c r="BB492" s="89">
        <v>-0.97647058823529409</v>
      </c>
      <c r="BC492" s="89">
        <v>0.49803921568627429</v>
      </c>
      <c r="BD492" s="89">
        <v>-1.9176470588235297</v>
      </c>
      <c r="BE492" s="89">
        <v>-1.2549019607843137</v>
      </c>
      <c r="BF492" s="89">
        <v>-1.4235294117647057</v>
      </c>
      <c r="BG492" s="89">
        <v>0.7294117647058822</v>
      </c>
      <c r="BH492" s="89">
        <v>0.30196078431372531</v>
      </c>
      <c r="BI492" s="89">
        <v>-3.3882352941176475</v>
      </c>
      <c r="BJ492" s="89">
        <v>-0.38823529411764701</v>
      </c>
      <c r="BK492" s="89">
        <v>-0.12549019607843137</v>
      </c>
      <c r="BL492" s="89">
        <v>-2.1607843137254905</v>
      </c>
      <c r="BM492" s="89">
        <v>-2.215686274509804</v>
      </c>
      <c r="BN492" s="89">
        <v>-0.58823529411764708</v>
      </c>
      <c r="BO492" s="89">
        <v>-1.9490196078431372</v>
      </c>
      <c r="BP492" s="89">
        <v>-2.7686274509803921</v>
      </c>
      <c r="BQ492" s="89">
        <v>0.13725490196078427</v>
      </c>
      <c r="BR492" s="89">
        <v>-0.97647058823529409</v>
      </c>
      <c r="BS492" s="89">
        <v>-0.58431372549019611</v>
      </c>
      <c r="BT492" s="89">
        <v>-2.2549019607843137</v>
      </c>
      <c r="BU492" s="89">
        <v>0.87450980392156863</v>
      </c>
      <c r="BV492" s="89">
        <v>-2.7333333333333334</v>
      </c>
      <c r="BW492" s="89">
        <v>-3.9215686274511885E-3</v>
      </c>
      <c r="BX492" s="89">
        <v>-0.58823529411764708</v>
      </c>
      <c r="BY492" s="89">
        <v>-0.95686274509803926</v>
      </c>
      <c r="BZ492" s="89">
        <v>-0.9882352941176471</v>
      </c>
      <c r="CA492" s="89">
        <v>-0.94117647058823528</v>
      </c>
      <c r="CB492" s="89">
        <v>-0.43529411764705883</v>
      </c>
      <c r="CC492" s="89">
        <v>-0.94901960784313721</v>
      </c>
      <c r="CD492" s="89">
        <v>-0.39607843137254906</v>
      </c>
      <c r="CE492" s="89">
        <v>-0.94117647058823528</v>
      </c>
      <c r="CF492" s="89">
        <v>-0.93333333333333335</v>
      </c>
      <c r="CG492" s="89">
        <v>-0.9882352941176471</v>
      </c>
      <c r="CH492" s="90">
        <v>-1</v>
      </c>
    </row>
    <row r="494" spans="12:86" ht="24" customHeight="1">
      <c r="U494" t="s">
        <v>2</v>
      </c>
      <c r="W494" s="88" cm="1">
        <f t="array" ref="W494:CH495">RELU(_xlfn.ANCHORARRAY(W491))</f>
        <v>0.47058823529411753</v>
      </c>
      <c r="X494" s="89">
        <v>0.98039215686274506</v>
      </c>
      <c r="Y494" s="44">
        <v>1.0274509803921568</v>
      </c>
      <c r="Z494" s="44">
        <v>0.67058823529411771</v>
      </c>
      <c r="AA494" s="44">
        <v>2.6823529411764708</v>
      </c>
      <c r="AB494" s="89">
        <v>2.5176470588235293</v>
      </c>
      <c r="AC494" s="89">
        <v>1.0901960784313725</v>
      </c>
      <c r="AD494" s="89">
        <v>1.0901960784313725</v>
      </c>
      <c r="AE494" s="89">
        <v>0.14901960784313728</v>
      </c>
      <c r="AF494" s="89">
        <v>9.8039215686274495E-2</v>
      </c>
      <c r="AG494" s="89">
        <v>1.3529411764705883</v>
      </c>
      <c r="AH494" s="89">
        <v>1.7529411764705882</v>
      </c>
      <c r="AI494" s="89">
        <v>2.6078431372549016</v>
      </c>
      <c r="AJ494" s="89">
        <v>1.7176470588235295</v>
      </c>
      <c r="AK494" s="89">
        <v>1.1372549019607843</v>
      </c>
      <c r="AL494" s="89">
        <v>1.1098039215686275</v>
      </c>
      <c r="AM494" s="89">
        <v>0</v>
      </c>
      <c r="AN494" s="89">
        <v>0</v>
      </c>
      <c r="AO494" s="89">
        <v>1.7254901960784312</v>
      </c>
      <c r="AP494" s="89">
        <v>1.9333333333333331</v>
      </c>
      <c r="AQ494" s="89">
        <v>2.5764705882352938</v>
      </c>
      <c r="AR494" s="89">
        <v>2.4196078431372552</v>
      </c>
      <c r="AS494" s="89">
        <v>1.1725490196078432</v>
      </c>
      <c r="AT494" s="89">
        <v>1.1098039215686275</v>
      </c>
      <c r="AU494" s="89">
        <v>0</v>
      </c>
      <c r="AV494" s="89">
        <v>0</v>
      </c>
      <c r="AW494" s="89">
        <v>2.003921568627451</v>
      </c>
      <c r="AX494" s="89">
        <v>2.9372549019607845</v>
      </c>
      <c r="AY494" s="89">
        <v>2.6392156862745102</v>
      </c>
      <c r="AZ494" s="89">
        <v>1.1019607843137256</v>
      </c>
      <c r="BA494" s="89">
        <v>1.1333333333333333</v>
      </c>
      <c r="BB494" s="89">
        <v>1.7019607843137257</v>
      </c>
      <c r="BC494" s="89">
        <v>0</v>
      </c>
      <c r="BD494" s="89">
        <v>0</v>
      </c>
      <c r="BE494" s="89">
        <v>2.003921568627451</v>
      </c>
      <c r="BF494" s="89">
        <v>2.3647058823529408</v>
      </c>
      <c r="BG494" s="89">
        <v>2.0588235294117649</v>
      </c>
      <c r="BH494" s="89">
        <v>1.7058823529411764</v>
      </c>
      <c r="BI494" s="89">
        <v>1.6941176470588235</v>
      </c>
      <c r="BJ494" s="89">
        <v>1.6588235294117648</v>
      </c>
      <c r="BK494" s="89">
        <v>0</v>
      </c>
      <c r="BL494" s="89">
        <v>0</v>
      </c>
      <c r="BM494" s="89">
        <v>1.5725490196078433</v>
      </c>
      <c r="BN494" s="89">
        <v>2.1921568627450982</v>
      </c>
      <c r="BO494" s="89">
        <v>2.1176470588235294</v>
      </c>
      <c r="BP494" s="89">
        <v>1.0274509803921568</v>
      </c>
      <c r="BQ494" s="89">
        <v>1.6862745098039214</v>
      </c>
      <c r="BR494" s="89">
        <v>1.6470588235294117</v>
      </c>
      <c r="BS494" s="89">
        <v>0</v>
      </c>
      <c r="BT494" s="89">
        <v>0.1215686274509804</v>
      </c>
      <c r="BU494" s="89">
        <v>1.2823529411764707</v>
      </c>
      <c r="BV494" s="89">
        <v>1.3411764705882352</v>
      </c>
      <c r="BW494" s="89">
        <v>1.5019607843137255</v>
      </c>
      <c r="BX494" s="89">
        <v>1.5843137254901962</v>
      </c>
      <c r="BY494" s="89">
        <v>1.6745098039215685</v>
      </c>
      <c r="BZ494" s="89">
        <v>1.0352941176470589</v>
      </c>
      <c r="CA494" s="89">
        <v>0.49803921568627452</v>
      </c>
      <c r="CB494" s="89">
        <v>1.0078431372549019</v>
      </c>
      <c r="CC494" s="89">
        <v>0.96078431372549022</v>
      </c>
      <c r="CD494" s="89">
        <v>0.99215686274509807</v>
      </c>
      <c r="CE494" s="89">
        <v>1.5372549019607842</v>
      </c>
      <c r="CF494" s="89">
        <v>1.0470588235294118</v>
      </c>
      <c r="CG494" s="89">
        <v>1.0666666666666667</v>
      </c>
      <c r="CH494" s="90">
        <v>1.0117647058823529</v>
      </c>
    </row>
    <row r="495" spans="12:86" ht="24" customHeight="1">
      <c r="W495" s="88">
        <v>1.1137254901960785</v>
      </c>
      <c r="X495" s="89">
        <v>0</v>
      </c>
      <c r="Y495" s="44">
        <v>1.2392156862745098</v>
      </c>
      <c r="Z495" s="44">
        <v>0</v>
      </c>
      <c r="AA495" s="44">
        <v>0.96078431372549034</v>
      </c>
      <c r="AB495" s="89">
        <v>0</v>
      </c>
      <c r="AC495" s="89">
        <v>0</v>
      </c>
      <c r="AD495" s="89">
        <v>0</v>
      </c>
      <c r="AE495" s="89">
        <v>0</v>
      </c>
      <c r="AF495" s="89">
        <v>0</v>
      </c>
      <c r="AG495" s="89">
        <v>0</v>
      </c>
      <c r="AH495" s="89">
        <v>0</v>
      </c>
      <c r="AI495" s="89">
        <v>0</v>
      </c>
      <c r="AJ495" s="89">
        <v>0</v>
      </c>
      <c r="AK495" s="89">
        <v>0</v>
      </c>
      <c r="AL495" s="89">
        <v>0</v>
      </c>
      <c r="AM495" s="89">
        <v>0.90980392156862733</v>
      </c>
      <c r="AN495" s="89">
        <v>0</v>
      </c>
      <c r="AO495" s="89">
        <v>0</v>
      </c>
      <c r="AP495" s="89">
        <v>0</v>
      </c>
      <c r="AQ495" s="89">
        <v>1.1686274509803924</v>
      </c>
      <c r="AR495" s="89">
        <v>0</v>
      </c>
      <c r="AS495" s="89">
        <v>0</v>
      </c>
      <c r="AT495" s="89">
        <v>0</v>
      </c>
      <c r="AU495" s="89">
        <v>0</v>
      </c>
      <c r="AV495" s="89">
        <v>0</v>
      </c>
      <c r="AW495" s="89">
        <v>0</v>
      </c>
      <c r="AX495" s="89">
        <v>0</v>
      </c>
      <c r="AY495" s="89">
        <v>0</v>
      </c>
      <c r="AZ495" s="89">
        <v>0</v>
      </c>
      <c r="BA495" s="89">
        <v>0</v>
      </c>
      <c r="BB495" s="89">
        <v>0</v>
      </c>
      <c r="BC495" s="89">
        <v>0.49803921568627429</v>
      </c>
      <c r="BD495" s="89">
        <v>0</v>
      </c>
      <c r="BE495" s="89">
        <v>0</v>
      </c>
      <c r="BF495" s="89">
        <v>0</v>
      </c>
      <c r="BG495" s="89">
        <v>0.7294117647058822</v>
      </c>
      <c r="BH495" s="89">
        <v>0.30196078431372531</v>
      </c>
      <c r="BI495" s="89">
        <v>0</v>
      </c>
      <c r="BJ495" s="89">
        <v>0</v>
      </c>
      <c r="BK495" s="89">
        <v>0</v>
      </c>
      <c r="BL495" s="89">
        <v>0</v>
      </c>
      <c r="BM495" s="89">
        <v>0</v>
      </c>
      <c r="BN495" s="89">
        <v>0</v>
      </c>
      <c r="BO495" s="89">
        <v>0</v>
      </c>
      <c r="BP495" s="89">
        <v>0</v>
      </c>
      <c r="BQ495" s="89">
        <v>0.13725490196078427</v>
      </c>
      <c r="BR495" s="89">
        <v>0</v>
      </c>
      <c r="BS495" s="89">
        <v>0</v>
      </c>
      <c r="BT495" s="89">
        <v>0</v>
      </c>
      <c r="BU495" s="89">
        <v>0.87450980392156863</v>
      </c>
      <c r="BV495" s="89">
        <v>0</v>
      </c>
      <c r="BW495" s="89">
        <v>0</v>
      </c>
      <c r="BX495" s="89">
        <v>0</v>
      </c>
      <c r="BY495" s="89">
        <v>0</v>
      </c>
      <c r="BZ495" s="89">
        <v>0</v>
      </c>
      <c r="CA495" s="89">
        <v>0</v>
      </c>
      <c r="CB495" s="89">
        <v>0</v>
      </c>
      <c r="CC495" s="89">
        <v>0</v>
      </c>
      <c r="CD495" s="89">
        <v>0</v>
      </c>
      <c r="CE495" s="89">
        <v>0</v>
      </c>
      <c r="CF495" s="89">
        <v>0</v>
      </c>
      <c r="CG495" s="89">
        <v>0</v>
      </c>
      <c r="CH495" s="90">
        <v>0</v>
      </c>
    </row>
    <row r="496" spans="12:86" ht="24" customHeight="1" thickBot="1"/>
    <row r="497" spans="21:30" ht="24" customHeight="1">
      <c r="U497" t="s">
        <v>25</v>
      </c>
      <c r="W497" s="70" cm="1">
        <f t="array" ref="W497:AD512">_xlfn.WRAPROWS(_xlfn.TOROW(_xlfn.ANCHORARRAY(W494)),8)</f>
        <v>0.47058823529411753</v>
      </c>
      <c r="X497" s="71">
        <v>0.98039215686274506</v>
      </c>
      <c r="Y497" s="71">
        <v>1.0274509803921568</v>
      </c>
      <c r="Z497" s="71">
        <v>0.67058823529411771</v>
      </c>
      <c r="AA497" s="71">
        <v>2.6823529411764708</v>
      </c>
      <c r="AB497" s="71">
        <v>2.5176470588235293</v>
      </c>
      <c r="AC497" s="71">
        <v>1.0901960784313725</v>
      </c>
      <c r="AD497" s="72">
        <v>1.0901960784313725</v>
      </c>
    </row>
    <row r="498" spans="21:30" ht="24" customHeight="1">
      <c r="W498" s="73">
        <v>0.14901960784313728</v>
      </c>
      <c r="X498" s="74">
        <v>9.8039215686274495E-2</v>
      </c>
      <c r="Y498" s="74">
        <v>1.3529411764705883</v>
      </c>
      <c r="Z498" s="74">
        <v>1.7529411764705882</v>
      </c>
      <c r="AA498" s="74">
        <v>2.6078431372549016</v>
      </c>
      <c r="AB498" s="74">
        <v>1.7176470588235295</v>
      </c>
      <c r="AC498" s="74">
        <v>1.1372549019607843</v>
      </c>
      <c r="AD498" s="75">
        <v>1.1098039215686275</v>
      </c>
    </row>
    <row r="499" spans="21:30" ht="24" customHeight="1">
      <c r="W499" s="73">
        <v>0</v>
      </c>
      <c r="X499" s="74">
        <v>0</v>
      </c>
      <c r="Y499" s="74">
        <v>1.7254901960784312</v>
      </c>
      <c r="Z499" s="74">
        <v>1.9333333333333331</v>
      </c>
      <c r="AA499" s="74">
        <v>2.5764705882352938</v>
      </c>
      <c r="AB499" s="74">
        <v>2.4196078431372552</v>
      </c>
      <c r="AC499" s="74">
        <v>1.1725490196078432</v>
      </c>
      <c r="AD499" s="75">
        <v>1.1098039215686275</v>
      </c>
    </row>
    <row r="500" spans="21:30" ht="24" customHeight="1">
      <c r="W500" s="73">
        <v>0</v>
      </c>
      <c r="X500" s="74">
        <v>0</v>
      </c>
      <c r="Y500" s="74">
        <v>2.003921568627451</v>
      </c>
      <c r="Z500" s="74">
        <v>2.9372549019607845</v>
      </c>
      <c r="AA500" s="74">
        <v>2.6392156862745102</v>
      </c>
      <c r="AB500" s="74">
        <v>1.1019607843137256</v>
      </c>
      <c r="AC500" s="74">
        <v>1.1333333333333333</v>
      </c>
      <c r="AD500" s="75">
        <v>1.7019607843137257</v>
      </c>
    </row>
    <row r="501" spans="21:30" ht="24" customHeight="1">
      <c r="W501" s="73">
        <v>0</v>
      </c>
      <c r="X501" s="74">
        <v>0</v>
      </c>
      <c r="Y501" s="74">
        <v>2.003921568627451</v>
      </c>
      <c r="Z501" s="74">
        <v>2.3647058823529408</v>
      </c>
      <c r="AA501" s="74">
        <v>2.0588235294117649</v>
      </c>
      <c r="AB501" s="74">
        <v>1.7058823529411764</v>
      </c>
      <c r="AC501" s="74">
        <v>1.6941176470588235</v>
      </c>
      <c r="AD501" s="75">
        <v>1.6588235294117648</v>
      </c>
    </row>
    <row r="502" spans="21:30" ht="24" customHeight="1">
      <c r="W502" s="73">
        <v>0</v>
      </c>
      <c r="X502" s="74">
        <v>0</v>
      </c>
      <c r="Y502" s="74">
        <v>1.5725490196078433</v>
      </c>
      <c r="Z502" s="74">
        <v>2.1921568627450982</v>
      </c>
      <c r="AA502" s="74">
        <v>2.1176470588235294</v>
      </c>
      <c r="AB502" s="74">
        <v>1.0274509803921568</v>
      </c>
      <c r="AC502" s="74">
        <v>1.6862745098039214</v>
      </c>
      <c r="AD502" s="75">
        <v>1.6470588235294117</v>
      </c>
    </row>
    <row r="503" spans="21:30" ht="24" customHeight="1">
      <c r="W503" s="73">
        <v>0</v>
      </c>
      <c r="X503" s="74">
        <v>0.1215686274509804</v>
      </c>
      <c r="Y503" s="74">
        <v>1.2823529411764707</v>
      </c>
      <c r="Z503" s="74">
        <v>1.3411764705882352</v>
      </c>
      <c r="AA503" s="74">
        <v>1.5019607843137255</v>
      </c>
      <c r="AB503" s="74">
        <v>1.5843137254901962</v>
      </c>
      <c r="AC503" s="74">
        <v>1.6745098039215685</v>
      </c>
      <c r="AD503" s="75">
        <v>1.0352941176470589</v>
      </c>
    </row>
    <row r="504" spans="21:30" ht="24" customHeight="1" thickBot="1">
      <c r="W504" s="76">
        <v>0.49803921568627452</v>
      </c>
      <c r="X504" s="77">
        <v>1.0078431372549019</v>
      </c>
      <c r="Y504" s="77">
        <v>0.96078431372549022</v>
      </c>
      <c r="Z504" s="77">
        <v>0.99215686274509807</v>
      </c>
      <c r="AA504" s="77">
        <v>1.5372549019607842</v>
      </c>
      <c r="AB504" s="77">
        <v>1.0470588235294118</v>
      </c>
      <c r="AC504" s="77">
        <v>1.0666666666666667</v>
      </c>
      <c r="AD504" s="78">
        <v>1.0117647058823529</v>
      </c>
    </row>
    <row r="505" spans="21:30" ht="24" customHeight="1">
      <c r="W505" s="70">
        <v>1.1137254901960785</v>
      </c>
      <c r="X505" s="71">
        <v>0</v>
      </c>
      <c r="Y505" s="71">
        <v>1.2392156862745098</v>
      </c>
      <c r="Z505" s="71">
        <v>0</v>
      </c>
      <c r="AA505" s="71">
        <v>0.96078431372549034</v>
      </c>
      <c r="AB505" s="71">
        <v>0</v>
      </c>
      <c r="AC505" s="71">
        <v>0</v>
      </c>
      <c r="AD505" s="72">
        <v>0</v>
      </c>
    </row>
    <row r="506" spans="21:30" ht="24" customHeight="1">
      <c r="W506" s="73">
        <v>0</v>
      </c>
      <c r="X506" s="74">
        <v>0</v>
      </c>
      <c r="Y506" s="74">
        <v>0</v>
      </c>
      <c r="Z506" s="74">
        <v>0</v>
      </c>
      <c r="AA506" s="74">
        <v>0</v>
      </c>
      <c r="AB506" s="74">
        <v>0</v>
      </c>
      <c r="AC506" s="74">
        <v>0</v>
      </c>
      <c r="AD506" s="75">
        <v>0</v>
      </c>
    </row>
    <row r="507" spans="21:30" ht="24" customHeight="1">
      <c r="W507" s="73">
        <v>0.90980392156862733</v>
      </c>
      <c r="X507" s="74">
        <v>0</v>
      </c>
      <c r="Y507" s="74">
        <v>0</v>
      </c>
      <c r="Z507" s="74">
        <v>0</v>
      </c>
      <c r="AA507" s="74">
        <v>1.1686274509803924</v>
      </c>
      <c r="AB507" s="74">
        <v>0</v>
      </c>
      <c r="AC507" s="74">
        <v>0</v>
      </c>
      <c r="AD507" s="75">
        <v>0</v>
      </c>
    </row>
    <row r="508" spans="21:30" ht="24" customHeight="1">
      <c r="W508" s="73">
        <v>0</v>
      </c>
      <c r="X508" s="74">
        <v>0</v>
      </c>
      <c r="Y508" s="74">
        <v>0</v>
      </c>
      <c r="Z508" s="74">
        <v>0</v>
      </c>
      <c r="AA508" s="74">
        <v>0</v>
      </c>
      <c r="AB508" s="74">
        <v>0</v>
      </c>
      <c r="AC508" s="74">
        <v>0</v>
      </c>
      <c r="AD508" s="75">
        <v>0</v>
      </c>
    </row>
    <row r="509" spans="21:30" ht="24" customHeight="1">
      <c r="W509" s="73">
        <v>0.49803921568627429</v>
      </c>
      <c r="X509" s="74">
        <v>0</v>
      </c>
      <c r="Y509" s="74">
        <v>0</v>
      </c>
      <c r="Z509" s="74">
        <v>0</v>
      </c>
      <c r="AA509" s="74">
        <v>0.7294117647058822</v>
      </c>
      <c r="AB509" s="74">
        <v>0.30196078431372531</v>
      </c>
      <c r="AC509" s="74">
        <v>0</v>
      </c>
      <c r="AD509" s="75">
        <v>0</v>
      </c>
    </row>
    <row r="510" spans="21:30" ht="24" customHeight="1">
      <c r="W510" s="73">
        <v>0</v>
      </c>
      <c r="X510" s="74">
        <v>0</v>
      </c>
      <c r="Y510" s="74">
        <v>0</v>
      </c>
      <c r="Z510" s="74">
        <v>0</v>
      </c>
      <c r="AA510" s="74">
        <v>0</v>
      </c>
      <c r="AB510" s="74">
        <v>0</v>
      </c>
      <c r="AC510" s="74">
        <v>0.13725490196078427</v>
      </c>
      <c r="AD510" s="75">
        <v>0</v>
      </c>
    </row>
    <row r="511" spans="21:30" ht="24" customHeight="1">
      <c r="W511" s="73">
        <v>0</v>
      </c>
      <c r="X511" s="74">
        <v>0</v>
      </c>
      <c r="Y511" s="74">
        <v>0.87450980392156863</v>
      </c>
      <c r="Z511" s="74">
        <v>0</v>
      </c>
      <c r="AA511" s="74">
        <v>0</v>
      </c>
      <c r="AB511" s="74">
        <v>0</v>
      </c>
      <c r="AC511" s="74">
        <v>0</v>
      </c>
      <c r="AD511" s="75">
        <v>0</v>
      </c>
    </row>
    <row r="512" spans="21:30" ht="24" customHeight="1" thickBot="1">
      <c r="W512" s="76">
        <v>0</v>
      </c>
      <c r="X512" s="77">
        <v>0</v>
      </c>
      <c r="Y512" s="77">
        <v>0</v>
      </c>
      <c r="Z512" s="77">
        <v>0</v>
      </c>
      <c r="AA512" s="77">
        <v>0</v>
      </c>
      <c r="AB512" s="77">
        <v>0</v>
      </c>
      <c r="AC512" s="77">
        <v>0</v>
      </c>
      <c r="AD512" s="78">
        <v>0</v>
      </c>
    </row>
    <row r="514" spans="3:86" ht="24" customHeight="1">
      <c r="W514" s="74"/>
      <c r="X514" s="74"/>
      <c r="Y514" s="74"/>
      <c r="Z514" s="74"/>
      <c r="AA514" s="74"/>
      <c r="AB514" s="74"/>
      <c r="AC514" s="74"/>
      <c r="AD514" s="74"/>
    </row>
    <row r="515" spans="3:86" ht="24" customHeight="1">
      <c r="U515" t="s">
        <v>17</v>
      </c>
      <c r="W515" s="28" cm="1">
        <f t="array" ref="W515:CH523">IM2COL(W497:AD504,3,1,2,0)</f>
        <v>0.47058823529411753</v>
      </c>
      <c r="X515" s="28">
        <v>0.98039215686274506</v>
      </c>
      <c r="Y515" s="28">
        <v>1.0274509803921568</v>
      </c>
      <c r="Z515" s="28">
        <v>0.67058823529411771</v>
      </c>
      <c r="AA515" s="28">
        <v>2.6823529411764708</v>
      </c>
      <c r="AB515" s="28">
        <v>2.5176470588235293</v>
      </c>
      <c r="AC515" s="28">
        <v>1.0901960784313725</v>
      </c>
      <c r="AD515" s="28">
        <v>1.0901960784313725</v>
      </c>
      <c r="AE515" s="28">
        <v>0.14901960784313728</v>
      </c>
      <c r="AF515" s="28">
        <v>9.8039215686274495E-2</v>
      </c>
      <c r="AG515" s="28">
        <v>1.3529411764705883</v>
      </c>
      <c r="AH515" s="28">
        <v>1.7529411764705882</v>
      </c>
      <c r="AI515" s="28">
        <v>2.6078431372549016</v>
      </c>
      <c r="AJ515" s="28">
        <v>1.7176470588235295</v>
      </c>
      <c r="AK515" s="28">
        <v>1.1372549019607843</v>
      </c>
      <c r="AL515" s="28">
        <v>1.1098039215686275</v>
      </c>
      <c r="AM515" s="28">
        <v>0</v>
      </c>
      <c r="AN515" s="28">
        <v>0</v>
      </c>
      <c r="AO515" s="28">
        <v>1.7254901960784312</v>
      </c>
      <c r="AP515" s="28">
        <v>1.9333333333333331</v>
      </c>
      <c r="AQ515" s="28">
        <v>2.5764705882352938</v>
      </c>
      <c r="AR515" s="28">
        <v>2.4196078431372552</v>
      </c>
      <c r="AS515" s="28">
        <v>1.1725490196078432</v>
      </c>
      <c r="AT515" s="28">
        <v>1.1098039215686275</v>
      </c>
      <c r="AU515" s="28">
        <v>0</v>
      </c>
      <c r="AV515" s="28">
        <v>0</v>
      </c>
      <c r="AW515" s="28">
        <v>2.003921568627451</v>
      </c>
      <c r="AX515" s="28">
        <v>2.9372549019607845</v>
      </c>
      <c r="AY515" s="28">
        <v>2.6392156862745102</v>
      </c>
      <c r="AZ515" s="28">
        <v>1.1019607843137256</v>
      </c>
      <c r="BA515" s="28">
        <v>1.1333333333333333</v>
      </c>
      <c r="BB515" s="28">
        <v>1.7019607843137257</v>
      </c>
      <c r="BC515" s="28">
        <v>0</v>
      </c>
      <c r="BD515" s="28">
        <v>0</v>
      </c>
      <c r="BE515" s="28">
        <v>2.003921568627451</v>
      </c>
      <c r="BF515" s="28">
        <v>2.3647058823529408</v>
      </c>
      <c r="BG515" s="28">
        <v>2.0588235294117649</v>
      </c>
      <c r="BH515" s="28">
        <v>1.7058823529411764</v>
      </c>
      <c r="BI515" s="28">
        <v>1.6941176470588235</v>
      </c>
      <c r="BJ515" s="28">
        <v>1.6588235294117648</v>
      </c>
      <c r="BK515" s="28">
        <v>0</v>
      </c>
      <c r="BL515" s="28">
        <v>0</v>
      </c>
      <c r="BM515" s="28">
        <v>1.5725490196078433</v>
      </c>
      <c r="BN515" s="28">
        <v>2.1921568627450982</v>
      </c>
      <c r="BO515" s="28">
        <v>2.1176470588235294</v>
      </c>
      <c r="BP515" s="28">
        <v>1.0274509803921568</v>
      </c>
      <c r="BQ515" s="28">
        <v>1.6862745098039214</v>
      </c>
      <c r="BR515" s="28">
        <v>1.6470588235294117</v>
      </c>
      <c r="BS515" s="28">
        <v>0</v>
      </c>
      <c r="BT515" s="28">
        <v>0.1215686274509804</v>
      </c>
      <c r="BU515" s="28">
        <v>1.2823529411764707</v>
      </c>
      <c r="BV515" s="28">
        <v>1.3411764705882352</v>
      </c>
      <c r="BW515" s="28">
        <v>1.5019607843137255</v>
      </c>
      <c r="BX515" s="28">
        <v>1.5843137254901962</v>
      </c>
      <c r="BY515" s="28">
        <v>1.6745098039215685</v>
      </c>
      <c r="BZ515" s="28">
        <v>1.0352941176470589</v>
      </c>
      <c r="CA515" s="28">
        <v>0.49803921568627452</v>
      </c>
      <c r="CB515" s="28">
        <v>1.0078431372549019</v>
      </c>
      <c r="CC515" s="28">
        <v>0.96078431372549022</v>
      </c>
      <c r="CD515" s="28">
        <v>0.99215686274509807</v>
      </c>
      <c r="CE515" s="28">
        <v>1.5372549019607842</v>
      </c>
      <c r="CF515" s="28">
        <v>1.0470588235294118</v>
      </c>
      <c r="CG515" s="28">
        <v>1.0666666666666667</v>
      </c>
      <c r="CH515" s="28">
        <v>1.0117647058823529</v>
      </c>
    </row>
    <row r="516" spans="3:86" ht="24" customHeight="1">
      <c r="W516" s="29">
        <v>0.98039215686274506</v>
      </c>
      <c r="X516" s="29">
        <v>1.0274509803921568</v>
      </c>
      <c r="Y516" s="29">
        <v>0.67058823529411771</v>
      </c>
      <c r="Z516" s="29">
        <v>2.6823529411764708</v>
      </c>
      <c r="AA516" s="29">
        <v>2.5176470588235293</v>
      </c>
      <c r="AB516" s="29">
        <v>1.0901960784313725</v>
      </c>
      <c r="AC516" s="29">
        <v>1.0901960784313725</v>
      </c>
      <c r="AD516" s="29">
        <v>0</v>
      </c>
      <c r="AE516" s="29">
        <v>9.8039215686274495E-2</v>
      </c>
      <c r="AF516" s="29">
        <v>1.3529411764705883</v>
      </c>
      <c r="AG516" s="29">
        <v>1.7529411764705882</v>
      </c>
      <c r="AH516" s="29">
        <v>2.6078431372549016</v>
      </c>
      <c r="AI516" s="29">
        <v>1.7176470588235295</v>
      </c>
      <c r="AJ516" s="29">
        <v>1.1372549019607843</v>
      </c>
      <c r="AK516" s="29">
        <v>1.1098039215686275</v>
      </c>
      <c r="AL516" s="29">
        <v>0</v>
      </c>
      <c r="AM516" s="29">
        <v>0</v>
      </c>
      <c r="AN516" s="29">
        <v>1.7254901960784312</v>
      </c>
      <c r="AO516" s="29">
        <v>1.9333333333333331</v>
      </c>
      <c r="AP516" s="29">
        <v>2.5764705882352938</v>
      </c>
      <c r="AQ516" s="29">
        <v>2.4196078431372552</v>
      </c>
      <c r="AR516" s="29">
        <v>1.1725490196078432</v>
      </c>
      <c r="AS516" s="29">
        <v>1.1098039215686275</v>
      </c>
      <c r="AT516" s="29">
        <v>0</v>
      </c>
      <c r="AU516" s="29">
        <v>0</v>
      </c>
      <c r="AV516" s="29">
        <v>2.003921568627451</v>
      </c>
      <c r="AW516" s="29">
        <v>2.9372549019607845</v>
      </c>
      <c r="AX516" s="29">
        <v>2.6392156862745102</v>
      </c>
      <c r="AY516" s="29">
        <v>1.1019607843137256</v>
      </c>
      <c r="AZ516" s="29">
        <v>1.1333333333333333</v>
      </c>
      <c r="BA516" s="29">
        <v>1.7019607843137257</v>
      </c>
      <c r="BB516" s="29">
        <v>0</v>
      </c>
      <c r="BC516" s="29">
        <v>0</v>
      </c>
      <c r="BD516" s="29">
        <v>2.003921568627451</v>
      </c>
      <c r="BE516" s="29">
        <v>2.3647058823529408</v>
      </c>
      <c r="BF516" s="29">
        <v>2.0588235294117649</v>
      </c>
      <c r="BG516" s="29">
        <v>1.7058823529411764</v>
      </c>
      <c r="BH516" s="29">
        <v>1.6941176470588235</v>
      </c>
      <c r="BI516" s="29">
        <v>1.6588235294117648</v>
      </c>
      <c r="BJ516" s="29">
        <v>0</v>
      </c>
      <c r="BK516" s="29">
        <v>0</v>
      </c>
      <c r="BL516" s="29">
        <v>1.5725490196078433</v>
      </c>
      <c r="BM516" s="29">
        <v>2.1921568627450982</v>
      </c>
      <c r="BN516" s="29">
        <v>2.1176470588235294</v>
      </c>
      <c r="BO516" s="29">
        <v>1.0274509803921568</v>
      </c>
      <c r="BP516" s="29">
        <v>1.6862745098039214</v>
      </c>
      <c r="BQ516" s="29">
        <v>1.6470588235294117</v>
      </c>
      <c r="BR516" s="29">
        <v>0</v>
      </c>
      <c r="BS516" s="29">
        <v>0.1215686274509804</v>
      </c>
      <c r="BT516" s="29">
        <v>1.2823529411764707</v>
      </c>
      <c r="BU516" s="29">
        <v>1.3411764705882352</v>
      </c>
      <c r="BV516" s="29">
        <v>1.5019607843137255</v>
      </c>
      <c r="BW516" s="29">
        <v>1.5843137254901962</v>
      </c>
      <c r="BX516" s="29">
        <v>1.6745098039215685</v>
      </c>
      <c r="BY516" s="29">
        <v>1.0352941176470589</v>
      </c>
      <c r="BZ516" s="29">
        <v>0</v>
      </c>
      <c r="CA516" s="29">
        <v>1.0078431372549019</v>
      </c>
      <c r="CB516" s="29">
        <v>0.96078431372549022</v>
      </c>
      <c r="CC516" s="29">
        <v>0.99215686274509807</v>
      </c>
      <c r="CD516" s="29">
        <v>1.5372549019607842</v>
      </c>
      <c r="CE516" s="29">
        <v>1.0470588235294118</v>
      </c>
      <c r="CF516" s="29">
        <v>1.0666666666666667</v>
      </c>
      <c r="CG516" s="29">
        <v>1.0117647058823529</v>
      </c>
      <c r="CH516" s="29">
        <v>0</v>
      </c>
    </row>
    <row r="517" spans="3:86" ht="24" customHeight="1">
      <c r="W517" s="29">
        <v>1.0274509803921568</v>
      </c>
      <c r="X517" s="29">
        <v>0.67058823529411771</v>
      </c>
      <c r="Y517" s="29">
        <v>2.6823529411764708</v>
      </c>
      <c r="Z517" s="29">
        <v>2.5176470588235293</v>
      </c>
      <c r="AA517" s="29">
        <v>1.0901960784313725</v>
      </c>
      <c r="AB517" s="29">
        <v>1.0901960784313725</v>
      </c>
      <c r="AC517" s="29">
        <v>0</v>
      </c>
      <c r="AD517" s="29">
        <v>0</v>
      </c>
      <c r="AE517" s="29">
        <v>1.3529411764705883</v>
      </c>
      <c r="AF517" s="29">
        <v>1.7529411764705882</v>
      </c>
      <c r="AG517" s="29">
        <v>2.6078431372549016</v>
      </c>
      <c r="AH517" s="29">
        <v>1.7176470588235295</v>
      </c>
      <c r="AI517" s="29">
        <v>1.1372549019607843</v>
      </c>
      <c r="AJ517" s="29">
        <v>1.1098039215686275</v>
      </c>
      <c r="AK517" s="29">
        <v>0</v>
      </c>
      <c r="AL517" s="29">
        <v>0</v>
      </c>
      <c r="AM517" s="29">
        <v>1.7254901960784312</v>
      </c>
      <c r="AN517" s="29">
        <v>1.9333333333333331</v>
      </c>
      <c r="AO517" s="29">
        <v>2.5764705882352938</v>
      </c>
      <c r="AP517" s="29">
        <v>2.4196078431372552</v>
      </c>
      <c r="AQ517" s="29">
        <v>1.1725490196078432</v>
      </c>
      <c r="AR517" s="29">
        <v>1.1098039215686275</v>
      </c>
      <c r="AS517" s="29">
        <v>0</v>
      </c>
      <c r="AT517" s="29">
        <v>0</v>
      </c>
      <c r="AU517" s="29">
        <v>2.003921568627451</v>
      </c>
      <c r="AV517" s="29">
        <v>2.9372549019607845</v>
      </c>
      <c r="AW517" s="29">
        <v>2.6392156862745102</v>
      </c>
      <c r="AX517" s="29">
        <v>1.1019607843137256</v>
      </c>
      <c r="AY517" s="29">
        <v>1.1333333333333333</v>
      </c>
      <c r="AZ517" s="29">
        <v>1.7019607843137257</v>
      </c>
      <c r="BA517" s="29">
        <v>0</v>
      </c>
      <c r="BB517" s="29">
        <v>0</v>
      </c>
      <c r="BC517" s="29">
        <v>2.003921568627451</v>
      </c>
      <c r="BD517" s="29">
        <v>2.3647058823529408</v>
      </c>
      <c r="BE517" s="29">
        <v>2.0588235294117649</v>
      </c>
      <c r="BF517" s="29">
        <v>1.7058823529411764</v>
      </c>
      <c r="BG517" s="29">
        <v>1.6941176470588235</v>
      </c>
      <c r="BH517" s="29">
        <v>1.6588235294117648</v>
      </c>
      <c r="BI517" s="29">
        <v>0</v>
      </c>
      <c r="BJ517" s="29">
        <v>0</v>
      </c>
      <c r="BK517" s="29">
        <v>1.5725490196078433</v>
      </c>
      <c r="BL517" s="29">
        <v>2.1921568627450982</v>
      </c>
      <c r="BM517" s="29">
        <v>2.1176470588235294</v>
      </c>
      <c r="BN517" s="29">
        <v>1.0274509803921568</v>
      </c>
      <c r="BO517" s="29">
        <v>1.6862745098039214</v>
      </c>
      <c r="BP517" s="29">
        <v>1.6470588235294117</v>
      </c>
      <c r="BQ517" s="29">
        <v>0</v>
      </c>
      <c r="BR517" s="29">
        <v>0</v>
      </c>
      <c r="BS517" s="29">
        <v>1.2823529411764707</v>
      </c>
      <c r="BT517" s="29">
        <v>1.3411764705882352</v>
      </c>
      <c r="BU517" s="29">
        <v>1.5019607843137255</v>
      </c>
      <c r="BV517" s="29">
        <v>1.5843137254901962</v>
      </c>
      <c r="BW517" s="29">
        <v>1.6745098039215685</v>
      </c>
      <c r="BX517" s="29">
        <v>1.0352941176470589</v>
      </c>
      <c r="BY517" s="29">
        <v>0</v>
      </c>
      <c r="BZ517" s="29">
        <v>0</v>
      </c>
      <c r="CA517" s="29">
        <v>0.96078431372549022</v>
      </c>
      <c r="CB517" s="29">
        <v>0.99215686274509807</v>
      </c>
      <c r="CC517" s="29">
        <v>1.5372549019607842</v>
      </c>
      <c r="CD517" s="29">
        <v>1.0470588235294118</v>
      </c>
      <c r="CE517" s="29">
        <v>1.0666666666666667</v>
      </c>
      <c r="CF517" s="29">
        <v>1.0117647058823529</v>
      </c>
      <c r="CG517" s="29">
        <v>0</v>
      </c>
      <c r="CH517" s="29">
        <v>0</v>
      </c>
    </row>
    <row r="518" spans="3:86" ht="24" customHeight="1">
      <c r="W518" s="29">
        <v>0.14901960784313728</v>
      </c>
      <c r="X518" s="29">
        <v>9.8039215686274495E-2</v>
      </c>
      <c r="Y518" s="29">
        <v>1.3529411764705883</v>
      </c>
      <c r="Z518" s="29">
        <v>1.7529411764705882</v>
      </c>
      <c r="AA518" s="29">
        <v>2.6078431372549016</v>
      </c>
      <c r="AB518" s="29">
        <v>1.7176470588235295</v>
      </c>
      <c r="AC518" s="29">
        <v>1.1372549019607843</v>
      </c>
      <c r="AD518" s="29">
        <v>1.1098039215686275</v>
      </c>
      <c r="AE518" s="29">
        <v>0</v>
      </c>
      <c r="AF518" s="29">
        <v>0</v>
      </c>
      <c r="AG518" s="29">
        <v>1.7254901960784312</v>
      </c>
      <c r="AH518" s="29">
        <v>1.9333333333333331</v>
      </c>
      <c r="AI518" s="29">
        <v>2.5764705882352938</v>
      </c>
      <c r="AJ518" s="29">
        <v>2.4196078431372552</v>
      </c>
      <c r="AK518" s="29">
        <v>1.1725490196078432</v>
      </c>
      <c r="AL518" s="29">
        <v>1.1098039215686275</v>
      </c>
      <c r="AM518" s="29">
        <v>0</v>
      </c>
      <c r="AN518" s="29">
        <v>0</v>
      </c>
      <c r="AO518" s="29">
        <v>2.003921568627451</v>
      </c>
      <c r="AP518" s="29">
        <v>2.9372549019607845</v>
      </c>
      <c r="AQ518" s="29">
        <v>2.6392156862745102</v>
      </c>
      <c r="AR518" s="29">
        <v>1.1019607843137256</v>
      </c>
      <c r="AS518" s="29">
        <v>1.1333333333333333</v>
      </c>
      <c r="AT518" s="29">
        <v>1.7019607843137257</v>
      </c>
      <c r="AU518" s="29">
        <v>0</v>
      </c>
      <c r="AV518" s="29">
        <v>0</v>
      </c>
      <c r="AW518" s="29">
        <v>2.003921568627451</v>
      </c>
      <c r="AX518" s="29">
        <v>2.3647058823529408</v>
      </c>
      <c r="AY518" s="29">
        <v>2.0588235294117649</v>
      </c>
      <c r="AZ518" s="29">
        <v>1.7058823529411764</v>
      </c>
      <c r="BA518" s="29">
        <v>1.6941176470588235</v>
      </c>
      <c r="BB518" s="29">
        <v>1.6588235294117648</v>
      </c>
      <c r="BC518" s="29">
        <v>0</v>
      </c>
      <c r="BD518" s="29">
        <v>0</v>
      </c>
      <c r="BE518" s="29">
        <v>1.5725490196078433</v>
      </c>
      <c r="BF518" s="29">
        <v>2.1921568627450982</v>
      </c>
      <c r="BG518" s="29">
        <v>2.1176470588235294</v>
      </c>
      <c r="BH518" s="29">
        <v>1.0274509803921568</v>
      </c>
      <c r="BI518" s="29">
        <v>1.6862745098039214</v>
      </c>
      <c r="BJ518" s="29">
        <v>1.6470588235294117</v>
      </c>
      <c r="BK518" s="29">
        <v>0</v>
      </c>
      <c r="BL518" s="29">
        <v>0.1215686274509804</v>
      </c>
      <c r="BM518" s="29">
        <v>1.2823529411764707</v>
      </c>
      <c r="BN518" s="29">
        <v>1.3411764705882352</v>
      </c>
      <c r="BO518" s="29">
        <v>1.5019607843137255</v>
      </c>
      <c r="BP518" s="29">
        <v>1.5843137254901962</v>
      </c>
      <c r="BQ518" s="29">
        <v>1.6745098039215685</v>
      </c>
      <c r="BR518" s="29">
        <v>1.0352941176470589</v>
      </c>
      <c r="BS518" s="29">
        <v>0.49803921568627452</v>
      </c>
      <c r="BT518" s="29">
        <v>1.0078431372549019</v>
      </c>
      <c r="BU518" s="29">
        <v>0.96078431372549022</v>
      </c>
      <c r="BV518" s="29">
        <v>0.99215686274509807</v>
      </c>
      <c r="BW518" s="29">
        <v>1.5372549019607842</v>
      </c>
      <c r="BX518" s="29">
        <v>1.0470588235294118</v>
      </c>
      <c r="BY518" s="29">
        <v>1.0666666666666667</v>
      </c>
      <c r="BZ518" s="29">
        <v>1.0117647058823529</v>
      </c>
      <c r="CA518" s="29">
        <v>0</v>
      </c>
      <c r="CB518" s="29">
        <v>0</v>
      </c>
      <c r="CC518" s="29">
        <v>0</v>
      </c>
      <c r="CD518" s="29">
        <v>0</v>
      </c>
      <c r="CE518" s="29">
        <v>0</v>
      </c>
      <c r="CF518" s="29">
        <v>0</v>
      </c>
      <c r="CG518" s="29">
        <v>0</v>
      </c>
      <c r="CH518" s="29">
        <v>0</v>
      </c>
    </row>
    <row r="519" spans="3:86" ht="24" customHeight="1">
      <c r="W519" s="29">
        <v>9.8039215686274495E-2</v>
      </c>
      <c r="X519" s="29">
        <v>1.3529411764705883</v>
      </c>
      <c r="Y519" s="29">
        <v>1.7529411764705882</v>
      </c>
      <c r="Z519" s="29">
        <v>2.6078431372549016</v>
      </c>
      <c r="AA519" s="29">
        <v>1.7176470588235295</v>
      </c>
      <c r="AB519" s="29">
        <v>1.1372549019607843</v>
      </c>
      <c r="AC519" s="29">
        <v>1.1098039215686275</v>
      </c>
      <c r="AD519" s="29">
        <v>0</v>
      </c>
      <c r="AE519" s="29">
        <v>0</v>
      </c>
      <c r="AF519" s="29">
        <v>1.7254901960784312</v>
      </c>
      <c r="AG519" s="29">
        <v>1.9333333333333331</v>
      </c>
      <c r="AH519" s="29">
        <v>2.5764705882352938</v>
      </c>
      <c r="AI519" s="29">
        <v>2.4196078431372552</v>
      </c>
      <c r="AJ519" s="29">
        <v>1.1725490196078432</v>
      </c>
      <c r="AK519" s="29">
        <v>1.1098039215686275</v>
      </c>
      <c r="AL519" s="29">
        <v>0</v>
      </c>
      <c r="AM519" s="29">
        <v>0</v>
      </c>
      <c r="AN519" s="29">
        <v>2.003921568627451</v>
      </c>
      <c r="AO519" s="29">
        <v>2.9372549019607845</v>
      </c>
      <c r="AP519" s="29">
        <v>2.6392156862745102</v>
      </c>
      <c r="AQ519" s="29">
        <v>1.1019607843137256</v>
      </c>
      <c r="AR519" s="29">
        <v>1.1333333333333333</v>
      </c>
      <c r="AS519" s="29">
        <v>1.7019607843137257</v>
      </c>
      <c r="AT519" s="29">
        <v>0</v>
      </c>
      <c r="AU519" s="29">
        <v>0</v>
      </c>
      <c r="AV519" s="29">
        <v>2.003921568627451</v>
      </c>
      <c r="AW519" s="29">
        <v>2.3647058823529408</v>
      </c>
      <c r="AX519" s="29">
        <v>2.0588235294117649</v>
      </c>
      <c r="AY519" s="29">
        <v>1.7058823529411764</v>
      </c>
      <c r="AZ519" s="29">
        <v>1.6941176470588235</v>
      </c>
      <c r="BA519" s="29">
        <v>1.6588235294117648</v>
      </c>
      <c r="BB519" s="29">
        <v>0</v>
      </c>
      <c r="BC519" s="29">
        <v>0</v>
      </c>
      <c r="BD519" s="29">
        <v>1.5725490196078433</v>
      </c>
      <c r="BE519" s="29">
        <v>2.1921568627450982</v>
      </c>
      <c r="BF519" s="29">
        <v>2.1176470588235294</v>
      </c>
      <c r="BG519" s="29">
        <v>1.0274509803921568</v>
      </c>
      <c r="BH519" s="29">
        <v>1.6862745098039214</v>
      </c>
      <c r="BI519" s="29">
        <v>1.6470588235294117</v>
      </c>
      <c r="BJ519" s="29">
        <v>0</v>
      </c>
      <c r="BK519" s="29">
        <v>0.1215686274509804</v>
      </c>
      <c r="BL519" s="29">
        <v>1.2823529411764707</v>
      </c>
      <c r="BM519" s="29">
        <v>1.3411764705882352</v>
      </c>
      <c r="BN519" s="29">
        <v>1.5019607843137255</v>
      </c>
      <c r="BO519" s="29">
        <v>1.5843137254901962</v>
      </c>
      <c r="BP519" s="29">
        <v>1.6745098039215685</v>
      </c>
      <c r="BQ519" s="29">
        <v>1.0352941176470589</v>
      </c>
      <c r="BR519" s="29">
        <v>0</v>
      </c>
      <c r="BS519" s="29">
        <v>1.0078431372549019</v>
      </c>
      <c r="BT519" s="29">
        <v>0.96078431372549022</v>
      </c>
      <c r="BU519" s="29">
        <v>0.99215686274509807</v>
      </c>
      <c r="BV519" s="29">
        <v>1.5372549019607842</v>
      </c>
      <c r="BW519" s="29">
        <v>1.0470588235294118</v>
      </c>
      <c r="BX519" s="29">
        <v>1.0666666666666667</v>
      </c>
      <c r="BY519" s="29">
        <v>1.0117647058823529</v>
      </c>
      <c r="BZ519" s="29">
        <v>0</v>
      </c>
      <c r="CA519" s="29">
        <v>0</v>
      </c>
      <c r="CB519" s="29">
        <v>0</v>
      </c>
      <c r="CC519" s="29">
        <v>0</v>
      </c>
      <c r="CD519" s="29">
        <v>0</v>
      </c>
      <c r="CE519" s="29">
        <v>0</v>
      </c>
      <c r="CF519" s="29">
        <v>0</v>
      </c>
      <c r="CG519" s="29">
        <v>0</v>
      </c>
      <c r="CH519" s="29">
        <v>0</v>
      </c>
    </row>
    <row r="520" spans="3:86" ht="24" customHeight="1">
      <c r="W520" s="29">
        <v>1.3529411764705883</v>
      </c>
      <c r="X520" s="29">
        <v>1.7529411764705882</v>
      </c>
      <c r="Y520" s="29">
        <v>2.6078431372549016</v>
      </c>
      <c r="Z520" s="29">
        <v>1.7176470588235295</v>
      </c>
      <c r="AA520" s="29">
        <v>1.1372549019607843</v>
      </c>
      <c r="AB520" s="29">
        <v>1.1098039215686275</v>
      </c>
      <c r="AC520" s="29">
        <v>0</v>
      </c>
      <c r="AD520" s="29">
        <v>0</v>
      </c>
      <c r="AE520" s="29">
        <v>1.7254901960784312</v>
      </c>
      <c r="AF520" s="29">
        <v>1.9333333333333331</v>
      </c>
      <c r="AG520" s="29">
        <v>2.5764705882352938</v>
      </c>
      <c r="AH520" s="29">
        <v>2.4196078431372552</v>
      </c>
      <c r="AI520" s="29">
        <v>1.1725490196078432</v>
      </c>
      <c r="AJ520" s="29">
        <v>1.1098039215686275</v>
      </c>
      <c r="AK520" s="29">
        <v>0</v>
      </c>
      <c r="AL520" s="29">
        <v>0</v>
      </c>
      <c r="AM520" s="29">
        <v>2.003921568627451</v>
      </c>
      <c r="AN520" s="29">
        <v>2.9372549019607845</v>
      </c>
      <c r="AO520" s="29">
        <v>2.6392156862745102</v>
      </c>
      <c r="AP520" s="29">
        <v>1.1019607843137256</v>
      </c>
      <c r="AQ520" s="29">
        <v>1.1333333333333333</v>
      </c>
      <c r="AR520" s="29">
        <v>1.7019607843137257</v>
      </c>
      <c r="AS520" s="29">
        <v>0</v>
      </c>
      <c r="AT520" s="29">
        <v>0</v>
      </c>
      <c r="AU520" s="29">
        <v>2.003921568627451</v>
      </c>
      <c r="AV520" s="29">
        <v>2.3647058823529408</v>
      </c>
      <c r="AW520" s="29">
        <v>2.0588235294117649</v>
      </c>
      <c r="AX520" s="29">
        <v>1.7058823529411764</v>
      </c>
      <c r="AY520" s="29">
        <v>1.6941176470588235</v>
      </c>
      <c r="AZ520" s="29">
        <v>1.6588235294117648</v>
      </c>
      <c r="BA520" s="29">
        <v>0</v>
      </c>
      <c r="BB520" s="29">
        <v>0</v>
      </c>
      <c r="BC520" s="29">
        <v>1.5725490196078433</v>
      </c>
      <c r="BD520" s="29">
        <v>2.1921568627450982</v>
      </c>
      <c r="BE520" s="29">
        <v>2.1176470588235294</v>
      </c>
      <c r="BF520" s="29">
        <v>1.0274509803921568</v>
      </c>
      <c r="BG520" s="29">
        <v>1.6862745098039214</v>
      </c>
      <c r="BH520" s="29">
        <v>1.6470588235294117</v>
      </c>
      <c r="BI520" s="29">
        <v>0</v>
      </c>
      <c r="BJ520" s="29">
        <v>0</v>
      </c>
      <c r="BK520" s="29">
        <v>1.2823529411764707</v>
      </c>
      <c r="BL520" s="29">
        <v>1.3411764705882352</v>
      </c>
      <c r="BM520" s="29">
        <v>1.5019607843137255</v>
      </c>
      <c r="BN520" s="29">
        <v>1.5843137254901962</v>
      </c>
      <c r="BO520" s="29">
        <v>1.6745098039215685</v>
      </c>
      <c r="BP520" s="29">
        <v>1.0352941176470589</v>
      </c>
      <c r="BQ520" s="29">
        <v>0</v>
      </c>
      <c r="BR520" s="29">
        <v>0</v>
      </c>
      <c r="BS520" s="29">
        <v>0.96078431372549022</v>
      </c>
      <c r="BT520" s="29">
        <v>0.99215686274509807</v>
      </c>
      <c r="BU520" s="29">
        <v>1.5372549019607842</v>
      </c>
      <c r="BV520" s="29">
        <v>1.0470588235294118</v>
      </c>
      <c r="BW520" s="29">
        <v>1.0666666666666667</v>
      </c>
      <c r="BX520" s="29">
        <v>1.0117647058823529</v>
      </c>
      <c r="BY520" s="29">
        <v>0</v>
      </c>
      <c r="BZ520" s="29">
        <v>0</v>
      </c>
      <c r="CA520" s="29">
        <v>0</v>
      </c>
      <c r="CB520" s="29">
        <v>0</v>
      </c>
      <c r="CC520" s="29">
        <v>0</v>
      </c>
      <c r="CD520" s="29">
        <v>0</v>
      </c>
      <c r="CE520" s="29">
        <v>0</v>
      </c>
      <c r="CF520" s="29">
        <v>0</v>
      </c>
      <c r="CG520" s="29">
        <v>0</v>
      </c>
      <c r="CH520" s="29">
        <v>0</v>
      </c>
    </row>
    <row r="521" spans="3:86" ht="24" customHeight="1">
      <c r="W521" s="29">
        <v>0</v>
      </c>
      <c r="X521" s="29">
        <v>0</v>
      </c>
      <c r="Y521" s="29">
        <v>1.7254901960784312</v>
      </c>
      <c r="Z521" s="29">
        <v>1.9333333333333331</v>
      </c>
      <c r="AA521" s="29">
        <v>2.5764705882352938</v>
      </c>
      <c r="AB521" s="29">
        <v>2.4196078431372552</v>
      </c>
      <c r="AC521" s="29">
        <v>1.1725490196078432</v>
      </c>
      <c r="AD521" s="29">
        <v>1.1098039215686275</v>
      </c>
      <c r="AE521" s="29">
        <v>0</v>
      </c>
      <c r="AF521" s="29">
        <v>0</v>
      </c>
      <c r="AG521" s="29">
        <v>2.003921568627451</v>
      </c>
      <c r="AH521" s="29">
        <v>2.9372549019607845</v>
      </c>
      <c r="AI521" s="29">
        <v>2.6392156862745102</v>
      </c>
      <c r="AJ521" s="29">
        <v>1.1019607843137256</v>
      </c>
      <c r="AK521" s="29">
        <v>1.1333333333333333</v>
      </c>
      <c r="AL521" s="29">
        <v>1.7019607843137257</v>
      </c>
      <c r="AM521" s="29">
        <v>0</v>
      </c>
      <c r="AN521" s="29">
        <v>0</v>
      </c>
      <c r="AO521" s="29">
        <v>2.003921568627451</v>
      </c>
      <c r="AP521" s="29">
        <v>2.3647058823529408</v>
      </c>
      <c r="AQ521" s="29">
        <v>2.0588235294117649</v>
      </c>
      <c r="AR521" s="29">
        <v>1.7058823529411764</v>
      </c>
      <c r="AS521" s="29">
        <v>1.6941176470588235</v>
      </c>
      <c r="AT521" s="29">
        <v>1.6588235294117648</v>
      </c>
      <c r="AU521" s="29">
        <v>0</v>
      </c>
      <c r="AV521" s="29">
        <v>0</v>
      </c>
      <c r="AW521" s="29">
        <v>1.5725490196078433</v>
      </c>
      <c r="AX521" s="29">
        <v>2.1921568627450982</v>
      </c>
      <c r="AY521" s="29">
        <v>2.1176470588235294</v>
      </c>
      <c r="AZ521" s="29">
        <v>1.0274509803921568</v>
      </c>
      <c r="BA521" s="29">
        <v>1.6862745098039214</v>
      </c>
      <c r="BB521" s="29">
        <v>1.6470588235294117</v>
      </c>
      <c r="BC521" s="29">
        <v>0</v>
      </c>
      <c r="BD521" s="29">
        <v>0.1215686274509804</v>
      </c>
      <c r="BE521" s="29">
        <v>1.2823529411764707</v>
      </c>
      <c r="BF521" s="29">
        <v>1.3411764705882352</v>
      </c>
      <c r="BG521" s="29">
        <v>1.5019607843137255</v>
      </c>
      <c r="BH521" s="29">
        <v>1.5843137254901962</v>
      </c>
      <c r="BI521" s="29">
        <v>1.6745098039215685</v>
      </c>
      <c r="BJ521" s="29">
        <v>1.0352941176470589</v>
      </c>
      <c r="BK521" s="29">
        <v>0.49803921568627452</v>
      </c>
      <c r="BL521" s="29">
        <v>1.0078431372549019</v>
      </c>
      <c r="BM521" s="29">
        <v>0.96078431372549022</v>
      </c>
      <c r="BN521" s="29">
        <v>0.99215686274509807</v>
      </c>
      <c r="BO521" s="29">
        <v>1.5372549019607842</v>
      </c>
      <c r="BP521" s="29">
        <v>1.0470588235294118</v>
      </c>
      <c r="BQ521" s="29">
        <v>1.0666666666666667</v>
      </c>
      <c r="BR521" s="29">
        <v>1.0117647058823529</v>
      </c>
      <c r="BS521" s="29">
        <v>0</v>
      </c>
      <c r="BT521" s="29">
        <v>0</v>
      </c>
      <c r="BU521" s="29">
        <v>0</v>
      </c>
      <c r="BV521" s="29">
        <v>0</v>
      </c>
      <c r="BW521" s="29">
        <v>0</v>
      </c>
      <c r="BX521" s="29">
        <v>0</v>
      </c>
      <c r="BY521" s="29">
        <v>0</v>
      </c>
      <c r="BZ521" s="29">
        <v>0</v>
      </c>
      <c r="CA521" s="29">
        <v>0</v>
      </c>
      <c r="CB521" s="29">
        <v>0</v>
      </c>
      <c r="CC521" s="29">
        <v>0</v>
      </c>
      <c r="CD521" s="29">
        <v>0</v>
      </c>
      <c r="CE521" s="29">
        <v>0</v>
      </c>
      <c r="CF521" s="29">
        <v>0</v>
      </c>
      <c r="CG521" s="29">
        <v>0</v>
      </c>
      <c r="CH521" s="29">
        <v>0</v>
      </c>
    </row>
    <row r="522" spans="3:86" ht="24" customHeight="1">
      <c r="W522" s="29">
        <v>0</v>
      </c>
      <c r="X522" s="29">
        <v>1.7254901960784312</v>
      </c>
      <c r="Y522" s="29">
        <v>1.9333333333333331</v>
      </c>
      <c r="Z522" s="29">
        <v>2.5764705882352938</v>
      </c>
      <c r="AA522" s="29">
        <v>2.4196078431372552</v>
      </c>
      <c r="AB522" s="29">
        <v>1.1725490196078432</v>
      </c>
      <c r="AC522" s="29">
        <v>1.1098039215686275</v>
      </c>
      <c r="AD522" s="29">
        <v>0</v>
      </c>
      <c r="AE522" s="29">
        <v>0</v>
      </c>
      <c r="AF522" s="29">
        <v>2.003921568627451</v>
      </c>
      <c r="AG522" s="29">
        <v>2.9372549019607845</v>
      </c>
      <c r="AH522" s="29">
        <v>2.6392156862745102</v>
      </c>
      <c r="AI522" s="29">
        <v>1.1019607843137256</v>
      </c>
      <c r="AJ522" s="29">
        <v>1.1333333333333333</v>
      </c>
      <c r="AK522" s="29">
        <v>1.7019607843137257</v>
      </c>
      <c r="AL522" s="29">
        <v>0</v>
      </c>
      <c r="AM522" s="29">
        <v>0</v>
      </c>
      <c r="AN522" s="29">
        <v>2.003921568627451</v>
      </c>
      <c r="AO522" s="29">
        <v>2.3647058823529408</v>
      </c>
      <c r="AP522" s="29">
        <v>2.0588235294117649</v>
      </c>
      <c r="AQ522" s="29">
        <v>1.7058823529411764</v>
      </c>
      <c r="AR522" s="29">
        <v>1.6941176470588235</v>
      </c>
      <c r="AS522" s="29">
        <v>1.6588235294117648</v>
      </c>
      <c r="AT522" s="29">
        <v>0</v>
      </c>
      <c r="AU522" s="29">
        <v>0</v>
      </c>
      <c r="AV522" s="29">
        <v>1.5725490196078433</v>
      </c>
      <c r="AW522" s="29">
        <v>2.1921568627450982</v>
      </c>
      <c r="AX522" s="29">
        <v>2.1176470588235294</v>
      </c>
      <c r="AY522" s="29">
        <v>1.0274509803921568</v>
      </c>
      <c r="AZ522" s="29">
        <v>1.6862745098039214</v>
      </c>
      <c r="BA522" s="29">
        <v>1.6470588235294117</v>
      </c>
      <c r="BB522" s="29">
        <v>0</v>
      </c>
      <c r="BC522" s="29">
        <v>0.1215686274509804</v>
      </c>
      <c r="BD522" s="29">
        <v>1.2823529411764707</v>
      </c>
      <c r="BE522" s="29">
        <v>1.3411764705882352</v>
      </c>
      <c r="BF522" s="29">
        <v>1.5019607843137255</v>
      </c>
      <c r="BG522" s="29">
        <v>1.5843137254901962</v>
      </c>
      <c r="BH522" s="29">
        <v>1.6745098039215685</v>
      </c>
      <c r="BI522" s="29">
        <v>1.0352941176470589</v>
      </c>
      <c r="BJ522" s="29">
        <v>0</v>
      </c>
      <c r="BK522" s="29">
        <v>1.0078431372549019</v>
      </c>
      <c r="BL522" s="29">
        <v>0.96078431372549022</v>
      </c>
      <c r="BM522" s="29">
        <v>0.99215686274509807</v>
      </c>
      <c r="BN522" s="29">
        <v>1.5372549019607842</v>
      </c>
      <c r="BO522" s="29">
        <v>1.0470588235294118</v>
      </c>
      <c r="BP522" s="29">
        <v>1.0666666666666667</v>
      </c>
      <c r="BQ522" s="29">
        <v>1.0117647058823529</v>
      </c>
      <c r="BR522" s="29">
        <v>0</v>
      </c>
      <c r="BS522" s="29">
        <v>0</v>
      </c>
      <c r="BT522" s="29">
        <v>0</v>
      </c>
      <c r="BU522" s="29">
        <v>0</v>
      </c>
      <c r="BV522" s="29">
        <v>0</v>
      </c>
      <c r="BW522" s="29">
        <v>0</v>
      </c>
      <c r="BX522" s="29">
        <v>0</v>
      </c>
      <c r="BY522" s="29">
        <v>0</v>
      </c>
      <c r="BZ522" s="29">
        <v>0</v>
      </c>
      <c r="CA522" s="29">
        <v>0</v>
      </c>
      <c r="CB522" s="29">
        <v>0</v>
      </c>
      <c r="CC522" s="29">
        <v>0</v>
      </c>
      <c r="CD522" s="29">
        <v>0</v>
      </c>
      <c r="CE522" s="29">
        <v>0</v>
      </c>
      <c r="CF522" s="29">
        <v>0</v>
      </c>
      <c r="CG522" s="29">
        <v>0</v>
      </c>
      <c r="CH522" s="29">
        <v>0</v>
      </c>
    </row>
    <row r="523" spans="3:86" ht="24" customHeight="1">
      <c r="W523" s="30">
        <v>1.7254901960784312</v>
      </c>
      <c r="X523" s="30">
        <v>1.9333333333333331</v>
      </c>
      <c r="Y523" s="30">
        <v>2.5764705882352938</v>
      </c>
      <c r="Z523" s="30">
        <v>2.4196078431372552</v>
      </c>
      <c r="AA523" s="30">
        <v>1.1725490196078432</v>
      </c>
      <c r="AB523" s="30">
        <v>1.1098039215686275</v>
      </c>
      <c r="AC523" s="30">
        <v>0</v>
      </c>
      <c r="AD523" s="30">
        <v>0</v>
      </c>
      <c r="AE523" s="30">
        <v>2.003921568627451</v>
      </c>
      <c r="AF523" s="30">
        <v>2.9372549019607845</v>
      </c>
      <c r="AG523" s="30">
        <v>2.6392156862745102</v>
      </c>
      <c r="AH523" s="30">
        <v>1.1019607843137256</v>
      </c>
      <c r="AI523" s="30">
        <v>1.1333333333333333</v>
      </c>
      <c r="AJ523" s="30">
        <v>1.7019607843137257</v>
      </c>
      <c r="AK523" s="30">
        <v>0</v>
      </c>
      <c r="AL523" s="30">
        <v>0</v>
      </c>
      <c r="AM523" s="30">
        <v>2.003921568627451</v>
      </c>
      <c r="AN523" s="30">
        <v>2.3647058823529408</v>
      </c>
      <c r="AO523" s="30">
        <v>2.0588235294117649</v>
      </c>
      <c r="AP523" s="30">
        <v>1.7058823529411764</v>
      </c>
      <c r="AQ523" s="30">
        <v>1.6941176470588235</v>
      </c>
      <c r="AR523" s="30">
        <v>1.6588235294117648</v>
      </c>
      <c r="AS523" s="30">
        <v>0</v>
      </c>
      <c r="AT523" s="30">
        <v>0</v>
      </c>
      <c r="AU523" s="30">
        <v>1.5725490196078433</v>
      </c>
      <c r="AV523" s="30">
        <v>2.1921568627450982</v>
      </c>
      <c r="AW523" s="30">
        <v>2.1176470588235294</v>
      </c>
      <c r="AX523" s="30">
        <v>1.0274509803921568</v>
      </c>
      <c r="AY523" s="30">
        <v>1.6862745098039214</v>
      </c>
      <c r="AZ523" s="30">
        <v>1.6470588235294117</v>
      </c>
      <c r="BA523" s="30">
        <v>0</v>
      </c>
      <c r="BB523" s="30">
        <v>0</v>
      </c>
      <c r="BC523" s="30">
        <v>1.2823529411764707</v>
      </c>
      <c r="BD523" s="30">
        <v>1.3411764705882352</v>
      </c>
      <c r="BE523" s="30">
        <v>1.5019607843137255</v>
      </c>
      <c r="BF523" s="30">
        <v>1.5843137254901962</v>
      </c>
      <c r="BG523" s="30">
        <v>1.6745098039215685</v>
      </c>
      <c r="BH523" s="30">
        <v>1.0352941176470589</v>
      </c>
      <c r="BI523" s="30">
        <v>0</v>
      </c>
      <c r="BJ523" s="30">
        <v>0</v>
      </c>
      <c r="BK523" s="30">
        <v>0.96078431372549022</v>
      </c>
      <c r="BL523" s="30">
        <v>0.99215686274509807</v>
      </c>
      <c r="BM523" s="30">
        <v>1.5372549019607842</v>
      </c>
      <c r="BN523" s="30">
        <v>1.0470588235294118</v>
      </c>
      <c r="BO523" s="30">
        <v>1.0666666666666667</v>
      </c>
      <c r="BP523" s="30">
        <v>1.0117647058823529</v>
      </c>
      <c r="BQ523" s="30">
        <v>0</v>
      </c>
      <c r="BR523" s="30">
        <v>0</v>
      </c>
      <c r="BS523" s="30">
        <v>0</v>
      </c>
      <c r="BT523" s="30">
        <v>0</v>
      </c>
      <c r="BU523" s="30">
        <v>0</v>
      </c>
      <c r="BV523" s="30">
        <v>0</v>
      </c>
      <c r="BW523" s="30">
        <v>0</v>
      </c>
      <c r="BX523" s="30">
        <v>0</v>
      </c>
      <c r="BY523" s="30">
        <v>0</v>
      </c>
      <c r="BZ523" s="30">
        <v>0</v>
      </c>
      <c r="CA523" s="30">
        <v>0</v>
      </c>
      <c r="CB523" s="30">
        <v>0</v>
      </c>
      <c r="CC523" s="30">
        <v>0</v>
      </c>
      <c r="CD523" s="30">
        <v>0</v>
      </c>
      <c r="CE523" s="30">
        <v>0</v>
      </c>
      <c r="CF523" s="30">
        <v>0</v>
      </c>
      <c r="CG523" s="30">
        <v>0</v>
      </c>
      <c r="CH523" s="30">
        <v>0</v>
      </c>
    </row>
    <row r="524" spans="3:86" ht="24" customHeight="1">
      <c r="C524" s="35">
        <v>1</v>
      </c>
      <c r="D524" s="64">
        <v>0</v>
      </c>
      <c r="E524" s="36">
        <v>-1</v>
      </c>
      <c r="F524" s="35">
        <v>1</v>
      </c>
      <c r="G524" s="64">
        <v>0</v>
      </c>
      <c r="H524" s="36">
        <v>-1</v>
      </c>
      <c r="W524" s="28" cm="1">
        <f t="array" ref="W524:CH532">IM2COL(W505:AD512,3,1,2,0)</f>
        <v>1.1137254901960785</v>
      </c>
      <c r="X524" s="28">
        <v>0</v>
      </c>
      <c r="Y524" s="28">
        <v>1.2392156862745098</v>
      </c>
      <c r="Z524" s="28">
        <v>0</v>
      </c>
      <c r="AA524" s="28">
        <v>0.96078431372549034</v>
      </c>
      <c r="AB524" s="28">
        <v>0</v>
      </c>
      <c r="AC524" s="28">
        <v>0</v>
      </c>
      <c r="AD524" s="28">
        <v>0</v>
      </c>
      <c r="AE524" s="28">
        <v>0</v>
      </c>
      <c r="AF524" s="28">
        <v>0</v>
      </c>
      <c r="AG524" s="28">
        <v>0</v>
      </c>
      <c r="AH524" s="28">
        <v>0</v>
      </c>
      <c r="AI524" s="28">
        <v>0</v>
      </c>
      <c r="AJ524" s="28">
        <v>0</v>
      </c>
      <c r="AK524" s="28">
        <v>0</v>
      </c>
      <c r="AL524" s="28">
        <v>0</v>
      </c>
      <c r="AM524" s="28">
        <v>0.90980392156862733</v>
      </c>
      <c r="AN524" s="28">
        <v>0</v>
      </c>
      <c r="AO524" s="28">
        <v>0</v>
      </c>
      <c r="AP524" s="28">
        <v>0</v>
      </c>
      <c r="AQ524" s="28">
        <v>1.1686274509803924</v>
      </c>
      <c r="AR524" s="28">
        <v>0</v>
      </c>
      <c r="AS524" s="28">
        <v>0</v>
      </c>
      <c r="AT524" s="28">
        <v>0</v>
      </c>
      <c r="AU524" s="28">
        <v>0</v>
      </c>
      <c r="AV524" s="28">
        <v>0</v>
      </c>
      <c r="AW524" s="28">
        <v>0</v>
      </c>
      <c r="AX524" s="28">
        <v>0</v>
      </c>
      <c r="AY524" s="28">
        <v>0</v>
      </c>
      <c r="AZ524" s="28">
        <v>0</v>
      </c>
      <c r="BA524" s="28">
        <v>0</v>
      </c>
      <c r="BB524" s="28">
        <v>0</v>
      </c>
      <c r="BC524" s="28">
        <v>0.49803921568627429</v>
      </c>
      <c r="BD524" s="28">
        <v>0</v>
      </c>
      <c r="BE524" s="28">
        <v>0</v>
      </c>
      <c r="BF524" s="28">
        <v>0</v>
      </c>
      <c r="BG524" s="28">
        <v>0.7294117647058822</v>
      </c>
      <c r="BH524" s="28">
        <v>0.30196078431372531</v>
      </c>
      <c r="BI524" s="28">
        <v>0</v>
      </c>
      <c r="BJ524" s="28">
        <v>0</v>
      </c>
      <c r="BK524" s="28">
        <v>0</v>
      </c>
      <c r="BL524" s="28">
        <v>0</v>
      </c>
      <c r="BM524" s="28">
        <v>0</v>
      </c>
      <c r="BN524" s="28">
        <v>0</v>
      </c>
      <c r="BO524" s="28">
        <v>0</v>
      </c>
      <c r="BP524" s="28">
        <v>0</v>
      </c>
      <c r="BQ524" s="28">
        <v>0.13725490196078427</v>
      </c>
      <c r="BR524" s="28">
        <v>0</v>
      </c>
      <c r="BS524" s="28">
        <v>0</v>
      </c>
      <c r="BT524" s="28">
        <v>0</v>
      </c>
      <c r="BU524" s="28">
        <v>0.87450980392156863</v>
      </c>
      <c r="BV524" s="28">
        <v>0</v>
      </c>
      <c r="BW524" s="28">
        <v>0</v>
      </c>
      <c r="BX524" s="28">
        <v>0</v>
      </c>
      <c r="BY524" s="28">
        <v>0</v>
      </c>
      <c r="BZ524" s="28">
        <v>0</v>
      </c>
      <c r="CA524" s="28">
        <v>0</v>
      </c>
      <c r="CB524" s="28">
        <v>0</v>
      </c>
      <c r="CC524" s="28">
        <v>0</v>
      </c>
      <c r="CD524" s="28">
        <v>0</v>
      </c>
      <c r="CE524" s="28">
        <v>0</v>
      </c>
      <c r="CF524" s="28">
        <v>0</v>
      </c>
      <c r="CG524" s="28">
        <v>0</v>
      </c>
      <c r="CH524" s="28">
        <v>0</v>
      </c>
    </row>
    <row r="525" spans="3:86" ht="24" customHeight="1">
      <c r="C525" s="49">
        <v>1</v>
      </c>
      <c r="D525" s="59">
        <v>1</v>
      </c>
      <c r="E525" s="50">
        <v>-1</v>
      </c>
      <c r="F525" s="49">
        <v>0</v>
      </c>
      <c r="G525" s="59">
        <v>1</v>
      </c>
      <c r="H525" s="50">
        <v>-1</v>
      </c>
      <c r="W525" s="29">
        <v>0</v>
      </c>
      <c r="X525" s="29">
        <v>1.2392156862745098</v>
      </c>
      <c r="Y525" s="29">
        <v>0</v>
      </c>
      <c r="Z525" s="29">
        <v>0.96078431372549034</v>
      </c>
      <c r="AA525" s="29">
        <v>0</v>
      </c>
      <c r="AB525" s="29">
        <v>0</v>
      </c>
      <c r="AC525" s="29">
        <v>0</v>
      </c>
      <c r="AD525" s="29">
        <v>0</v>
      </c>
      <c r="AE525" s="29">
        <v>0</v>
      </c>
      <c r="AF525" s="29">
        <v>0</v>
      </c>
      <c r="AG525" s="29">
        <v>0</v>
      </c>
      <c r="AH525" s="29">
        <v>0</v>
      </c>
      <c r="AI525" s="29">
        <v>0</v>
      </c>
      <c r="AJ525" s="29">
        <v>0</v>
      </c>
      <c r="AK525" s="29">
        <v>0</v>
      </c>
      <c r="AL525" s="29">
        <v>0</v>
      </c>
      <c r="AM525" s="29">
        <v>0</v>
      </c>
      <c r="AN525" s="29">
        <v>0</v>
      </c>
      <c r="AO525" s="29">
        <v>0</v>
      </c>
      <c r="AP525" s="29">
        <v>1.1686274509803924</v>
      </c>
      <c r="AQ525" s="29">
        <v>0</v>
      </c>
      <c r="AR525" s="29">
        <v>0</v>
      </c>
      <c r="AS525" s="29">
        <v>0</v>
      </c>
      <c r="AT525" s="29">
        <v>0</v>
      </c>
      <c r="AU525" s="29">
        <v>0</v>
      </c>
      <c r="AV525" s="29">
        <v>0</v>
      </c>
      <c r="AW525" s="29">
        <v>0</v>
      </c>
      <c r="AX525" s="29">
        <v>0</v>
      </c>
      <c r="AY525" s="29">
        <v>0</v>
      </c>
      <c r="AZ525" s="29">
        <v>0</v>
      </c>
      <c r="BA525" s="29">
        <v>0</v>
      </c>
      <c r="BB525" s="29">
        <v>0</v>
      </c>
      <c r="BC525" s="29">
        <v>0</v>
      </c>
      <c r="BD525" s="29">
        <v>0</v>
      </c>
      <c r="BE525" s="29">
        <v>0</v>
      </c>
      <c r="BF525" s="29">
        <v>0.7294117647058822</v>
      </c>
      <c r="BG525" s="29">
        <v>0.30196078431372531</v>
      </c>
      <c r="BH525" s="29">
        <v>0</v>
      </c>
      <c r="BI525" s="29">
        <v>0</v>
      </c>
      <c r="BJ525" s="29">
        <v>0</v>
      </c>
      <c r="BK525" s="29">
        <v>0</v>
      </c>
      <c r="BL525" s="29">
        <v>0</v>
      </c>
      <c r="BM525" s="29">
        <v>0</v>
      </c>
      <c r="BN525" s="29">
        <v>0</v>
      </c>
      <c r="BO525" s="29">
        <v>0</v>
      </c>
      <c r="BP525" s="29">
        <v>0.13725490196078427</v>
      </c>
      <c r="BQ525" s="29">
        <v>0</v>
      </c>
      <c r="BR525" s="29">
        <v>0</v>
      </c>
      <c r="BS525" s="29">
        <v>0</v>
      </c>
      <c r="BT525" s="29">
        <v>0.87450980392156863</v>
      </c>
      <c r="BU525" s="29">
        <v>0</v>
      </c>
      <c r="BV525" s="29">
        <v>0</v>
      </c>
      <c r="BW525" s="29">
        <v>0</v>
      </c>
      <c r="BX525" s="29">
        <v>0</v>
      </c>
      <c r="BY525" s="29">
        <v>0</v>
      </c>
      <c r="BZ525" s="29">
        <v>0</v>
      </c>
      <c r="CA525" s="29">
        <v>0</v>
      </c>
      <c r="CB525" s="29">
        <v>0</v>
      </c>
      <c r="CC525" s="29">
        <v>0</v>
      </c>
      <c r="CD525" s="29">
        <v>0</v>
      </c>
      <c r="CE525" s="29">
        <v>0</v>
      </c>
      <c r="CF525" s="29">
        <v>0</v>
      </c>
      <c r="CG525" s="29">
        <v>0</v>
      </c>
      <c r="CH525" s="29">
        <v>0</v>
      </c>
    </row>
    <row r="526" spans="3:86" ht="24" customHeight="1">
      <c r="C526" s="37">
        <v>0</v>
      </c>
      <c r="D526" s="65">
        <v>0</v>
      </c>
      <c r="E526" s="38">
        <v>-1</v>
      </c>
      <c r="F526" s="37">
        <v>1</v>
      </c>
      <c r="G526" s="65">
        <v>0</v>
      </c>
      <c r="H526" s="38">
        <v>-1</v>
      </c>
      <c r="W526" s="29">
        <v>1.2392156862745098</v>
      </c>
      <c r="X526" s="29">
        <v>0</v>
      </c>
      <c r="Y526" s="29">
        <v>0.96078431372549034</v>
      </c>
      <c r="Z526" s="29">
        <v>0</v>
      </c>
      <c r="AA526" s="29">
        <v>0</v>
      </c>
      <c r="AB526" s="29">
        <v>0</v>
      </c>
      <c r="AC526" s="29">
        <v>0</v>
      </c>
      <c r="AD526" s="29">
        <v>0</v>
      </c>
      <c r="AE526" s="29">
        <v>0</v>
      </c>
      <c r="AF526" s="29">
        <v>0</v>
      </c>
      <c r="AG526" s="29">
        <v>0</v>
      </c>
      <c r="AH526" s="29">
        <v>0</v>
      </c>
      <c r="AI526" s="29">
        <v>0</v>
      </c>
      <c r="AJ526" s="29">
        <v>0</v>
      </c>
      <c r="AK526" s="29">
        <v>0</v>
      </c>
      <c r="AL526" s="29">
        <v>0</v>
      </c>
      <c r="AM526" s="29">
        <v>0</v>
      </c>
      <c r="AN526" s="29">
        <v>0</v>
      </c>
      <c r="AO526" s="29">
        <v>1.1686274509803924</v>
      </c>
      <c r="AP526" s="29">
        <v>0</v>
      </c>
      <c r="AQ526" s="29">
        <v>0</v>
      </c>
      <c r="AR526" s="29">
        <v>0</v>
      </c>
      <c r="AS526" s="29">
        <v>0</v>
      </c>
      <c r="AT526" s="29">
        <v>0</v>
      </c>
      <c r="AU526" s="29">
        <v>0</v>
      </c>
      <c r="AV526" s="29">
        <v>0</v>
      </c>
      <c r="AW526" s="29">
        <v>0</v>
      </c>
      <c r="AX526" s="29">
        <v>0</v>
      </c>
      <c r="AY526" s="29">
        <v>0</v>
      </c>
      <c r="AZ526" s="29">
        <v>0</v>
      </c>
      <c r="BA526" s="29">
        <v>0</v>
      </c>
      <c r="BB526" s="29">
        <v>0</v>
      </c>
      <c r="BC526" s="29">
        <v>0</v>
      </c>
      <c r="BD526" s="29">
        <v>0</v>
      </c>
      <c r="BE526" s="29">
        <v>0.7294117647058822</v>
      </c>
      <c r="BF526" s="29">
        <v>0.30196078431372531</v>
      </c>
      <c r="BG526" s="29">
        <v>0</v>
      </c>
      <c r="BH526" s="29">
        <v>0</v>
      </c>
      <c r="BI526" s="29">
        <v>0</v>
      </c>
      <c r="BJ526" s="29">
        <v>0</v>
      </c>
      <c r="BK526" s="29">
        <v>0</v>
      </c>
      <c r="BL526" s="29">
        <v>0</v>
      </c>
      <c r="BM526" s="29">
        <v>0</v>
      </c>
      <c r="BN526" s="29">
        <v>0</v>
      </c>
      <c r="BO526" s="29">
        <v>0.13725490196078427</v>
      </c>
      <c r="BP526" s="29">
        <v>0</v>
      </c>
      <c r="BQ526" s="29">
        <v>0</v>
      </c>
      <c r="BR526" s="29">
        <v>0</v>
      </c>
      <c r="BS526" s="29">
        <v>0.87450980392156863</v>
      </c>
      <c r="BT526" s="29">
        <v>0</v>
      </c>
      <c r="BU526" s="29">
        <v>0</v>
      </c>
      <c r="BV526" s="29">
        <v>0</v>
      </c>
      <c r="BW526" s="29">
        <v>0</v>
      </c>
      <c r="BX526" s="29">
        <v>0</v>
      </c>
      <c r="BY526" s="29">
        <v>0</v>
      </c>
      <c r="BZ526" s="29">
        <v>0</v>
      </c>
      <c r="CA526" s="29">
        <v>0</v>
      </c>
      <c r="CB526" s="29">
        <v>0</v>
      </c>
      <c r="CC526" s="29">
        <v>0</v>
      </c>
      <c r="CD526" s="29">
        <v>0</v>
      </c>
      <c r="CE526" s="29">
        <v>0</v>
      </c>
      <c r="CF526" s="29">
        <v>0</v>
      </c>
      <c r="CG526" s="29">
        <v>0</v>
      </c>
      <c r="CH526" s="29">
        <v>0</v>
      </c>
    </row>
    <row r="527" spans="3:86" ht="24" customHeight="1">
      <c r="C527" s="35">
        <v>1</v>
      </c>
      <c r="D527" s="64">
        <v>0</v>
      </c>
      <c r="E527" s="36">
        <v>-1</v>
      </c>
      <c r="F527" s="35">
        <v>0</v>
      </c>
      <c r="G527" s="64">
        <v>0</v>
      </c>
      <c r="H527" s="36">
        <v>-1</v>
      </c>
      <c r="W527" s="29">
        <v>0</v>
      </c>
      <c r="X527" s="29">
        <v>0</v>
      </c>
      <c r="Y527" s="29">
        <v>0</v>
      </c>
      <c r="Z527" s="29">
        <v>0</v>
      </c>
      <c r="AA527" s="29">
        <v>0</v>
      </c>
      <c r="AB527" s="29">
        <v>0</v>
      </c>
      <c r="AC527" s="29">
        <v>0</v>
      </c>
      <c r="AD527" s="29">
        <v>0</v>
      </c>
      <c r="AE527" s="29">
        <v>0.90980392156862733</v>
      </c>
      <c r="AF527" s="29">
        <v>0</v>
      </c>
      <c r="AG527" s="29">
        <v>0</v>
      </c>
      <c r="AH527" s="29">
        <v>0</v>
      </c>
      <c r="AI527" s="29">
        <v>1.1686274509803924</v>
      </c>
      <c r="AJ527" s="29">
        <v>0</v>
      </c>
      <c r="AK527" s="29">
        <v>0</v>
      </c>
      <c r="AL527" s="29">
        <v>0</v>
      </c>
      <c r="AM527" s="29">
        <v>0</v>
      </c>
      <c r="AN527" s="29">
        <v>0</v>
      </c>
      <c r="AO527" s="29">
        <v>0</v>
      </c>
      <c r="AP527" s="29">
        <v>0</v>
      </c>
      <c r="AQ527" s="29">
        <v>0</v>
      </c>
      <c r="AR527" s="29">
        <v>0</v>
      </c>
      <c r="AS527" s="29">
        <v>0</v>
      </c>
      <c r="AT527" s="29">
        <v>0</v>
      </c>
      <c r="AU527" s="29">
        <v>0.49803921568627429</v>
      </c>
      <c r="AV527" s="29">
        <v>0</v>
      </c>
      <c r="AW527" s="29">
        <v>0</v>
      </c>
      <c r="AX527" s="29">
        <v>0</v>
      </c>
      <c r="AY527" s="29">
        <v>0.7294117647058822</v>
      </c>
      <c r="AZ527" s="29">
        <v>0.30196078431372531</v>
      </c>
      <c r="BA527" s="29">
        <v>0</v>
      </c>
      <c r="BB527" s="29">
        <v>0</v>
      </c>
      <c r="BC527" s="29">
        <v>0</v>
      </c>
      <c r="BD527" s="29">
        <v>0</v>
      </c>
      <c r="BE527" s="29">
        <v>0</v>
      </c>
      <c r="BF527" s="29">
        <v>0</v>
      </c>
      <c r="BG527" s="29">
        <v>0</v>
      </c>
      <c r="BH527" s="29">
        <v>0</v>
      </c>
      <c r="BI527" s="29">
        <v>0.13725490196078427</v>
      </c>
      <c r="BJ527" s="29">
        <v>0</v>
      </c>
      <c r="BK527" s="29">
        <v>0</v>
      </c>
      <c r="BL527" s="29">
        <v>0</v>
      </c>
      <c r="BM527" s="29">
        <v>0.87450980392156863</v>
      </c>
      <c r="BN527" s="29">
        <v>0</v>
      </c>
      <c r="BO527" s="29">
        <v>0</v>
      </c>
      <c r="BP527" s="29">
        <v>0</v>
      </c>
      <c r="BQ527" s="29">
        <v>0</v>
      </c>
      <c r="BR527" s="29">
        <v>0</v>
      </c>
      <c r="BS527" s="29">
        <v>0</v>
      </c>
      <c r="BT527" s="29">
        <v>0</v>
      </c>
      <c r="BU527" s="29">
        <v>0</v>
      </c>
      <c r="BV527" s="29">
        <v>0</v>
      </c>
      <c r="BW527" s="29">
        <v>0</v>
      </c>
      <c r="BX527" s="29">
        <v>0</v>
      </c>
      <c r="BY527" s="29">
        <v>0</v>
      </c>
      <c r="BZ527" s="29">
        <v>0</v>
      </c>
      <c r="CA527" s="29">
        <v>0</v>
      </c>
      <c r="CB527" s="29">
        <v>0</v>
      </c>
      <c r="CC527" s="29">
        <v>0</v>
      </c>
      <c r="CD527" s="29">
        <v>0</v>
      </c>
      <c r="CE527" s="29">
        <v>0</v>
      </c>
      <c r="CF527" s="29">
        <v>0</v>
      </c>
      <c r="CG527" s="29">
        <v>0</v>
      </c>
      <c r="CH527" s="29">
        <v>0</v>
      </c>
    </row>
    <row r="528" spans="3:86" ht="24" customHeight="1">
      <c r="C528" s="49">
        <v>1</v>
      </c>
      <c r="D528" s="59">
        <v>1</v>
      </c>
      <c r="E528" s="50">
        <v>-1</v>
      </c>
      <c r="F528" s="49">
        <v>1</v>
      </c>
      <c r="G528" s="59">
        <v>1</v>
      </c>
      <c r="H528" s="50">
        <v>-1</v>
      </c>
      <c r="W528" s="29">
        <v>0</v>
      </c>
      <c r="X528" s="29">
        <v>0</v>
      </c>
      <c r="Y528" s="29">
        <v>0</v>
      </c>
      <c r="Z528" s="29">
        <v>0</v>
      </c>
      <c r="AA528" s="29">
        <v>0</v>
      </c>
      <c r="AB528" s="29">
        <v>0</v>
      </c>
      <c r="AC528" s="29">
        <v>0</v>
      </c>
      <c r="AD528" s="29">
        <v>0</v>
      </c>
      <c r="AE528" s="29">
        <v>0</v>
      </c>
      <c r="AF528" s="29">
        <v>0</v>
      </c>
      <c r="AG528" s="29">
        <v>0</v>
      </c>
      <c r="AH528" s="29">
        <v>1.1686274509803924</v>
      </c>
      <c r="AI528" s="29">
        <v>0</v>
      </c>
      <c r="AJ528" s="29">
        <v>0</v>
      </c>
      <c r="AK528" s="29">
        <v>0</v>
      </c>
      <c r="AL528" s="29">
        <v>0</v>
      </c>
      <c r="AM528" s="29">
        <v>0</v>
      </c>
      <c r="AN528" s="29">
        <v>0</v>
      </c>
      <c r="AO528" s="29">
        <v>0</v>
      </c>
      <c r="AP528" s="29">
        <v>0</v>
      </c>
      <c r="AQ528" s="29">
        <v>0</v>
      </c>
      <c r="AR528" s="29">
        <v>0</v>
      </c>
      <c r="AS528" s="29">
        <v>0</v>
      </c>
      <c r="AT528" s="29">
        <v>0</v>
      </c>
      <c r="AU528" s="29">
        <v>0</v>
      </c>
      <c r="AV528" s="29">
        <v>0</v>
      </c>
      <c r="AW528" s="29">
        <v>0</v>
      </c>
      <c r="AX528" s="29">
        <v>0.7294117647058822</v>
      </c>
      <c r="AY528" s="29">
        <v>0.30196078431372531</v>
      </c>
      <c r="AZ528" s="29">
        <v>0</v>
      </c>
      <c r="BA528" s="29">
        <v>0</v>
      </c>
      <c r="BB528" s="29">
        <v>0</v>
      </c>
      <c r="BC528" s="29">
        <v>0</v>
      </c>
      <c r="BD528" s="29">
        <v>0</v>
      </c>
      <c r="BE528" s="29">
        <v>0</v>
      </c>
      <c r="BF528" s="29">
        <v>0</v>
      </c>
      <c r="BG528" s="29">
        <v>0</v>
      </c>
      <c r="BH528" s="29">
        <v>0.13725490196078427</v>
      </c>
      <c r="BI528" s="29">
        <v>0</v>
      </c>
      <c r="BJ528" s="29">
        <v>0</v>
      </c>
      <c r="BK528" s="29">
        <v>0</v>
      </c>
      <c r="BL528" s="29">
        <v>0.87450980392156863</v>
      </c>
      <c r="BM528" s="29">
        <v>0</v>
      </c>
      <c r="BN528" s="29">
        <v>0</v>
      </c>
      <c r="BO528" s="29">
        <v>0</v>
      </c>
      <c r="BP528" s="29">
        <v>0</v>
      </c>
      <c r="BQ528" s="29">
        <v>0</v>
      </c>
      <c r="BR528" s="29">
        <v>0</v>
      </c>
      <c r="BS528" s="29">
        <v>0</v>
      </c>
      <c r="BT528" s="29">
        <v>0</v>
      </c>
      <c r="BU528" s="29">
        <v>0</v>
      </c>
      <c r="BV528" s="29">
        <v>0</v>
      </c>
      <c r="BW528" s="29">
        <v>0</v>
      </c>
      <c r="BX528" s="29">
        <v>0</v>
      </c>
      <c r="BY528" s="29">
        <v>0</v>
      </c>
      <c r="BZ528" s="29">
        <v>0</v>
      </c>
      <c r="CA528" s="29">
        <v>0</v>
      </c>
      <c r="CB528" s="29">
        <v>0</v>
      </c>
      <c r="CC528" s="29">
        <v>0</v>
      </c>
      <c r="CD528" s="29">
        <v>0</v>
      </c>
      <c r="CE528" s="29">
        <v>0</v>
      </c>
      <c r="CF528" s="29">
        <v>0</v>
      </c>
      <c r="CG528" s="29">
        <v>0</v>
      </c>
      <c r="CH528" s="29">
        <v>0</v>
      </c>
    </row>
    <row r="529" spans="3:86" ht="24" customHeight="1">
      <c r="C529" s="37">
        <v>0</v>
      </c>
      <c r="D529" s="65">
        <v>0</v>
      </c>
      <c r="E529" s="38">
        <v>-1</v>
      </c>
      <c r="F529" s="37">
        <v>1</v>
      </c>
      <c r="G529" s="65">
        <v>0</v>
      </c>
      <c r="H529" s="38">
        <v>-1</v>
      </c>
      <c r="W529" s="29">
        <v>0</v>
      </c>
      <c r="X529" s="29">
        <v>0</v>
      </c>
      <c r="Y529" s="29">
        <v>0</v>
      </c>
      <c r="Z529" s="29">
        <v>0</v>
      </c>
      <c r="AA529" s="29">
        <v>0</v>
      </c>
      <c r="AB529" s="29">
        <v>0</v>
      </c>
      <c r="AC529" s="29">
        <v>0</v>
      </c>
      <c r="AD529" s="29">
        <v>0</v>
      </c>
      <c r="AE529" s="29">
        <v>0</v>
      </c>
      <c r="AF529" s="29">
        <v>0</v>
      </c>
      <c r="AG529" s="29">
        <v>1.1686274509803924</v>
      </c>
      <c r="AH529" s="29">
        <v>0</v>
      </c>
      <c r="AI529" s="29">
        <v>0</v>
      </c>
      <c r="AJ529" s="29">
        <v>0</v>
      </c>
      <c r="AK529" s="29">
        <v>0</v>
      </c>
      <c r="AL529" s="29">
        <v>0</v>
      </c>
      <c r="AM529" s="29">
        <v>0</v>
      </c>
      <c r="AN529" s="29">
        <v>0</v>
      </c>
      <c r="AO529" s="29">
        <v>0</v>
      </c>
      <c r="AP529" s="29">
        <v>0</v>
      </c>
      <c r="AQ529" s="29">
        <v>0</v>
      </c>
      <c r="AR529" s="29">
        <v>0</v>
      </c>
      <c r="AS529" s="29">
        <v>0</v>
      </c>
      <c r="AT529" s="29">
        <v>0</v>
      </c>
      <c r="AU529" s="29">
        <v>0</v>
      </c>
      <c r="AV529" s="29">
        <v>0</v>
      </c>
      <c r="AW529" s="29">
        <v>0.7294117647058822</v>
      </c>
      <c r="AX529" s="29">
        <v>0.30196078431372531</v>
      </c>
      <c r="AY529" s="29">
        <v>0</v>
      </c>
      <c r="AZ529" s="29">
        <v>0</v>
      </c>
      <c r="BA529" s="29">
        <v>0</v>
      </c>
      <c r="BB529" s="29">
        <v>0</v>
      </c>
      <c r="BC529" s="29">
        <v>0</v>
      </c>
      <c r="BD529" s="29">
        <v>0</v>
      </c>
      <c r="BE529" s="29">
        <v>0</v>
      </c>
      <c r="BF529" s="29">
        <v>0</v>
      </c>
      <c r="BG529" s="29">
        <v>0.13725490196078427</v>
      </c>
      <c r="BH529" s="29">
        <v>0</v>
      </c>
      <c r="BI529" s="29">
        <v>0</v>
      </c>
      <c r="BJ529" s="29">
        <v>0</v>
      </c>
      <c r="BK529" s="29">
        <v>0.87450980392156863</v>
      </c>
      <c r="BL529" s="29">
        <v>0</v>
      </c>
      <c r="BM529" s="29">
        <v>0</v>
      </c>
      <c r="BN529" s="29">
        <v>0</v>
      </c>
      <c r="BO529" s="29">
        <v>0</v>
      </c>
      <c r="BP529" s="29">
        <v>0</v>
      </c>
      <c r="BQ529" s="29">
        <v>0</v>
      </c>
      <c r="BR529" s="29">
        <v>0</v>
      </c>
      <c r="BS529" s="29">
        <v>0</v>
      </c>
      <c r="BT529" s="29">
        <v>0</v>
      </c>
      <c r="BU529" s="29">
        <v>0</v>
      </c>
      <c r="BV529" s="29">
        <v>0</v>
      </c>
      <c r="BW529" s="29">
        <v>0</v>
      </c>
      <c r="BX529" s="29">
        <v>0</v>
      </c>
      <c r="BY529" s="29">
        <v>0</v>
      </c>
      <c r="BZ529" s="29">
        <v>0</v>
      </c>
      <c r="CA529" s="29">
        <v>0</v>
      </c>
      <c r="CB529" s="29">
        <v>0</v>
      </c>
      <c r="CC529" s="29">
        <v>0</v>
      </c>
      <c r="CD529" s="29">
        <v>0</v>
      </c>
      <c r="CE529" s="29">
        <v>0</v>
      </c>
      <c r="CF529" s="29">
        <v>0</v>
      </c>
      <c r="CG529" s="29">
        <v>0</v>
      </c>
      <c r="CH529" s="29">
        <v>0</v>
      </c>
    </row>
    <row r="530" spans="3:86" ht="24" customHeight="1">
      <c r="C530" s="35">
        <v>0</v>
      </c>
      <c r="D530" s="64">
        <v>1</v>
      </c>
      <c r="E530" s="36">
        <v>0</v>
      </c>
      <c r="F530" s="35">
        <v>0</v>
      </c>
      <c r="G530" s="64">
        <v>1</v>
      </c>
      <c r="H530" s="36">
        <v>0</v>
      </c>
      <c r="W530" s="29">
        <v>0.90980392156862733</v>
      </c>
      <c r="X530" s="29">
        <v>0</v>
      </c>
      <c r="Y530" s="29">
        <v>0</v>
      </c>
      <c r="Z530" s="29">
        <v>0</v>
      </c>
      <c r="AA530" s="29">
        <v>1.1686274509803924</v>
      </c>
      <c r="AB530" s="29">
        <v>0</v>
      </c>
      <c r="AC530" s="29">
        <v>0</v>
      </c>
      <c r="AD530" s="29">
        <v>0</v>
      </c>
      <c r="AE530" s="29">
        <v>0</v>
      </c>
      <c r="AF530" s="29">
        <v>0</v>
      </c>
      <c r="AG530" s="29">
        <v>0</v>
      </c>
      <c r="AH530" s="29">
        <v>0</v>
      </c>
      <c r="AI530" s="29">
        <v>0</v>
      </c>
      <c r="AJ530" s="29">
        <v>0</v>
      </c>
      <c r="AK530" s="29">
        <v>0</v>
      </c>
      <c r="AL530" s="29">
        <v>0</v>
      </c>
      <c r="AM530" s="29">
        <v>0.49803921568627429</v>
      </c>
      <c r="AN530" s="29">
        <v>0</v>
      </c>
      <c r="AO530" s="29">
        <v>0</v>
      </c>
      <c r="AP530" s="29">
        <v>0</v>
      </c>
      <c r="AQ530" s="29">
        <v>0.7294117647058822</v>
      </c>
      <c r="AR530" s="29">
        <v>0.30196078431372531</v>
      </c>
      <c r="AS530" s="29">
        <v>0</v>
      </c>
      <c r="AT530" s="29">
        <v>0</v>
      </c>
      <c r="AU530" s="29">
        <v>0</v>
      </c>
      <c r="AV530" s="29">
        <v>0</v>
      </c>
      <c r="AW530" s="29">
        <v>0</v>
      </c>
      <c r="AX530" s="29">
        <v>0</v>
      </c>
      <c r="AY530" s="29">
        <v>0</v>
      </c>
      <c r="AZ530" s="29">
        <v>0</v>
      </c>
      <c r="BA530" s="29">
        <v>0.13725490196078427</v>
      </c>
      <c r="BB530" s="29">
        <v>0</v>
      </c>
      <c r="BC530" s="29">
        <v>0</v>
      </c>
      <c r="BD530" s="29">
        <v>0</v>
      </c>
      <c r="BE530" s="29">
        <v>0.87450980392156863</v>
      </c>
      <c r="BF530" s="29">
        <v>0</v>
      </c>
      <c r="BG530" s="29">
        <v>0</v>
      </c>
      <c r="BH530" s="29">
        <v>0</v>
      </c>
      <c r="BI530" s="29">
        <v>0</v>
      </c>
      <c r="BJ530" s="29">
        <v>0</v>
      </c>
      <c r="BK530" s="29">
        <v>0</v>
      </c>
      <c r="BL530" s="29">
        <v>0</v>
      </c>
      <c r="BM530" s="29">
        <v>0</v>
      </c>
      <c r="BN530" s="29">
        <v>0</v>
      </c>
      <c r="BO530" s="29">
        <v>0</v>
      </c>
      <c r="BP530" s="29">
        <v>0</v>
      </c>
      <c r="BQ530" s="29">
        <v>0</v>
      </c>
      <c r="BR530" s="29">
        <v>0</v>
      </c>
      <c r="BS530" s="29">
        <v>0</v>
      </c>
      <c r="BT530" s="29">
        <v>0</v>
      </c>
      <c r="BU530" s="29">
        <v>0</v>
      </c>
      <c r="BV530" s="29">
        <v>0</v>
      </c>
      <c r="BW530" s="29">
        <v>0</v>
      </c>
      <c r="BX530" s="29">
        <v>0</v>
      </c>
      <c r="BY530" s="29">
        <v>0</v>
      </c>
      <c r="BZ530" s="29">
        <v>0</v>
      </c>
      <c r="CA530" s="29">
        <v>0</v>
      </c>
      <c r="CB530" s="29">
        <v>0</v>
      </c>
      <c r="CC530" s="29">
        <v>0</v>
      </c>
      <c r="CD530" s="29">
        <v>0</v>
      </c>
      <c r="CE530" s="29">
        <v>0</v>
      </c>
      <c r="CF530" s="29">
        <v>0</v>
      </c>
      <c r="CG530" s="29">
        <v>0</v>
      </c>
      <c r="CH530" s="29">
        <v>0</v>
      </c>
    </row>
    <row r="531" spans="3:86" ht="24" customHeight="1">
      <c r="C531" s="49">
        <v>1</v>
      </c>
      <c r="D531" s="59">
        <v>-4</v>
      </c>
      <c r="E531" s="50">
        <v>1</v>
      </c>
      <c r="F531" s="49">
        <v>1</v>
      </c>
      <c r="G531" s="59">
        <v>-4</v>
      </c>
      <c r="H531" s="50">
        <v>1</v>
      </c>
      <c r="W531" s="29">
        <v>0</v>
      </c>
      <c r="X531" s="29">
        <v>0</v>
      </c>
      <c r="Y531" s="29">
        <v>0</v>
      </c>
      <c r="Z531" s="29">
        <v>1.1686274509803924</v>
      </c>
      <c r="AA531" s="29">
        <v>0</v>
      </c>
      <c r="AB531" s="29">
        <v>0</v>
      </c>
      <c r="AC531" s="29">
        <v>0</v>
      </c>
      <c r="AD531" s="29">
        <v>0</v>
      </c>
      <c r="AE531" s="29">
        <v>0</v>
      </c>
      <c r="AF531" s="29">
        <v>0</v>
      </c>
      <c r="AG531" s="29">
        <v>0</v>
      </c>
      <c r="AH531" s="29">
        <v>0</v>
      </c>
      <c r="AI531" s="29">
        <v>0</v>
      </c>
      <c r="AJ531" s="29">
        <v>0</v>
      </c>
      <c r="AK531" s="29">
        <v>0</v>
      </c>
      <c r="AL531" s="29">
        <v>0</v>
      </c>
      <c r="AM531" s="29">
        <v>0</v>
      </c>
      <c r="AN531" s="29">
        <v>0</v>
      </c>
      <c r="AO531" s="29">
        <v>0</v>
      </c>
      <c r="AP531" s="29">
        <v>0.7294117647058822</v>
      </c>
      <c r="AQ531" s="29">
        <v>0.30196078431372531</v>
      </c>
      <c r="AR531" s="29">
        <v>0</v>
      </c>
      <c r="AS531" s="29">
        <v>0</v>
      </c>
      <c r="AT531" s="29">
        <v>0</v>
      </c>
      <c r="AU531" s="29">
        <v>0</v>
      </c>
      <c r="AV531" s="29">
        <v>0</v>
      </c>
      <c r="AW531" s="29">
        <v>0</v>
      </c>
      <c r="AX531" s="29">
        <v>0</v>
      </c>
      <c r="AY531" s="29">
        <v>0</v>
      </c>
      <c r="AZ531" s="29">
        <v>0.13725490196078427</v>
      </c>
      <c r="BA531" s="29">
        <v>0</v>
      </c>
      <c r="BB531" s="29">
        <v>0</v>
      </c>
      <c r="BC531" s="29">
        <v>0</v>
      </c>
      <c r="BD531" s="29">
        <v>0.87450980392156863</v>
      </c>
      <c r="BE531" s="29">
        <v>0</v>
      </c>
      <c r="BF531" s="29">
        <v>0</v>
      </c>
      <c r="BG531" s="29">
        <v>0</v>
      </c>
      <c r="BH531" s="29">
        <v>0</v>
      </c>
      <c r="BI531" s="29">
        <v>0</v>
      </c>
      <c r="BJ531" s="29">
        <v>0</v>
      </c>
      <c r="BK531" s="29">
        <v>0</v>
      </c>
      <c r="BL531" s="29">
        <v>0</v>
      </c>
      <c r="BM531" s="29">
        <v>0</v>
      </c>
      <c r="BN531" s="29">
        <v>0</v>
      </c>
      <c r="BO531" s="29">
        <v>0</v>
      </c>
      <c r="BP531" s="29">
        <v>0</v>
      </c>
      <c r="BQ531" s="29">
        <v>0</v>
      </c>
      <c r="BR531" s="29">
        <v>0</v>
      </c>
      <c r="BS531" s="29">
        <v>0</v>
      </c>
      <c r="BT531" s="29">
        <v>0</v>
      </c>
      <c r="BU531" s="29">
        <v>0</v>
      </c>
      <c r="BV531" s="29">
        <v>0</v>
      </c>
      <c r="BW531" s="29">
        <v>0</v>
      </c>
      <c r="BX531" s="29">
        <v>0</v>
      </c>
      <c r="BY531" s="29">
        <v>0</v>
      </c>
      <c r="BZ531" s="29">
        <v>0</v>
      </c>
      <c r="CA531" s="29">
        <v>0</v>
      </c>
      <c r="CB531" s="29">
        <v>0</v>
      </c>
      <c r="CC531" s="29">
        <v>0</v>
      </c>
      <c r="CD531" s="29">
        <v>0</v>
      </c>
      <c r="CE531" s="29">
        <v>0</v>
      </c>
      <c r="CF531" s="29">
        <v>0</v>
      </c>
      <c r="CG531" s="29">
        <v>0</v>
      </c>
      <c r="CH531" s="29">
        <v>0</v>
      </c>
    </row>
    <row r="532" spans="3:86" ht="24" customHeight="1">
      <c r="C532" s="37">
        <v>0</v>
      </c>
      <c r="D532" s="65">
        <v>1</v>
      </c>
      <c r="E532" s="38">
        <v>0</v>
      </c>
      <c r="F532" s="37">
        <v>0</v>
      </c>
      <c r="G532" s="65">
        <v>1</v>
      </c>
      <c r="H532" s="38">
        <v>0</v>
      </c>
      <c r="W532" s="30">
        <v>0</v>
      </c>
      <c r="X532" s="30">
        <v>0</v>
      </c>
      <c r="Y532" s="30">
        <v>1.1686274509803924</v>
      </c>
      <c r="Z532" s="30">
        <v>0</v>
      </c>
      <c r="AA532" s="30">
        <v>0</v>
      </c>
      <c r="AB532" s="30">
        <v>0</v>
      </c>
      <c r="AC532" s="30">
        <v>0</v>
      </c>
      <c r="AD532" s="30">
        <v>0</v>
      </c>
      <c r="AE532" s="30">
        <v>0</v>
      </c>
      <c r="AF532" s="30">
        <v>0</v>
      </c>
      <c r="AG532" s="30">
        <v>0</v>
      </c>
      <c r="AH532" s="30">
        <v>0</v>
      </c>
      <c r="AI532" s="30">
        <v>0</v>
      </c>
      <c r="AJ532" s="30">
        <v>0</v>
      </c>
      <c r="AK532" s="30">
        <v>0</v>
      </c>
      <c r="AL532" s="30">
        <v>0</v>
      </c>
      <c r="AM532" s="30">
        <v>0</v>
      </c>
      <c r="AN532" s="30">
        <v>0</v>
      </c>
      <c r="AO532" s="30">
        <v>0.7294117647058822</v>
      </c>
      <c r="AP532" s="30">
        <v>0.30196078431372531</v>
      </c>
      <c r="AQ532" s="30">
        <v>0</v>
      </c>
      <c r="AR532" s="30">
        <v>0</v>
      </c>
      <c r="AS532" s="30">
        <v>0</v>
      </c>
      <c r="AT532" s="30">
        <v>0</v>
      </c>
      <c r="AU532" s="30">
        <v>0</v>
      </c>
      <c r="AV532" s="30">
        <v>0</v>
      </c>
      <c r="AW532" s="30">
        <v>0</v>
      </c>
      <c r="AX532" s="30">
        <v>0</v>
      </c>
      <c r="AY532" s="30">
        <v>0.13725490196078427</v>
      </c>
      <c r="AZ532" s="30">
        <v>0</v>
      </c>
      <c r="BA532" s="30">
        <v>0</v>
      </c>
      <c r="BB532" s="30">
        <v>0</v>
      </c>
      <c r="BC532" s="30">
        <v>0.87450980392156863</v>
      </c>
      <c r="BD532" s="30">
        <v>0</v>
      </c>
      <c r="BE532" s="30">
        <v>0</v>
      </c>
      <c r="BF532" s="30">
        <v>0</v>
      </c>
      <c r="BG532" s="30">
        <v>0</v>
      </c>
      <c r="BH532" s="30">
        <v>0</v>
      </c>
      <c r="BI532" s="30">
        <v>0</v>
      </c>
      <c r="BJ532" s="30">
        <v>0</v>
      </c>
      <c r="BK532" s="30">
        <v>0</v>
      </c>
      <c r="BL532" s="30">
        <v>0</v>
      </c>
      <c r="BM532" s="30">
        <v>0</v>
      </c>
      <c r="BN532" s="30">
        <v>0</v>
      </c>
      <c r="BO532" s="30">
        <v>0</v>
      </c>
      <c r="BP532" s="30">
        <v>0</v>
      </c>
      <c r="BQ532" s="30">
        <v>0</v>
      </c>
      <c r="BR532" s="30">
        <v>0</v>
      </c>
      <c r="BS532" s="30">
        <v>0</v>
      </c>
      <c r="BT532" s="30">
        <v>0</v>
      </c>
      <c r="BU532" s="30">
        <v>0</v>
      </c>
      <c r="BV532" s="30">
        <v>0</v>
      </c>
      <c r="BW532" s="30">
        <v>0</v>
      </c>
      <c r="BX532" s="30">
        <v>0</v>
      </c>
      <c r="BY532" s="30">
        <v>0</v>
      </c>
      <c r="BZ532" s="30">
        <v>0</v>
      </c>
      <c r="CA532" s="30">
        <v>0</v>
      </c>
      <c r="CB532" s="30">
        <v>0</v>
      </c>
      <c r="CC532" s="30">
        <v>0</v>
      </c>
      <c r="CD532" s="30">
        <v>0</v>
      </c>
      <c r="CE532" s="30">
        <v>0</v>
      </c>
      <c r="CF532" s="30">
        <v>0</v>
      </c>
      <c r="CG532" s="30">
        <v>0</v>
      </c>
      <c r="CH532" s="30">
        <v>0</v>
      </c>
    </row>
    <row r="533" spans="3:86" ht="24" customHeight="1">
      <c r="W533">
        <v>1</v>
      </c>
      <c r="X533">
        <v>1</v>
      </c>
      <c r="Y533">
        <v>1</v>
      </c>
      <c r="Z533">
        <v>1</v>
      </c>
      <c r="AA533">
        <v>1</v>
      </c>
      <c r="AB533">
        <v>1</v>
      </c>
      <c r="AC533">
        <v>1</v>
      </c>
      <c r="AD533">
        <v>1</v>
      </c>
      <c r="AE533">
        <v>1</v>
      </c>
      <c r="AF533">
        <v>1</v>
      </c>
      <c r="AG533">
        <v>1</v>
      </c>
      <c r="AH533">
        <v>1</v>
      </c>
      <c r="AI533">
        <v>1</v>
      </c>
      <c r="AJ533">
        <v>1</v>
      </c>
      <c r="AK533">
        <v>1</v>
      </c>
      <c r="AL533">
        <v>1</v>
      </c>
      <c r="AM533">
        <v>1</v>
      </c>
      <c r="AN533">
        <v>1</v>
      </c>
      <c r="AO533">
        <v>1</v>
      </c>
      <c r="AP533">
        <v>1</v>
      </c>
      <c r="AQ533">
        <v>1</v>
      </c>
      <c r="AR533">
        <v>1</v>
      </c>
      <c r="AS533">
        <v>1</v>
      </c>
      <c r="AT533">
        <v>1</v>
      </c>
      <c r="AU533">
        <v>1</v>
      </c>
      <c r="AV533">
        <v>1</v>
      </c>
      <c r="AW533">
        <v>1</v>
      </c>
      <c r="AX533">
        <v>1</v>
      </c>
      <c r="AY533">
        <v>1</v>
      </c>
      <c r="AZ533">
        <v>1</v>
      </c>
      <c r="BA533">
        <v>1</v>
      </c>
      <c r="BB533">
        <v>1</v>
      </c>
      <c r="BC533">
        <v>1</v>
      </c>
      <c r="BD533">
        <v>1</v>
      </c>
      <c r="BE533">
        <v>1</v>
      </c>
      <c r="BF533">
        <v>1</v>
      </c>
      <c r="BG533">
        <v>1</v>
      </c>
      <c r="BH533">
        <v>1</v>
      </c>
      <c r="BI533">
        <v>1</v>
      </c>
      <c r="BJ533">
        <v>1</v>
      </c>
      <c r="BK533">
        <v>1</v>
      </c>
      <c r="BL533">
        <v>1</v>
      </c>
      <c r="BM533">
        <v>1</v>
      </c>
      <c r="BN533">
        <v>1</v>
      </c>
      <c r="BO533">
        <v>1</v>
      </c>
      <c r="BP533">
        <v>1</v>
      </c>
      <c r="BQ533">
        <v>1</v>
      </c>
      <c r="BR533">
        <v>1</v>
      </c>
      <c r="BS533">
        <v>1</v>
      </c>
      <c r="BT533">
        <v>1</v>
      </c>
      <c r="BU533">
        <v>1</v>
      </c>
      <c r="BV533">
        <v>1</v>
      </c>
      <c r="BW533">
        <v>1</v>
      </c>
      <c r="BX533">
        <v>1</v>
      </c>
      <c r="BY533">
        <v>1</v>
      </c>
      <c r="BZ533">
        <v>1</v>
      </c>
      <c r="CA533">
        <v>1</v>
      </c>
      <c r="CB533">
        <v>1</v>
      </c>
      <c r="CC533">
        <v>1</v>
      </c>
      <c r="CD533">
        <v>1</v>
      </c>
      <c r="CE533">
        <v>1</v>
      </c>
      <c r="CF533">
        <v>1</v>
      </c>
      <c r="CG533">
        <v>1</v>
      </c>
      <c r="CH533">
        <v>1</v>
      </c>
    </row>
    <row r="534" spans="3:86" ht="24" customHeight="1">
      <c r="C534" t="s">
        <v>16</v>
      </c>
      <c r="V534" t="s">
        <v>18</v>
      </c>
      <c r="W534" s="74"/>
      <c r="X534" s="74"/>
      <c r="Y534" s="74"/>
      <c r="Z534" s="74"/>
      <c r="AA534" s="74"/>
      <c r="AB534" s="74"/>
      <c r="AC534" s="74"/>
      <c r="AD534" s="74"/>
    </row>
    <row r="535" spans="3:86" ht="24" customHeight="1">
      <c r="C535" s="66" cm="1">
        <f t="array" ref="C535:T537">_xlfn.WRAPROWS(_xlfn.TOROW(C524:H532),18)</f>
        <v>1</v>
      </c>
      <c r="D535" s="67">
        <v>0</v>
      </c>
      <c r="E535" s="67">
        <v>-1</v>
      </c>
      <c r="F535" s="67">
        <v>1</v>
      </c>
      <c r="G535" s="67">
        <v>0</v>
      </c>
      <c r="H535" s="67">
        <v>-1</v>
      </c>
      <c r="I535" s="67">
        <v>1</v>
      </c>
      <c r="J535" s="67">
        <v>1</v>
      </c>
      <c r="K535" s="68">
        <v>-1</v>
      </c>
      <c r="L535" s="67">
        <v>0</v>
      </c>
      <c r="M535" s="67">
        <v>1</v>
      </c>
      <c r="N535" s="67">
        <v>-1</v>
      </c>
      <c r="O535" s="67">
        <v>0</v>
      </c>
      <c r="P535" s="67">
        <v>0</v>
      </c>
      <c r="Q535" s="67">
        <v>-1</v>
      </c>
      <c r="R535" s="67">
        <v>1</v>
      </c>
      <c r="S535" s="67">
        <v>0</v>
      </c>
      <c r="T535" s="68">
        <v>-1</v>
      </c>
      <c r="U535" s="69">
        <v>1</v>
      </c>
      <c r="W535" s="88" cm="1">
        <f t="array" ref="W535:CH537">MMULT(C535:U537,W515:CH533)</f>
        <v>-2.8156862745098041</v>
      </c>
      <c r="X535" s="89">
        <v>0.68627450980392157</v>
      </c>
      <c r="Y535" s="44">
        <v>-2.9568627450980394</v>
      </c>
      <c r="Z535" s="44">
        <v>2.239215686274509</v>
      </c>
      <c r="AA535" s="44">
        <v>9.0549019607843135</v>
      </c>
      <c r="AB535" s="89">
        <v>5.5176470588235293</v>
      </c>
      <c r="AC535" s="89">
        <v>5.5098039215686274</v>
      </c>
      <c r="AD535" s="89">
        <v>4.3098039215686281</v>
      </c>
      <c r="AE535" s="89">
        <v>-3.9333333333333336</v>
      </c>
      <c r="AF535" s="89">
        <v>-3.5215686274509803</v>
      </c>
      <c r="AG535" s="89">
        <v>2.7450980392156765E-2</v>
      </c>
      <c r="AH535" s="89">
        <v>5.0235294117647058</v>
      </c>
      <c r="AI535" s="89">
        <v>6.4823529411764707</v>
      </c>
      <c r="AJ535" s="89">
        <v>3.4509803921568629</v>
      </c>
      <c r="AK535" s="89">
        <v>6.1450980392156858</v>
      </c>
      <c r="AL535" s="89">
        <v>4.9215686274509807</v>
      </c>
      <c r="AM535" s="89">
        <v>-4.2352941176470589</v>
      </c>
      <c r="AN535" s="89">
        <v>-4.2313725490196079</v>
      </c>
      <c r="AO535" s="89">
        <v>-7.4509803921569473E-2</v>
      </c>
      <c r="AP535" s="89">
        <v>5.9333333333333327</v>
      </c>
      <c r="AQ535" s="89">
        <v>6.7098039215686276</v>
      </c>
      <c r="AR535" s="89">
        <v>3.7529411764705882</v>
      </c>
      <c r="AS535" s="89">
        <v>6.658823529411765</v>
      </c>
      <c r="AT535" s="89">
        <v>5.4705882352941178</v>
      </c>
      <c r="AU535" s="89">
        <v>-4.5803921568627448</v>
      </c>
      <c r="AV535" s="89">
        <v>-4.9215686274509807</v>
      </c>
      <c r="AW535" s="89">
        <v>1.2274509803921567</v>
      </c>
      <c r="AX535" s="89">
        <v>6.4745098039215678</v>
      </c>
      <c r="AY535" s="89">
        <v>4.1921568627450991</v>
      </c>
      <c r="AZ535" s="89">
        <v>1.5137254901960779</v>
      </c>
      <c r="BA535" s="89">
        <v>7.2980392156862735</v>
      </c>
      <c r="BB535" s="89">
        <v>6.0078431372549019</v>
      </c>
      <c r="BC535" s="89">
        <v>-4.6117647058823525</v>
      </c>
      <c r="BD535" s="89">
        <v>-3.4941176470588236</v>
      </c>
      <c r="BE535" s="89">
        <v>1.6666666666666667</v>
      </c>
      <c r="BF535" s="89">
        <v>4.5098039215686265</v>
      </c>
      <c r="BG535" s="89">
        <v>3.3725490196078436</v>
      </c>
      <c r="BH535" s="89">
        <v>2.6509803921568622</v>
      </c>
      <c r="BI535" s="89">
        <v>7.0901960784313722</v>
      </c>
      <c r="BJ535" s="89">
        <v>5.341176470588235</v>
      </c>
      <c r="BK535" s="89">
        <v>-2.1843137254901968</v>
      </c>
      <c r="BL535" s="89">
        <v>-1.4352941176470591</v>
      </c>
      <c r="BM535" s="89">
        <v>0.6509803921568631</v>
      </c>
      <c r="BN535" s="89">
        <v>3.4039215686274504</v>
      </c>
      <c r="BO535" s="89">
        <v>2.6392156862745102</v>
      </c>
      <c r="BP535" s="89">
        <v>2.168627450980392</v>
      </c>
      <c r="BQ535" s="89">
        <v>6.4392156862745091</v>
      </c>
      <c r="BR535" s="89">
        <v>4.6941176470588237</v>
      </c>
      <c r="BS535" s="89">
        <v>-1.6196078431372549</v>
      </c>
      <c r="BT535" s="89">
        <v>0.67058823529411771</v>
      </c>
      <c r="BU535" s="89">
        <v>0.20392156862745126</v>
      </c>
      <c r="BV535" s="89">
        <v>0.70196078431372522</v>
      </c>
      <c r="BW535" s="89">
        <v>1.2980392156862746</v>
      </c>
      <c r="BX535" s="89">
        <v>1.5843137254901962</v>
      </c>
      <c r="BY535" s="89">
        <v>3.7411764705882353</v>
      </c>
      <c r="BZ535" s="89">
        <v>3.0470588235294116</v>
      </c>
      <c r="CA535" s="89">
        <v>0.53725490196078429</v>
      </c>
      <c r="CB535" s="89">
        <v>1.0156862745098039</v>
      </c>
      <c r="CC535" s="89">
        <v>0.42352941176470604</v>
      </c>
      <c r="CD535" s="89">
        <v>0.94509803921568625</v>
      </c>
      <c r="CE535" s="89">
        <v>1.4705882352941175</v>
      </c>
      <c r="CF535" s="89">
        <v>1.0352941176470589</v>
      </c>
      <c r="CG535" s="89">
        <v>2.0666666666666664</v>
      </c>
      <c r="CH535" s="90">
        <v>2.0117647058823529</v>
      </c>
    </row>
    <row r="536" spans="3:86" ht="24" customHeight="1">
      <c r="C536" s="66">
        <v>1</v>
      </c>
      <c r="D536" s="67">
        <v>0</v>
      </c>
      <c r="E536" s="67">
        <v>-1</v>
      </c>
      <c r="F536" s="67">
        <v>0</v>
      </c>
      <c r="G536" s="67">
        <v>0</v>
      </c>
      <c r="H536" s="67">
        <v>-1</v>
      </c>
      <c r="I536" s="67">
        <v>1</v>
      </c>
      <c r="J536" s="67">
        <v>1</v>
      </c>
      <c r="K536" s="68">
        <v>-1</v>
      </c>
      <c r="L536" s="67">
        <v>1</v>
      </c>
      <c r="M536" s="67">
        <v>1</v>
      </c>
      <c r="N536" s="67">
        <v>-1</v>
      </c>
      <c r="O536" s="67">
        <v>0</v>
      </c>
      <c r="P536" s="67">
        <v>0</v>
      </c>
      <c r="Q536" s="67">
        <v>-1</v>
      </c>
      <c r="R536" s="67">
        <v>1</v>
      </c>
      <c r="S536" s="67">
        <v>0</v>
      </c>
      <c r="T536" s="68">
        <v>-1</v>
      </c>
      <c r="U536" s="69">
        <v>-1</v>
      </c>
      <c r="W536" s="88">
        <v>-3.8509803921568628</v>
      </c>
      <c r="X536" s="89">
        <v>-1.411764705882353</v>
      </c>
      <c r="Y536" s="44">
        <v>-5.0705882352941174</v>
      </c>
      <c r="Z536" s="44">
        <v>-1.5137254901960788</v>
      </c>
      <c r="AA536" s="44">
        <v>5.4078431372549023</v>
      </c>
      <c r="AB536" s="89">
        <v>1.8000000000000003</v>
      </c>
      <c r="AC536" s="89">
        <v>2.3725490196078431</v>
      </c>
      <c r="AD536" s="89">
        <v>1.2000000000000002</v>
      </c>
      <c r="AE536" s="89">
        <v>-5.9333333333333336</v>
      </c>
      <c r="AF536" s="89">
        <v>-5.5215686274509803</v>
      </c>
      <c r="AG536" s="89">
        <v>-3.6980392156862743</v>
      </c>
      <c r="AH536" s="89">
        <v>1.0901960784313727</v>
      </c>
      <c r="AI536" s="89">
        <v>1.9058823529411764</v>
      </c>
      <c r="AJ536" s="89">
        <v>-0.96862745098039227</v>
      </c>
      <c r="AK536" s="89">
        <v>2.9725490196078432</v>
      </c>
      <c r="AL536" s="89">
        <v>1.8117647058823532</v>
      </c>
      <c r="AM536" s="89">
        <v>-5.325490196078432</v>
      </c>
      <c r="AN536" s="89">
        <v>-6.2313725490196079</v>
      </c>
      <c r="AO536" s="89">
        <v>-4.0784313725490202</v>
      </c>
      <c r="AP536" s="89">
        <v>0.99607843137254903</v>
      </c>
      <c r="AQ536" s="89">
        <v>3.2392156862745098</v>
      </c>
      <c r="AR536" s="89">
        <v>0.65098039215686243</v>
      </c>
      <c r="AS536" s="89">
        <v>3.5254901960784313</v>
      </c>
      <c r="AT536" s="89">
        <v>1.7686274509803921</v>
      </c>
      <c r="AU536" s="89">
        <v>-6.5803921568627448</v>
      </c>
      <c r="AV536" s="89">
        <v>-6.9215686274509807</v>
      </c>
      <c r="AW536" s="89">
        <v>-2.776470588235294</v>
      </c>
      <c r="AX536" s="89">
        <v>2.1098039215686279</v>
      </c>
      <c r="AY536" s="89">
        <v>0.13333333333333375</v>
      </c>
      <c r="AZ536" s="89">
        <v>-2.1921568627450982</v>
      </c>
      <c r="BA536" s="89">
        <v>3.6039215686274506</v>
      </c>
      <c r="BB536" s="89">
        <v>2.3490196078431373</v>
      </c>
      <c r="BC536" s="89">
        <v>-6.113725490196078</v>
      </c>
      <c r="BD536" s="89">
        <v>-5.4941176470588236</v>
      </c>
      <c r="BE536" s="89">
        <v>-1.9058823529411766</v>
      </c>
      <c r="BF536" s="89">
        <v>0.31764705882352895</v>
      </c>
      <c r="BG536" s="89">
        <v>-1.5686274509803422E-2</v>
      </c>
      <c r="BH536" s="89">
        <v>-7.4509803921569029E-2</v>
      </c>
      <c r="BI536" s="89">
        <v>3.4039215686274504</v>
      </c>
      <c r="BJ536" s="89">
        <v>1.6941176470588237</v>
      </c>
      <c r="BK536" s="89">
        <v>-4.1843137254901972</v>
      </c>
      <c r="BL536" s="89">
        <v>-3.556862745098039</v>
      </c>
      <c r="BM536" s="89">
        <v>-2.6313725490196074</v>
      </c>
      <c r="BN536" s="89">
        <v>6.2745098039215685E-2</v>
      </c>
      <c r="BO536" s="89">
        <v>-0.86274509803921529</v>
      </c>
      <c r="BP536" s="89">
        <v>-1.415686274509804</v>
      </c>
      <c r="BQ536" s="89">
        <v>2.9019607843137254</v>
      </c>
      <c r="BR536" s="89">
        <v>1.6588235294117646</v>
      </c>
      <c r="BS536" s="89">
        <v>-4.117647058823529</v>
      </c>
      <c r="BT536" s="89">
        <v>-2.3372549019607844</v>
      </c>
      <c r="BU536" s="89">
        <v>-1.8823529411764703</v>
      </c>
      <c r="BV536" s="89">
        <v>-2.2901960784313729</v>
      </c>
      <c r="BW536" s="89">
        <v>-2.2392156862745098</v>
      </c>
      <c r="BX536" s="89">
        <v>-1.4627450980392156</v>
      </c>
      <c r="BY536" s="89">
        <v>0.67450980392156845</v>
      </c>
      <c r="BZ536" s="89">
        <v>3.529411764705892E-2</v>
      </c>
      <c r="CA536" s="89">
        <v>-1.4627450980392158</v>
      </c>
      <c r="CB536" s="89">
        <v>-0.98431372549019613</v>
      </c>
      <c r="CC536" s="89">
        <v>-1.5764705882352938</v>
      </c>
      <c r="CD536" s="89">
        <v>-1.0549019607843138</v>
      </c>
      <c r="CE536" s="89">
        <v>-0.52941176470588247</v>
      </c>
      <c r="CF536" s="89">
        <v>-0.96470588235294108</v>
      </c>
      <c r="CG536" s="89">
        <v>6.6666666666666652E-2</v>
      </c>
      <c r="CH536" s="90">
        <v>1.1764705882352899E-2</v>
      </c>
    </row>
    <row r="537" spans="3:86" ht="24" customHeight="1">
      <c r="C537" s="66">
        <v>0</v>
      </c>
      <c r="D537" s="67">
        <v>1</v>
      </c>
      <c r="E537" s="67">
        <v>0</v>
      </c>
      <c r="F537" s="67">
        <v>0</v>
      </c>
      <c r="G537" s="67">
        <v>1</v>
      </c>
      <c r="H537" s="67">
        <v>0</v>
      </c>
      <c r="I537" s="67">
        <v>1</v>
      </c>
      <c r="J537" s="67">
        <v>-4</v>
      </c>
      <c r="K537" s="68">
        <v>1</v>
      </c>
      <c r="L537" s="67">
        <v>1</v>
      </c>
      <c r="M537" s="67">
        <v>-4</v>
      </c>
      <c r="N537" s="67">
        <v>1</v>
      </c>
      <c r="O537" s="67">
        <v>0</v>
      </c>
      <c r="P537" s="67">
        <v>1</v>
      </c>
      <c r="Q537" s="67">
        <v>0</v>
      </c>
      <c r="R537" s="67">
        <v>0</v>
      </c>
      <c r="S537" s="67">
        <v>1</v>
      </c>
      <c r="T537" s="68">
        <v>0</v>
      </c>
      <c r="U537" s="69">
        <v>-1</v>
      </c>
      <c r="W537" s="88">
        <v>4.1568627450980387</v>
      </c>
      <c r="X537" s="89">
        <v>-8.5450980392156861</v>
      </c>
      <c r="Y537" s="44">
        <v>0.19215686274509913</v>
      </c>
      <c r="Z537" s="44">
        <v>-4.337254901960784</v>
      </c>
      <c r="AA537" s="44">
        <v>-1.7333333333333345</v>
      </c>
      <c r="AB537" s="89">
        <v>6.6666666666666874E-2</v>
      </c>
      <c r="AC537" s="89">
        <v>-2.0666666666666664</v>
      </c>
      <c r="AD537" s="89">
        <v>0.1098039215686275</v>
      </c>
      <c r="AE537" s="89">
        <v>1.1019607843137256</v>
      </c>
      <c r="AF537" s="89">
        <v>-3</v>
      </c>
      <c r="AG537" s="89">
        <v>-4.4196078431372561</v>
      </c>
      <c r="AH537" s="89">
        <v>-1.1647058823529428</v>
      </c>
      <c r="AI537" s="89">
        <v>2.5019607843137259</v>
      </c>
      <c r="AJ537" s="89">
        <v>-0.41960784313725474</v>
      </c>
      <c r="AK537" s="89">
        <v>-4.4549019607843139</v>
      </c>
      <c r="AL537" s="89">
        <v>0.70196078431372566</v>
      </c>
      <c r="AM537" s="89">
        <v>1.9137254901960783</v>
      </c>
      <c r="AN537" s="89">
        <v>-2.9215686274509807</v>
      </c>
      <c r="AO537" s="89">
        <v>-0.35686274509803662</v>
      </c>
      <c r="AP537" s="89">
        <v>-3.8941176470588257</v>
      </c>
      <c r="AQ537" s="89">
        <v>0.92156862745098134</v>
      </c>
      <c r="AR537" s="89">
        <v>-2.1058823529411761</v>
      </c>
      <c r="AS537" s="89">
        <v>-3.1294117647058828</v>
      </c>
      <c r="AT537" s="89">
        <v>0.65882352941176481</v>
      </c>
      <c r="AU537" s="89">
        <v>0.57254901960784332</v>
      </c>
      <c r="AV537" s="89">
        <v>-1.0901960784313731</v>
      </c>
      <c r="AW537" s="89">
        <v>-0.77647058823529447</v>
      </c>
      <c r="AX537" s="89">
        <v>-0.82352941176470495</v>
      </c>
      <c r="AY537" s="89">
        <v>1.8039215686274512</v>
      </c>
      <c r="AZ537" s="89">
        <v>-2.1058823529411761</v>
      </c>
      <c r="BA537" s="89">
        <v>-2.5411764705882351</v>
      </c>
      <c r="BB537" s="89">
        <v>0.64705882352941169</v>
      </c>
      <c r="BC537" s="89">
        <v>0.29411764705882337</v>
      </c>
      <c r="BD537" s="89">
        <v>-0.21568627450980427</v>
      </c>
      <c r="BE537" s="89">
        <v>1.7058823529411766</v>
      </c>
      <c r="BF537" s="89">
        <v>-2.5215686274509799</v>
      </c>
      <c r="BG537" s="89">
        <v>-1.9058823529411766</v>
      </c>
      <c r="BH537" s="89">
        <v>-1.258823529411764</v>
      </c>
      <c r="BI537" s="89">
        <v>-0.16078431372549051</v>
      </c>
      <c r="BJ537" s="89">
        <v>3.529411764705892E-2</v>
      </c>
      <c r="BK537" s="89">
        <v>-3.4509803921568625</v>
      </c>
      <c r="BL537" s="89">
        <v>0.88627450980392197</v>
      </c>
      <c r="BM537" s="89">
        <v>1.0627450980392155</v>
      </c>
      <c r="BN537" s="89">
        <v>-1.4901960784313724</v>
      </c>
      <c r="BO537" s="89">
        <v>0.16470588235294037</v>
      </c>
      <c r="BP537" s="89">
        <v>-0.39607843137254939</v>
      </c>
      <c r="BQ537" s="89">
        <v>-1.1607843137254901</v>
      </c>
      <c r="BR537" s="89">
        <v>1.1764705882352899E-2</v>
      </c>
      <c r="BS537" s="89">
        <v>1.003921568627451</v>
      </c>
      <c r="BT537" s="89">
        <v>-2.2549019607843137</v>
      </c>
      <c r="BU537" s="89">
        <v>2.2078431372549017</v>
      </c>
      <c r="BV537" s="89">
        <v>2.0392156862745097</v>
      </c>
      <c r="BW537" s="89">
        <v>1.6313725490196083</v>
      </c>
      <c r="BX537" s="89">
        <v>1.7411764705882353</v>
      </c>
      <c r="BY537" s="89">
        <v>1.0470588235294116</v>
      </c>
      <c r="BZ537" s="89">
        <v>-1</v>
      </c>
      <c r="CA537" s="89">
        <v>7.8431372549019329E-3</v>
      </c>
      <c r="CB537" s="89">
        <v>-3.9215686274509776E-2</v>
      </c>
      <c r="CC537" s="89">
        <v>-7.8431372549019329E-3</v>
      </c>
      <c r="CD537" s="89">
        <v>0.53725490196078418</v>
      </c>
      <c r="CE537" s="89">
        <v>4.705882352941182E-2</v>
      </c>
      <c r="CF537" s="89">
        <v>6.6666666666666652E-2</v>
      </c>
      <c r="CG537" s="89">
        <v>1.1764705882352899E-2</v>
      </c>
      <c r="CH537" s="90">
        <v>-1</v>
      </c>
    </row>
    <row r="538" spans="3:86" ht="24" customHeight="1">
      <c r="W538" s="74"/>
      <c r="X538" s="74"/>
      <c r="Y538" s="74"/>
      <c r="Z538" s="74"/>
      <c r="AA538" s="74"/>
      <c r="AB538" s="74"/>
      <c r="AC538" s="74"/>
      <c r="AD538" s="74"/>
    </row>
    <row r="539" spans="3:86" ht="24" customHeight="1">
      <c r="U539" t="s">
        <v>28</v>
      </c>
      <c r="W539" s="88" cm="1">
        <f t="array" ref="W539:CH541">RELU(_xlfn.ANCHORARRAY(W535))</f>
        <v>0</v>
      </c>
      <c r="X539" s="89">
        <v>0.68627450980392157</v>
      </c>
      <c r="Y539" s="44">
        <v>0</v>
      </c>
      <c r="Z539" s="44">
        <v>2.239215686274509</v>
      </c>
      <c r="AA539" s="44">
        <v>9.0549019607843135</v>
      </c>
      <c r="AB539" s="89">
        <v>5.5176470588235293</v>
      </c>
      <c r="AC539" s="89">
        <v>5.5098039215686274</v>
      </c>
      <c r="AD539" s="89">
        <v>4.3098039215686281</v>
      </c>
      <c r="AE539" s="89">
        <v>0</v>
      </c>
      <c r="AF539" s="89">
        <v>0</v>
      </c>
      <c r="AG539" s="89">
        <v>2.7450980392156765E-2</v>
      </c>
      <c r="AH539" s="89">
        <v>5.0235294117647058</v>
      </c>
      <c r="AI539" s="89">
        <v>6.4823529411764707</v>
      </c>
      <c r="AJ539" s="89">
        <v>3.4509803921568629</v>
      </c>
      <c r="AK539" s="89">
        <v>6.1450980392156858</v>
      </c>
      <c r="AL539" s="89">
        <v>4.9215686274509807</v>
      </c>
      <c r="AM539" s="89">
        <v>0</v>
      </c>
      <c r="AN539" s="89">
        <v>0</v>
      </c>
      <c r="AO539" s="89">
        <v>0</v>
      </c>
      <c r="AP539" s="89">
        <v>5.9333333333333327</v>
      </c>
      <c r="AQ539" s="89">
        <v>6.7098039215686276</v>
      </c>
      <c r="AR539" s="89">
        <v>3.7529411764705882</v>
      </c>
      <c r="AS539" s="89">
        <v>6.658823529411765</v>
      </c>
      <c r="AT539" s="89">
        <v>5.4705882352941178</v>
      </c>
      <c r="AU539" s="89">
        <v>0</v>
      </c>
      <c r="AV539" s="89">
        <v>0</v>
      </c>
      <c r="AW539" s="89">
        <v>1.2274509803921567</v>
      </c>
      <c r="AX539" s="89">
        <v>6.4745098039215678</v>
      </c>
      <c r="AY539" s="89">
        <v>4.1921568627450991</v>
      </c>
      <c r="AZ539" s="89">
        <v>1.5137254901960779</v>
      </c>
      <c r="BA539" s="89">
        <v>7.2980392156862735</v>
      </c>
      <c r="BB539" s="89">
        <v>6.0078431372549019</v>
      </c>
      <c r="BC539" s="89">
        <v>0</v>
      </c>
      <c r="BD539" s="89">
        <v>0</v>
      </c>
      <c r="BE539" s="89">
        <v>1.6666666666666667</v>
      </c>
      <c r="BF539" s="89">
        <v>4.5098039215686265</v>
      </c>
      <c r="BG539" s="89">
        <v>3.3725490196078436</v>
      </c>
      <c r="BH539" s="89">
        <v>2.6509803921568622</v>
      </c>
      <c r="BI539" s="89">
        <v>7.0901960784313722</v>
      </c>
      <c r="BJ539" s="89">
        <v>5.341176470588235</v>
      </c>
      <c r="BK539" s="89">
        <v>0</v>
      </c>
      <c r="BL539" s="89">
        <v>0</v>
      </c>
      <c r="BM539" s="89">
        <v>0.6509803921568631</v>
      </c>
      <c r="BN539" s="89">
        <v>3.4039215686274504</v>
      </c>
      <c r="BO539" s="89">
        <v>2.6392156862745102</v>
      </c>
      <c r="BP539" s="89">
        <v>2.168627450980392</v>
      </c>
      <c r="BQ539" s="89">
        <v>6.4392156862745091</v>
      </c>
      <c r="BR539" s="89">
        <v>4.6941176470588237</v>
      </c>
      <c r="BS539" s="89">
        <v>0</v>
      </c>
      <c r="BT539" s="89">
        <v>0.67058823529411771</v>
      </c>
      <c r="BU539" s="89">
        <v>0.20392156862745126</v>
      </c>
      <c r="BV539" s="89">
        <v>0.70196078431372522</v>
      </c>
      <c r="BW539" s="89">
        <v>1.2980392156862746</v>
      </c>
      <c r="BX539" s="89">
        <v>1.5843137254901962</v>
      </c>
      <c r="BY539" s="89">
        <v>3.7411764705882353</v>
      </c>
      <c r="BZ539" s="89">
        <v>3.0470588235294116</v>
      </c>
      <c r="CA539" s="89">
        <v>0.53725490196078429</v>
      </c>
      <c r="CB539" s="89">
        <v>1.0156862745098039</v>
      </c>
      <c r="CC539" s="89">
        <v>0.42352941176470604</v>
      </c>
      <c r="CD539" s="89">
        <v>0.94509803921568625</v>
      </c>
      <c r="CE539" s="89">
        <v>1.4705882352941175</v>
      </c>
      <c r="CF539" s="89">
        <v>1.0352941176470589</v>
      </c>
      <c r="CG539" s="89">
        <v>2.0666666666666664</v>
      </c>
      <c r="CH539" s="90">
        <v>2.0117647058823529</v>
      </c>
    </row>
    <row r="540" spans="3:86" ht="24" customHeight="1">
      <c r="W540" s="88">
        <v>0</v>
      </c>
      <c r="X540" s="89">
        <v>0</v>
      </c>
      <c r="Y540" s="44">
        <v>0</v>
      </c>
      <c r="Z540" s="44">
        <v>0</v>
      </c>
      <c r="AA540" s="44">
        <v>5.4078431372549023</v>
      </c>
      <c r="AB540" s="89">
        <v>1.8000000000000003</v>
      </c>
      <c r="AC540" s="89">
        <v>2.3725490196078431</v>
      </c>
      <c r="AD540" s="89">
        <v>1.2000000000000002</v>
      </c>
      <c r="AE540" s="89">
        <v>0</v>
      </c>
      <c r="AF540" s="89">
        <v>0</v>
      </c>
      <c r="AG540" s="89">
        <v>0</v>
      </c>
      <c r="AH540" s="89">
        <v>1.0901960784313727</v>
      </c>
      <c r="AI540" s="89">
        <v>1.9058823529411764</v>
      </c>
      <c r="AJ540" s="89">
        <v>0</v>
      </c>
      <c r="AK540" s="89">
        <v>2.9725490196078432</v>
      </c>
      <c r="AL540" s="89">
        <v>1.8117647058823532</v>
      </c>
      <c r="AM540" s="89">
        <v>0</v>
      </c>
      <c r="AN540" s="89">
        <v>0</v>
      </c>
      <c r="AO540" s="89">
        <v>0</v>
      </c>
      <c r="AP540" s="89">
        <v>0.99607843137254903</v>
      </c>
      <c r="AQ540" s="89">
        <v>3.2392156862745098</v>
      </c>
      <c r="AR540" s="89">
        <v>0.65098039215686243</v>
      </c>
      <c r="AS540" s="89">
        <v>3.5254901960784313</v>
      </c>
      <c r="AT540" s="89">
        <v>1.7686274509803921</v>
      </c>
      <c r="AU540" s="89">
        <v>0</v>
      </c>
      <c r="AV540" s="89">
        <v>0</v>
      </c>
      <c r="AW540" s="89">
        <v>0</v>
      </c>
      <c r="AX540" s="89">
        <v>2.1098039215686279</v>
      </c>
      <c r="AY540" s="89">
        <v>0.13333333333333375</v>
      </c>
      <c r="AZ540" s="89">
        <v>0</v>
      </c>
      <c r="BA540" s="89">
        <v>3.6039215686274506</v>
      </c>
      <c r="BB540" s="89">
        <v>2.3490196078431373</v>
      </c>
      <c r="BC540" s="89">
        <v>0</v>
      </c>
      <c r="BD540" s="89">
        <v>0</v>
      </c>
      <c r="BE540" s="89">
        <v>0</v>
      </c>
      <c r="BF540" s="89">
        <v>0.31764705882352895</v>
      </c>
      <c r="BG540" s="89">
        <v>0</v>
      </c>
      <c r="BH540" s="89">
        <v>0</v>
      </c>
      <c r="BI540" s="89">
        <v>3.4039215686274504</v>
      </c>
      <c r="BJ540" s="89">
        <v>1.6941176470588237</v>
      </c>
      <c r="BK540" s="89">
        <v>0</v>
      </c>
      <c r="BL540" s="89">
        <v>0</v>
      </c>
      <c r="BM540" s="89">
        <v>0</v>
      </c>
      <c r="BN540" s="89">
        <v>6.2745098039215685E-2</v>
      </c>
      <c r="BO540" s="89">
        <v>0</v>
      </c>
      <c r="BP540" s="89">
        <v>0</v>
      </c>
      <c r="BQ540" s="89">
        <v>2.9019607843137254</v>
      </c>
      <c r="BR540" s="89">
        <v>1.6588235294117646</v>
      </c>
      <c r="BS540" s="89">
        <v>0</v>
      </c>
      <c r="BT540" s="89">
        <v>0</v>
      </c>
      <c r="BU540" s="89">
        <v>0</v>
      </c>
      <c r="BV540" s="89">
        <v>0</v>
      </c>
      <c r="BW540" s="89">
        <v>0</v>
      </c>
      <c r="BX540" s="89">
        <v>0</v>
      </c>
      <c r="BY540" s="89">
        <v>0.67450980392156845</v>
      </c>
      <c r="BZ540" s="89">
        <v>3.529411764705892E-2</v>
      </c>
      <c r="CA540" s="89">
        <v>0</v>
      </c>
      <c r="CB540" s="89">
        <v>0</v>
      </c>
      <c r="CC540" s="89">
        <v>0</v>
      </c>
      <c r="CD540" s="89">
        <v>0</v>
      </c>
      <c r="CE540" s="89">
        <v>0</v>
      </c>
      <c r="CF540" s="89">
        <v>0</v>
      </c>
      <c r="CG540" s="89">
        <v>6.6666666666666652E-2</v>
      </c>
      <c r="CH540" s="90">
        <v>1.1764705882352899E-2</v>
      </c>
    </row>
    <row r="541" spans="3:86" ht="24" customHeight="1">
      <c r="W541" s="88">
        <v>4.1568627450980387</v>
      </c>
      <c r="X541" s="89">
        <v>0</v>
      </c>
      <c r="Y541" s="44">
        <v>0.19215686274509913</v>
      </c>
      <c r="Z541" s="44">
        <v>0</v>
      </c>
      <c r="AA541" s="44">
        <v>0</v>
      </c>
      <c r="AB541" s="89">
        <v>6.6666666666666874E-2</v>
      </c>
      <c r="AC541" s="89">
        <v>0</v>
      </c>
      <c r="AD541" s="89">
        <v>0.1098039215686275</v>
      </c>
      <c r="AE541" s="89">
        <v>1.1019607843137256</v>
      </c>
      <c r="AF541" s="89">
        <v>0</v>
      </c>
      <c r="AG541" s="89">
        <v>0</v>
      </c>
      <c r="AH541" s="89">
        <v>0</v>
      </c>
      <c r="AI541" s="89">
        <v>2.5019607843137259</v>
      </c>
      <c r="AJ541" s="89">
        <v>0</v>
      </c>
      <c r="AK541" s="89">
        <v>0</v>
      </c>
      <c r="AL541" s="89">
        <v>0.70196078431372566</v>
      </c>
      <c r="AM541" s="89">
        <v>1.9137254901960783</v>
      </c>
      <c r="AN541" s="89">
        <v>0</v>
      </c>
      <c r="AO541" s="89">
        <v>0</v>
      </c>
      <c r="AP541" s="89">
        <v>0</v>
      </c>
      <c r="AQ541" s="89">
        <v>0.92156862745098134</v>
      </c>
      <c r="AR541" s="89">
        <v>0</v>
      </c>
      <c r="AS541" s="89">
        <v>0</v>
      </c>
      <c r="AT541" s="89">
        <v>0.65882352941176481</v>
      </c>
      <c r="AU541" s="89">
        <v>0.57254901960784332</v>
      </c>
      <c r="AV541" s="89">
        <v>0</v>
      </c>
      <c r="AW541" s="89">
        <v>0</v>
      </c>
      <c r="AX541" s="89">
        <v>0</v>
      </c>
      <c r="AY541" s="89">
        <v>1.8039215686274512</v>
      </c>
      <c r="AZ541" s="89">
        <v>0</v>
      </c>
      <c r="BA541" s="89">
        <v>0</v>
      </c>
      <c r="BB541" s="89">
        <v>0.64705882352941169</v>
      </c>
      <c r="BC541" s="89">
        <v>0.29411764705882337</v>
      </c>
      <c r="BD541" s="89">
        <v>0</v>
      </c>
      <c r="BE541" s="89">
        <v>1.7058823529411766</v>
      </c>
      <c r="BF541" s="89">
        <v>0</v>
      </c>
      <c r="BG541" s="89">
        <v>0</v>
      </c>
      <c r="BH541" s="89">
        <v>0</v>
      </c>
      <c r="BI541" s="89">
        <v>0</v>
      </c>
      <c r="BJ541" s="89">
        <v>3.529411764705892E-2</v>
      </c>
      <c r="BK541" s="89">
        <v>0</v>
      </c>
      <c r="BL541" s="89">
        <v>0.88627450980392197</v>
      </c>
      <c r="BM541" s="89">
        <v>1.0627450980392155</v>
      </c>
      <c r="BN541" s="89">
        <v>0</v>
      </c>
      <c r="BO541" s="89">
        <v>0.16470588235294037</v>
      </c>
      <c r="BP541" s="89">
        <v>0</v>
      </c>
      <c r="BQ541" s="89">
        <v>0</v>
      </c>
      <c r="BR541" s="89">
        <v>1.1764705882352899E-2</v>
      </c>
      <c r="BS541" s="89">
        <v>1.003921568627451</v>
      </c>
      <c r="BT541" s="89">
        <v>0</v>
      </c>
      <c r="BU541" s="89">
        <v>2.2078431372549017</v>
      </c>
      <c r="BV541" s="89">
        <v>2.0392156862745097</v>
      </c>
      <c r="BW541" s="89">
        <v>1.6313725490196083</v>
      </c>
      <c r="BX541" s="89">
        <v>1.7411764705882353</v>
      </c>
      <c r="BY541" s="89">
        <v>1.0470588235294116</v>
      </c>
      <c r="BZ541" s="89">
        <v>0</v>
      </c>
      <c r="CA541" s="89">
        <v>7.8431372549019329E-3</v>
      </c>
      <c r="CB541" s="89">
        <v>0</v>
      </c>
      <c r="CC541" s="89">
        <v>0</v>
      </c>
      <c r="CD541" s="89">
        <v>0.53725490196078418</v>
      </c>
      <c r="CE541" s="89">
        <v>4.705882352941182E-2</v>
      </c>
      <c r="CF541" s="89">
        <v>6.6666666666666652E-2</v>
      </c>
      <c r="CG541" s="89">
        <v>1.1764705882352899E-2</v>
      </c>
      <c r="CH541" s="90">
        <v>0</v>
      </c>
    </row>
    <row r="542" spans="3:86" ht="24" customHeight="1" thickBot="1">
      <c r="U542" t="s">
        <v>25</v>
      </c>
      <c r="W542" s="74"/>
      <c r="X542" s="74"/>
      <c r="Y542" s="74"/>
      <c r="Z542" s="74"/>
      <c r="AA542" s="74"/>
      <c r="AB542" s="74"/>
      <c r="AC542" s="74"/>
      <c r="AD542" s="74"/>
    </row>
    <row r="543" spans="3:86" ht="24" customHeight="1">
      <c r="W543" s="70" cm="1">
        <f t="array" ref="W543:AD566">_xlfn.WRAPROWS(_xlfn.TOROW(_xlfn.ANCHORARRAY(W539)),8)</f>
        <v>0</v>
      </c>
      <c r="X543" s="71">
        <v>0.68627450980392157</v>
      </c>
      <c r="Y543" s="71">
        <v>0</v>
      </c>
      <c r="Z543" s="71">
        <v>2.239215686274509</v>
      </c>
      <c r="AA543" s="71">
        <v>9.0549019607843135</v>
      </c>
      <c r="AB543" s="71">
        <v>5.5176470588235293</v>
      </c>
      <c r="AC543" s="71">
        <v>5.5098039215686274</v>
      </c>
      <c r="AD543" s="72">
        <v>4.3098039215686281</v>
      </c>
    </row>
    <row r="544" spans="3:86" ht="24" customHeight="1">
      <c r="W544" s="73">
        <v>0</v>
      </c>
      <c r="X544" s="74">
        <v>0</v>
      </c>
      <c r="Y544" s="74">
        <v>2.7450980392156765E-2</v>
      </c>
      <c r="Z544" s="74">
        <v>5.0235294117647058</v>
      </c>
      <c r="AA544" s="74">
        <v>6.4823529411764707</v>
      </c>
      <c r="AB544" s="74">
        <v>3.4509803921568629</v>
      </c>
      <c r="AC544" s="74">
        <v>6.1450980392156858</v>
      </c>
      <c r="AD544" s="75">
        <v>4.9215686274509807</v>
      </c>
    </row>
    <row r="545" spans="23:30" ht="24" customHeight="1">
      <c r="W545" s="73">
        <v>0</v>
      </c>
      <c r="X545" s="74">
        <v>0</v>
      </c>
      <c r="Y545" s="74">
        <v>0</v>
      </c>
      <c r="Z545" s="74">
        <v>5.9333333333333327</v>
      </c>
      <c r="AA545" s="74">
        <v>6.7098039215686276</v>
      </c>
      <c r="AB545" s="74">
        <v>3.7529411764705882</v>
      </c>
      <c r="AC545" s="74">
        <v>6.658823529411765</v>
      </c>
      <c r="AD545" s="75">
        <v>5.4705882352941178</v>
      </c>
    </row>
    <row r="546" spans="23:30" ht="24" customHeight="1">
      <c r="W546" s="73">
        <v>0</v>
      </c>
      <c r="X546" s="74">
        <v>0</v>
      </c>
      <c r="Y546" s="74">
        <v>1.2274509803921567</v>
      </c>
      <c r="Z546" s="74">
        <v>6.4745098039215678</v>
      </c>
      <c r="AA546" s="74">
        <v>4.1921568627450991</v>
      </c>
      <c r="AB546" s="74">
        <v>1.5137254901960779</v>
      </c>
      <c r="AC546" s="74">
        <v>7.2980392156862735</v>
      </c>
      <c r="AD546" s="75">
        <v>6.0078431372549019</v>
      </c>
    </row>
    <row r="547" spans="23:30" ht="24" customHeight="1">
      <c r="W547" s="73">
        <v>0</v>
      </c>
      <c r="X547" s="74">
        <v>0</v>
      </c>
      <c r="Y547" s="74">
        <v>1.6666666666666667</v>
      </c>
      <c r="Z547" s="74">
        <v>4.5098039215686265</v>
      </c>
      <c r="AA547" s="74">
        <v>3.3725490196078436</v>
      </c>
      <c r="AB547" s="74">
        <v>2.6509803921568622</v>
      </c>
      <c r="AC547" s="74">
        <v>7.0901960784313722</v>
      </c>
      <c r="AD547" s="75">
        <v>5.341176470588235</v>
      </c>
    </row>
    <row r="548" spans="23:30" ht="24" customHeight="1">
      <c r="W548" s="73">
        <v>0</v>
      </c>
      <c r="X548" s="74">
        <v>0</v>
      </c>
      <c r="Y548" s="74">
        <v>0.6509803921568631</v>
      </c>
      <c r="Z548" s="74">
        <v>3.4039215686274504</v>
      </c>
      <c r="AA548" s="74">
        <v>2.6392156862745102</v>
      </c>
      <c r="AB548" s="74">
        <v>2.168627450980392</v>
      </c>
      <c r="AC548" s="74">
        <v>6.4392156862745091</v>
      </c>
      <c r="AD548" s="75">
        <v>4.6941176470588237</v>
      </c>
    </row>
    <row r="549" spans="23:30" ht="24" customHeight="1">
      <c r="W549" s="73">
        <v>0</v>
      </c>
      <c r="X549" s="74">
        <v>0.67058823529411771</v>
      </c>
      <c r="Y549" s="74">
        <v>0.20392156862745126</v>
      </c>
      <c r="Z549" s="74">
        <v>0.70196078431372522</v>
      </c>
      <c r="AA549" s="74">
        <v>1.2980392156862746</v>
      </c>
      <c r="AB549" s="74">
        <v>1.5843137254901962</v>
      </c>
      <c r="AC549" s="74">
        <v>3.7411764705882353</v>
      </c>
      <c r="AD549" s="75">
        <v>3.0470588235294116</v>
      </c>
    </row>
    <row r="550" spans="23:30" ht="24" customHeight="1" thickBot="1">
      <c r="W550" s="76">
        <v>0.53725490196078429</v>
      </c>
      <c r="X550" s="77">
        <v>1.0156862745098039</v>
      </c>
      <c r="Y550" s="77">
        <v>0.42352941176470604</v>
      </c>
      <c r="Z550" s="77">
        <v>0.94509803921568625</v>
      </c>
      <c r="AA550" s="77">
        <v>1.4705882352941175</v>
      </c>
      <c r="AB550" s="77">
        <v>1.0352941176470589</v>
      </c>
      <c r="AC550" s="77">
        <v>2.0666666666666664</v>
      </c>
      <c r="AD550" s="78">
        <v>2.0117647058823529</v>
      </c>
    </row>
    <row r="551" spans="23:30" ht="24" customHeight="1">
      <c r="W551" s="70">
        <v>0</v>
      </c>
      <c r="X551" s="71">
        <v>0</v>
      </c>
      <c r="Y551" s="71">
        <v>0</v>
      </c>
      <c r="Z551" s="71">
        <v>0</v>
      </c>
      <c r="AA551" s="71">
        <v>5.4078431372549023</v>
      </c>
      <c r="AB551" s="71">
        <v>1.8000000000000003</v>
      </c>
      <c r="AC551" s="71">
        <v>2.3725490196078431</v>
      </c>
      <c r="AD551" s="72">
        <v>1.2000000000000002</v>
      </c>
    </row>
    <row r="552" spans="23:30" ht="24" customHeight="1">
      <c r="W552" s="73">
        <v>0</v>
      </c>
      <c r="X552" s="74">
        <v>0</v>
      </c>
      <c r="Y552" s="74">
        <v>0</v>
      </c>
      <c r="Z552" s="74">
        <v>1.0901960784313727</v>
      </c>
      <c r="AA552" s="74">
        <v>1.9058823529411764</v>
      </c>
      <c r="AB552" s="74">
        <v>0</v>
      </c>
      <c r="AC552" s="74">
        <v>2.9725490196078432</v>
      </c>
      <c r="AD552" s="75">
        <v>1.8117647058823532</v>
      </c>
    </row>
    <row r="553" spans="23:30" ht="24" customHeight="1">
      <c r="W553" s="73">
        <v>0</v>
      </c>
      <c r="X553" s="74">
        <v>0</v>
      </c>
      <c r="Y553" s="74">
        <v>0</v>
      </c>
      <c r="Z553" s="74">
        <v>0.99607843137254903</v>
      </c>
      <c r="AA553" s="74">
        <v>3.2392156862745098</v>
      </c>
      <c r="AB553" s="74">
        <v>0.65098039215686243</v>
      </c>
      <c r="AC553" s="74">
        <v>3.5254901960784313</v>
      </c>
      <c r="AD553" s="75">
        <v>1.7686274509803921</v>
      </c>
    </row>
    <row r="554" spans="23:30" ht="24" customHeight="1">
      <c r="W554" s="73">
        <v>0</v>
      </c>
      <c r="X554" s="74">
        <v>0</v>
      </c>
      <c r="Y554" s="74">
        <v>0</v>
      </c>
      <c r="Z554" s="74">
        <v>2.1098039215686279</v>
      </c>
      <c r="AA554" s="74">
        <v>0.13333333333333375</v>
      </c>
      <c r="AB554" s="74">
        <v>0</v>
      </c>
      <c r="AC554" s="74">
        <v>3.6039215686274506</v>
      </c>
      <c r="AD554" s="75">
        <v>2.3490196078431373</v>
      </c>
    </row>
    <row r="555" spans="23:30" ht="24" customHeight="1">
      <c r="W555" s="73">
        <v>0</v>
      </c>
      <c r="X555" s="74">
        <v>0</v>
      </c>
      <c r="Y555" s="74">
        <v>0</v>
      </c>
      <c r="Z555" s="74">
        <v>0.31764705882352895</v>
      </c>
      <c r="AA555" s="74">
        <v>0</v>
      </c>
      <c r="AB555" s="74">
        <v>0</v>
      </c>
      <c r="AC555" s="74">
        <v>3.4039215686274504</v>
      </c>
      <c r="AD555" s="75">
        <v>1.6941176470588237</v>
      </c>
    </row>
    <row r="556" spans="23:30" ht="24" customHeight="1">
      <c r="W556" s="73">
        <v>0</v>
      </c>
      <c r="X556" s="74">
        <v>0</v>
      </c>
      <c r="Y556" s="74">
        <v>0</v>
      </c>
      <c r="Z556" s="74">
        <v>6.2745098039215685E-2</v>
      </c>
      <c r="AA556" s="74">
        <v>0</v>
      </c>
      <c r="AB556" s="74">
        <v>0</v>
      </c>
      <c r="AC556" s="74">
        <v>2.9019607843137254</v>
      </c>
      <c r="AD556" s="75">
        <v>1.6588235294117646</v>
      </c>
    </row>
    <row r="557" spans="23:30" ht="24" customHeight="1">
      <c r="W557" s="73">
        <v>0</v>
      </c>
      <c r="X557" s="74">
        <v>0</v>
      </c>
      <c r="Y557" s="74">
        <v>0</v>
      </c>
      <c r="Z557" s="74">
        <v>0</v>
      </c>
      <c r="AA557" s="74">
        <v>0</v>
      </c>
      <c r="AB557" s="74">
        <v>0</v>
      </c>
      <c r="AC557" s="74">
        <v>0.67450980392156845</v>
      </c>
      <c r="AD557" s="75">
        <v>3.529411764705892E-2</v>
      </c>
    </row>
    <row r="558" spans="23:30" ht="24" customHeight="1" thickBot="1">
      <c r="W558" s="76">
        <v>0</v>
      </c>
      <c r="X558" s="77">
        <v>0</v>
      </c>
      <c r="Y558" s="77">
        <v>0</v>
      </c>
      <c r="Z558" s="77">
        <v>0</v>
      </c>
      <c r="AA558" s="77">
        <v>0</v>
      </c>
      <c r="AB558" s="77">
        <v>0</v>
      </c>
      <c r="AC558" s="77">
        <v>6.6666666666666652E-2</v>
      </c>
      <c r="AD558" s="78">
        <v>1.1764705882352899E-2</v>
      </c>
    </row>
    <row r="559" spans="23:30" ht="24" customHeight="1">
      <c r="W559" s="70">
        <v>4.1568627450980387</v>
      </c>
      <c r="X559" s="71">
        <v>0</v>
      </c>
      <c r="Y559" s="71">
        <v>0.19215686274509913</v>
      </c>
      <c r="Z559" s="71">
        <v>0</v>
      </c>
      <c r="AA559" s="71">
        <v>0</v>
      </c>
      <c r="AB559" s="71">
        <v>6.6666666666666874E-2</v>
      </c>
      <c r="AC559" s="71">
        <v>0</v>
      </c>
      <c r="AD559" s="72">
        <v>0.1098039215686275</v>
      </c>
    </row>
    <row r="560" spans="23:30" ht="24" customHeight="1">
      <c r="W560" s="73">
        <v>1.1019607843137256</v>
      </c>
      <c r="X560" s="74">
        <v>0</v>
      </c>
      <c r="Y560" s="74">
        <v>0</v>
      </c>
      <c r="Z560" s="74">
        <v>0</v>
      </c>
      <c r="AA560" s="74">
        <v>2.5019607843137259</v>
      </c>
      <c r="AB560" s="74">
        <v>0</v>
      </c>
      <c r="AC560" s="74">
        <v>0</v>
      </c>
      <c r="AD560" s="75">
        <v>0.70196078431372566</v>
      </c>
    </row>
    <row r="561" spans="21:38" ht="24" customHeight="1">
      <c r="W561" s="73">
        <v>1.9137254901960783</v>
      </c>
      <c r="X561" s="74">
        <v>0</v>
      </c>
      <c r="Y561" s="74">
        <v>0</v>
      </c>
      <c r="Z561" s="74">
        <v>0</v>
      </c>
      <c r="AA561" s="74">
        <v>0.92156862745098134</v>
      </c>
      <c r="AB561" s="74">
        <v>0</v>
      </c>
      <c r="AC561" s="74">
        <v>0</v>
      </c>
      <c r="AD561" s="75">
        <v>0.65882352941176481</v>
      </c>
    </row>
    <row r="562" spans="21:38" ht="24" customHeight="1">
      <c r="W562" s="73">
        <v>0.57254901960784332</v>
      </c>
      <c r="X562" s="74">
        <v>0</v>
      </c>
      <c r="Y562" s="74">
        <v>0</v>
      </c>
      <c r="Z562" s="74">
        <v>0</v>
      </c>
      <c r="AA562" s="74">
        <v>1.8039215686274512</v>
      </c>
      <c r="AB562" s="74">
        <v>0</v>
      </c>
      <c r="AC562" s="74">
        <v>0</v>
      </c>
      <c r="AD562" s="75">
        <v>0.64705882352941169</v>
      </c>
    </row>
    <row r="563" spans="21:38" ht="24" customHeight="1">
      <c r="W563" s="73">
        <v>0.29411764705882337</v>
      </c>
      <c r="X563" s="74">
        <v>0</v>
      </c>
      <c r="Y563" s="74">
        <v>1.7058823529411766</v>
      </c>
      <c r="Z563" s="74">
        <v>0</v>
      </c>
      <c r="AA563" s="74">
        <v>0</v>
      </c>
      <c r="AB563" s="74">
        <v>0</v>
      </c>
      <c r="AC563" s="74">
        <v>0</v>
      </c>
      <c r="AD563" s="75">
        <v>3.529411764705892E-2</v>
      </c>
    </row>
    <row r="564" spans="21:38" ht="24" customHeight="1">
      <c r="W564" s="73">
        <v>0</v>
      </c>
      <c r="X564" s="74">
        <v>0.88627450980392197</v>
      </c>
      <c r="Y564" s="74">
        <v>1.0627450980392155</v>
      </c>
      <c r="Z564" s="74">
        <v>0</v>
      </c>
      <c r="AA564" s="74">
        <v>0.16470588235294037</v>
      </c>
      <c r="AB564" s="74">
        <v>0</v>
      </c>
      <c r="AC564" s="74">
        <v>0</v>
      </c>
      <c r="AD564" s="75">
        <v>1.1764705882352899E-2</v>
      </c>
    </row>
    <row r="565" spans="21:38" ht="24" customHeight="1">
      <c r="W565" s="73">
        <v>1.003921568627451</v>
      </c>
      <c r="X565" s="74">
        <v>0</v>
      </c>
      <c r="Y565" s="74">
        <v>2.2078431372549017</v>
      </c>
      <c r="Z565" s="74">
        <v>2.0392156862745097</v>
      </c>
      <c r="AA565" s="74">
        <v>1.6313725490196083</v>
      </c>
      <c r="AB565" s="74">
        <v>1.7411764705882353</v>
      </c>
      <c r="AC565" s="74">
        <v>1.0470588235294116</v>
      </c>
      <c r="AD565" s="75">
        <v>0</v>
      </c>
    </row>
    <row r="566" spans="21:38" ht="24" customHeight="1" thickBot="1">
      <c r="W566" s="76">
        <v>7.8431372549019329E-3</v>
      </c>
      <c r="X566" s="77">
        <v>0</v>
      </c>
      <c r="Y566" s="77">
        <v>0</v>
      </c>
      <c r="Z566" s="77">
        <v>0.53725490196078418</v>
      </c>
      <c r="AA566" s="77">
        <v>4.705882352941182E-2</v>
      </c>
      <c r="AB566" s="77">
        <v>6.6666666666666652E-2</v>
      </c>
      <c r="AC566" s="77">
        <v>1.1764705882352899E-2</v>
      </c>
      <c r="AD566" s="78">
        <v>0</v>
      </c>
    </row>
    <row r="567" spans="21:38" ht="24" customHeight="1">
      <c r="W567" s="74"/>
      <c r="X567" s="74"/>
      <c r="Y567" s="74"/>
      <c r="Z567" s="74"/>
      <c r="AA567" s="74"/>
      <c r="AB567" s="74"/>
      <c r="AC567" s="74"/>
      <c r="AD567" s="74"/>
    </row>
    <row r="568" spans="21:38" ht="24" customHeight="1">
      <c r="U568" t="s">
        <v>17</v>
      </c>
      <c r="W568" s="9" cm="1">
        <f t="array" ref="W568:AL571">IM2COL(W543:AD550,2,2,0,0)</f>
        <v>0</v>
      </c>
      <c r="X568" s="9">
        <v>0</v>
      </c>
      <c r="Y568" s="9">
        <v>9.0549019607843135</v>
      </c>
      <c r="Z568" s="9">
        <v>5.5098039215686274</v>
      </c>
      <c r="AA568" s="9">
        <v>0</v>
      </c>
      <c r="AB568" s="9">
        <v>0</v>
      </c>
      <c r="AC568" s="9">
        <v>6.7098039215686276</v>
      </c>
      <c r="AD568" s="9">
        <v>6.658823529411765</v>
      </c>
      <c r="AE568" s="9">
        <v>0</v>
      </c>
      <c r="AF568" s="9">
        <v>1.6666666666666667</v>
      </c>
      <c r="AG568" s="9">
        <v>3.3725490196078436</v>
      </c>
      <c r="AH568" s="9">
        <v>7.0901960784313722</v>
      </c>
      <c r="AI568" s="9">
        <v>0</v>
      </c>
      <c r="AJ568" s="9">
        <v>0.20392156862745126</v>
      </c>
      <c r="AK568" s="9">
        <v>1.2980392156862746</v>
      </c>
      <c r="AL568" s="9">
        <v>3.7411764705882353</v>
      </c>
    </row>
    <row r="569" spans="21:38" ht="24" customHeight="1">
      <c r="W569" s="10">
        <v>0.68627450980392157</v>
      </c>
      <c r="X569" s="10">
        <v>2.239215686274509</v>
      </c>
      <c r="Y569" s="10">
        <v>5.5176470588235293</v>
      </c>
      <c r="Z569" s="10">
        <v>4.3098039215686281</v>
      </c>
      <c r="AA569" s="10">
        <v>0</v>
      </c>
      <c r="AB569" s="10">
        <v>5.9333333333333327</v>
      </c>
      <c r="AC569" s="10">
        <v>3.7529411764705882</v>
      </c>
      <c r="AD569" s="10">
        <v>5.4705882352941178</v>
      </c>
      <c r="AE569" s="10">
        <v>0</v>
      </c>
      <c r="AF569" s="10">
        <v>4.5098039215686265</v>
      </c>
      <c r="AG569" s="10">
        <v>2.6509803921568622</v>
      </c>
      <c r="AH569" s="10">
        <v>5.341176470588235</v>
      </c>
      <c r="AI569" s="10">
        <v>0.67058823529411771</v>
      </c>
      <c r="AJ569" s="10">
        <v>0.70196078431372522</v>
      </c>
      <c r="AK569" s="10">
        <v>1.5843137254901962</v>
      </c>
      <c r="AL569" s="10">
        <v>3.0470588235294116</v>
      </c>
    </row>
    <row r="570" spans="21:38" ht="24" customHeight="1">
      <c r="W570" s="10">
        <v>0</v>
      </c>
      <c r="X570" s="10">
        <v>2.7450980392156765E-2</v>
      </c>
      <c r="Y570" s="10">
        <v>6.4823529411764707</v>
      </c>
      <c r="Z570" s="10">
        <v>6.1450980392156858</v>
      </c>
      <c r="AA570" s="10">
        <v>0</v>
      </c>
      <c r="AB570" s="10">
        <v>1.2274509803921567</v>
      </c>
      <c r="AC570" s="10">
        <v>4.1921568627450991</v>
      </c>
      <c r="AD570" s="10">
        <v>7.2980392156862735</v>
      </c>
      <c r="AE570" s="10">
        <v>0</v>
      </c>
      <c r="AF570" s="10">
        <v>0.6509803921568631</v>
      </c>
      <c r="AG570" s="10">
        <v>2.6392156862745102</v>
      </c>
      <c r="AH570" s="10">
        <v>6.4392156862745091</v>
      </c>
      <c r="AI570" s="10">
        <v>0.53725490196078429</v>
      </c>
      <c r="AJ570" s="10">
        <v>0.42352941176470604</v>
      </c>
      <c r="AK570" s="10">
        <v>1.4705882352941175</v>
      </c>
      <c r="AL570" s="10">
        <v>2.0666666666666664</v>
      </c>
    </row>
    <row r="571" spans="21:38" ht="24" customHeight="1">
      <c r="W571" s="11">
        <v>0</v>
      </c>
      <c r="X571" s="11">
        <v>5.0235294117647058</v>
      </c>
      <c r="Y571" s="11">
        <v>3.4509803921568629</v>
      </c>
      <c r="Z571" s="11">
        <v>4.9215686274509807</v>
      </c>
      <c r="AA571" s="11">
        <v>0</v>
      </c>
      <c r="AB571" s="11">
        <v>6.4745098039215678</v>
      </c>
      <c r="AC571" s="11">
        <v>1.5137254901960779</v>
      </c>
      <c r="AD571" s="11">
        <v>6.0078431372549019</v>
      </c>
      <c r="AE571" s="11">
        <v>0</v>
      </c>
      <c r="AF571" s="11">
        <v>3.4039215686274504</v>
      </c>
      <c r="AG571" s="11">
        <v>2.168627450980392</v>
      </c>
      <c r="AH571" s="11">
        <v>4.6941176470588237</v>
      </c>
      <c r="AI571" s="11">
        <v>1.0156862745098039</v>
      </c>
      <c r="AJ571" s="11">
        <v>0.94509803921568625</v>
      </c>
      <c r="AK571" s="11">
        <v>1.0352941176470589</v>
      </c>
      <c r="AL571" s="11">
        <v>2.0117647058823529</v>
      </c>
    </row>
    <row r="572" spans="21:38" ht="24" customHeight="1">
      <c r="W572" s="9" cm="1">
        <f t="array" ref="W572:AL575">IM2COL(W551:AD558,2,2,0,0)</f>
        <v>0</v>
      </c>
      <c r="X572" s="9">
        <v>0</v>
      </c>
      <c r="Y572" s="9">
        <v>5.4078431372549023</v>
      </c>
      <c r="Z572" s="9">
        <v>2.3725490196078431</v>
      </c>
      <c r="AA572" s="9">
        <v>0</v>
      </c>
      <c r="AB572" s="9">
        <v>0</v>
      </c>
      <c r="AC572" s="9">
        <v>3.2392156862745098</v>
      </c>
      <c r="AD572" s="9">
        <v>3.5254901960784313</v>
      </c>
      <c r="AE572" s="9">
        <v>0</v>
      </c>
      <c r="AF572" s="9">
        <v>0</v>
      </c>
      <c r="AG572" s="9">
        <v>0</v>
      </c>
      <c r="AH572" s="9">
        <v>3.4039215686274504</v>
      </c>
      <c r="AI572" s="9">
        <v>0</v>
      </c>
      <c r="AJ572" s="9">
        <v>0</v>
      </c>
      <c r="AK572" s="9">
        <v>0</v>
      </c>
      <c r="AL572" s="9">
        <v>0.67450980392156845</v>
      </c>
    </row>
    <row r="573" spans="21:38" ht="24" customHeight="1">
      <c r="W573" s="10">
        <v>0</v>
      </c>
      <c r="X573" s="10">
        <v>0</v>
      </c>
      <c r="Y573" s="10">
        <v>1.8000000000000003</v>
      </c>
      <c r="Z573" s="10">
        <v>1.2000000000000002</v>
      </c>
      <c r="AA573" s="10">
        <v>0</v>
      </c>
      <c r="AB573" s="10">
        <v>0.99607843137254903</v>
      </c>
      <c r="AC573" s="10">
        <v>0.65098039215686243</v>
      </c>
      <c r="AD573" s="10">
        <v>1.7686274509803921</v>
      </c>
      <c r="AE573" s="10">
        <v>0</v>
      </c>
      <c r="AF573" s="10">
        <v>0.31764705882352895</v>
      </c>
      <c r="AG573" s="10">
        <v>0</v>
      </c>
      <c r="AH573" s="10">
        <v>1.6941176470588237</v>
      </c>
      <c r="AI573" s="10">
        <v>0</v>
      </c>
      <c r="AJ573" s="10">
        <v>0</v>
      </c>
      <c r="AK573" s="10">
        <v>0</v>
      </c>
      <c r="AL573" s="10">
        <v>3.529411764705892E-2</v>
      </c>
    </row>
    <row r="574" spans="21:38" ht="24" customHeight="1">
      <c r="W574" s="10">
        <v>0</v>
      </c>
      <c r="X574" s="10">
        <v>0</v>
      </c>
      <c r="Y574" s="10">
        <v>1.9058823529411764</v>
      </c>
      <c r="Z574" s="10">
        <v>2.9725490196078432</v>
      </c>
      <c r="AA574" s="10">
        <v>0</v>
      </c>
      <c r="AB574" s="10">
        <v>0</v>
      </c>
      <c r="AC574" s="10">
        <v>0.13333333333333375</v>
      </c>
      <c r="AD574" s="10">
        <v>3.6039215686274506</v>
      </c>
      <c r="AE574" s="10">
        <v>0</v>
      </c>
      <c r="AF574" s="10">
        <v>0</v>
      </c>
      <c r="AG574" s="10">
        <v>0</v>
      </c>
      <c r="AH574" s="10">
        <v>2.9019607843137254</v>
      </c>
      <c r="AI574" s="10">
        <v>0</v>
      </c>
      <c r="AJ574" s="10">
        <v>0</v>
      </c>
      <c r="AK574" s="10">
        <v>0</v>
      </c>
      <c r="AL574" s="10">
        <v>6.6666666666666652E-2</v>
      </c>
    </row>
    <row r="575" spans="21:38" ht="24" customHeight="1">
      <c r="W575" s="11">
        <v>0</v>
      </c>
      <c r="X575" s="11">
        <v>1.0901960784313727</v>
      </c>
      <c r="Y575" s="11">
        <v>0</v>
      </c>
      <c r="Z575" s="11">
        <v>1.8117647058823532</v>
      </c>
      <c r="AA575" s="11">
        <v>0</v>
      </c>
      <c r="AB575" s="11">
        <v>2.1098039215686279</v>
      </c>
      <c r="AC575" s="11">
        <v>0</v>
      </c>
      <c r="AD575" s="11">
        <v>2.3490196078431373</v>
      </c>
      <c r="AE575" s="11">
        <v>0</v>
      </c>
      <c r="AF575" s="11">
        <v>6.2745098039215685E-2</v>
      </c>
      <c r="AG575" s="11">
        <v>0</v>
      </c>
      <c r="AH575" s="11">
        <v>1.6588235294117646</v>
      </c>
      <c r="AI575" s="11">
        <v>0</v>
      </c>
      <c r="AJ575" s="11">
        <v>0</v>
      </c>
      <c r="AK575" s="11">
        <v>0</v>
      </c>
      <c r="AL575" s="11">
        <v>1.1764705882352899E-2</v>
      </c>
    </row>
    <row r="576" spans="21:38" ht="24" customHeight="1">
      <c r="W576" s="9" cm="1">
        <f t="array" ref="W576:AL579">IM2COL(W559:AD566,2,2,0,0)</f>
        <v>4.1568627450980387</v>
      </c>
      <c r="X576" s="9">
        <v>0.19215686274509913</v>
      </c>
      <c r="Y576" s="9">
        <v>0</v>
      </c>
      <c r="Z576" s="9">
        <v>0</v>
      </c>
      <c r="AA576" s="9">
        <v>1.9137254901960783</v>
      </c>
      <c r="AB576" s="9">
        <v>0</v>
      </c>
      <c r="AC576" s="9">
        <v>0.92156862745098134</v>
      </c>
      <c r="AD576" s="9">
        <v>0</v>
      </c>
      <c r="AE576" s="9">
        <v>0.29411764705882337</v>
      </c>
      <c r="AF576" s="9">
        <v>1.7058823529411766</v>
      </c>
      <c r="AG576" s="9">
        <v>0</v>
      </c>
      <c r="AH576" s="9">
        <v>0</v>
      </c>
      <c r="AI576" s="9">
        <v>1.003921568627451</v>
      </c>
      <c r="AJ576" s="9">
        <v>2.2078431372549017</v>
      </c>
      <c r="AK576" s="9">
        <v>1.6313725490196083</v>
      </c>
      <c r="AL576" s="9">
        <v>1.0470588235294116</v>
      </c>
    </row>
    <row r="577" spans="21:38" ht="24" customHeight="1">
      <c r="W577" s="10">
        <v>0</v>
      </c>
      <c r="X577" s="10">
        <v>0</v>
      </c>
      <c r="Y577" s="10">
        <v>6.6666666666666874E-2</v>
      </c>
      <c r="Z577" s="10">
        <v>0.1098039215686275</v>
      </c>
      <c r="AA577" s="10">
        <v>0</v>
      </c>
      <c r="AB577" s="10">
        <v>0</v>
      </c>
      <c r="AC577" s="10">
        <v>0</v>
      </c>
      <c r="AD577" s="10">
        <v>0.65882352941176481</v>
      </c>
      <c r="AE577" s="10">
        <v>0</v>
      </c>
      <c r="AF577" s="10">
        <v>0</v>
      </c>
      <c r="AG577" s="10">
        <v>0</v>
      </c>
      <c r="AH577" s="10">
        <v>3.529411764705892E-2</v>
      </c>
      <c r="AI577" s="10">
        <v>0</v>
      </c>
      <c r="AJ577" s="10">
        <v>2.0392156862745097</v>
      </c>
      <c r="AK577" s="10">
        <v>1.7411764705882353</v>
      </c>
      <c r="AL577" s="10">
        <v>0</v>
      </c>
    </row>
    <row r="578" spans="21:38" ht="24" customHeight="1">
      <c r="W578" s="10">
        <v>1.1019607843137256</v>
      </c>
      <c r="X578" s="10">
        <v>0</v>
      </c>
      <c r="Y578" s="10">
        <v>2.5019607843137259</v>
      </c>
      <c r="Z578" s="10">
        <v>0</v>
      </c>
      <c r="AA578" s="10">
        <v>0.57254901960784332</v>
      </c>
      <c r="AB578" s="10">
        <v>0</v>
      </c>
      <c r="AC578" s="10">
        <v>1.8039215686274512</v>
      </c>
      <c r="AD578" s="10">
        <v>0</v>
      </c>
      <c r="AE578" s="10">
        <v>0</v>
      </c>
      <c r="AF578" s="10">
        <v>1.0627450980392155</v>
      </c>
      <c r="AG578" s="10">
        <v>0.16470588235294037</v>
      </c>
      <c r="AH578" s="10">
        <v>0</v>
      </c>
      <c r="AI578" s="10">
        <v>7.8431372549019329E-3</v>
      </c>
      <c r="AJ578" s="10">
        <v>0</v>
      </c>
      <c r="AK578" s="10">
        <v>4.705882352941182E-2</v>
      </c>
      <c r="AL578" s="10">
        <v>1.1764705882352899E-2</v>
      </c>
    </row>
    <row r="579" spans="21:38" ht="24" customHeight="1">
      <c r="W579" s="11">
        <v>0</v>
      </c>
      <c r="X579" s="11">
        <v>0</v>
      </c>
      <c r="Y579" s="11">
        <v>0</v>
      </c>
      <c r="Z579" s="11">
        <v>0.70196078431372566</v>
      </c>
      <c r="AA579" s="11">
        <v>0</v>
      </c>
      <c r="AB579" s="11">
        <v>0</v>
      </c>
      <c r="AC579" s="11">
        <v>0</v>
      </c>
      <c r="AD579" s="11">
        <v>0.64705882352941169</v>
      </c>
      <c r="AE579" s="11">
        <v>0.88627450980392197</v>
      </c>
      <c r="AF579" s="11">
        <v>0</v>
      </c>
      <c r="AG579" s="11">
        <v>0</v>
      </c>
      <c r="AH579" s="11">
        <v>1.1764705882352899E-2</v>
      </c>
      <c r="AI579" s="11">
        <v>0</v>
      </c>
      <c r="AJ579" s="11">
        <v>0.53725490196078418</v>
      </c>
      <c r="AK579" s="11">
        <v>6.6666666666666652E-2</v>
      </c>
      <c r="AL579" s="11">
        <v>0</v>
      </c>
    </row>
    <row r="581" spans="21:38" ht="24" customHeight="1">
      <c r="U581" t="s">
        <v>29</v>
      </c>
      <c r="W581" s="88" cm="1">
        <f t="array" ref="W581:AL581">_xlfn.BYCOL(_xlfn.ANCHORARRAY(W568),_xleta.MAX)</f>
        <v>0.68627450980392157</v>
      </c>
      <c r="X581" s="89">
        <v>5.0235294117647058</v>
      </c>
      <c r="Y581" s="44">
        <v>9.0549019607843135</v>
      </c>
      <c r="Z581" s="44">
        <v>6.1450980392156858</v>
      </c>
      <c r="AA581" s="44">
        <v>0</v>
      </c>
      <c r="AB581" s="89">
        <v>6.4745098039215678</v>
      </c>
      <c r="AC581" s="89">
        <v>6.7098039215686276</v>
      </c>
      <c r="AD581" s="89">
        <v>7.2980392156862735</v>
      </c>
      <c r="AE581" s="89">
        <v>0</v>
      </c>
      <c r="AF581" s="89">
        <v>4.5098039215686265</v>
      </c>
      <c r="AG581" s="89">
        <v>3.3725490196078436</v>
      </c>
      <c r="AH581" s="89">
        <v>7.0901960784313722</v>
      </c>
      <c r="AI581" s="89">
        <v>1.0156862745098039</v>
      </c>
      <c r="AJ581" s="89">
        <v>0.94509803921568625</v>
      </c>
      <c r="AK581" s="89">
        <v>1.5843137254901962</v>
      </c>
      <c r="AL581" s="90">
        <v>3.7411764705882353</v>
      </c>
    </row>
    <row r="582" spans="21:38" ht="24" customHeight="1">
      <c r="W582" s="88" cm="1">
        <f t="array" ref="W582:AL582">_xlfn.BYCOL(_xlfn.ANCHORARRAY(W572),_xleta.MAX)</f>
        <v>0</v>
      </c>
      <c r="X582" s="89">
        <v>1.0901960784313727</v>
      </c>
      <c r="Y582" s="44">
        <v>5.4078431372549023</v>
      </c>
      <c r="Z582" s="44">
        <v>2.9725490196078432</v>
      </c>
      <c r="AA582" s="44">
        <v>0</v>
      </c>
      <c r="AB582" s="89">
        <v>2.1098039215686279</v>
      </c>
      <c r="AC582" s="89">
        <v>3.2392156862745098</v>
      </c>
      <c r="AD582" s="89">
        <v>3.6039215686274506</v>
      </c>
      <c r="AE582" s="89">
        <v>0</v>
      </c>
      <c r="AF582" s="89">
        <v>0.31764705882352895</v>
      </c>
      <c r="AG582" s="89">
        <v>0</v>
      </c>
      <c r="AH582" s="89">
        <v>3.4039215686274504</v>
      </c>
      <c r="AI582" s="89">
        <v>0</v>
      </c>
      <c r="AJ582" s="89">
        <v>0</v>
      </c>
      <c r="AK582" s="89">
        <v>0</v>
      </c>
      <c r="AL582" s="90">
        <v>0.67450980392156845</v>
      </c>
    </row>
    <row r="583" spans="21:38" ht="24" customHeight="1">
      <c r="W583" s="88" cm="1">
        <f t="array" ref="W583:AL583">_xlfn.BYCOL(_xlfn.ANCHORARRAY(W576),_xleta.MAX)</f>
        <v>4.1568627450980387</v>
      </c>
      <c r="X583" s="89">
        <v>0.19215686274509913</v>
      </c>
      <c r="Y583" s="44">
        <v>2.5019607843137259</v>
      </c>
      <c r="Z583" s="44">
        <v>0.70196078431372566</v>
      </c>
      <c r="AA583" s="44">
        <v>1.9137254901960783</v>
      </c>
      <c r="AB583" s="89">
        <v>0</v>
      </c>
      <c r="AC583" s="89">
        <v>1.8039215686274512</v>
      </c>
      <c r="AD583" s="89">
        <v>0.65882352941176481</v>
      </c>
      <c r="AE583" s="89">
        <v>0.88627450980392197</v>
      </c>
      <c r="AF583" s="89">
        <v>1.7058823529411766</v>
      </c>
      <c r="AG583" s="89">
        <v>0.16470588235294037</v>
      </c>
      <c r="AH583" s="89">
        <v>3.529411764705892E-2</v>
      </c>
      <c r="AI583" s="89">
        <v>1.003921568627451</v>
      </c>
      <c r="AJ583" s="89">
        <v>2.2078431372549017</v>
      </c>
      <c r="AK583" s="89">
        <v>1.7411764705882353</v>
      </c>
      <c r="AL583" s="90">
        <v>1.0470588235294116</v>
      </c>
    </row>
    <row r="584" spans="21:38" ht="24" customHeight="1" thickBot="1"/>
    <row r="585" spans="21:38" ht="24" customHeight="1">
      <c r="W585" s="70" cm="1">
        <f t="array" ref="W585:Z596">_xlfn.WRAPROWS(_xlfn.TOROW(W581:AL583),4)</f>
        <v>0.68627450980392157</v>
      </c>
      <c r="X585" s="71">
        <v>5.0235294117647058</v>
      </c>
      <c r="Y585" s="71">
        <v>9.0549019607843135</v>
      </c>
      <c r="Z585" s="72">
        <v>6.1450980392156858</v>
      </c>
    </row>
    <row r="586" spans="21:38" ht="24" customHeight="1">
      <c r="W586" s="73">
        <v>0</v>
      </c>
      <c r="X586" s="74">
        <v>6.4745098039215678</v>
      </c>
      <c r="Y586" s="74">
        <v>6.7098039215686276</v>
      </c>
      <c r="Z586" s="75">
        <v>7.2980392156862735</v>
      </c>
    </row>
    <row r="587" spans="21:38" ht="24" customHeight="1">
      <c r="W587" s="73">
        <v>0</v>
      </c>
      <c r="X587" s="74">
        <v>4.5098039215686265</v>
      </c>
      <c r="Y587" s="74">
        <v>3.3725490196078436</v>
      </c>
      <c r="Z587" s="75">
        <v>7.0901960784313722</v>
      </c>
    </row>
    <row r="588" spans="21:38" ht="24" customHeight="1" thickBot="1">
      <c r="W588" s="76">
        <v>1.0156862745098039</v>
      </c>
      <c r="X588" s="77">
        <v>0.94509803921568625</v>
      </c>
      <c r="Y588" s="77">
        <v>1.5843137254901962</v>
      </c>
      <c r="Z588" s="78">
        <v>3.7411764705882353</v>
      </c>
    </row>
    <row r="589" spans="21:38" ht="24" customHeight="1">
      <c r="W589" s="70">
        <v>0</v>
      </c>
      <c r="X589" s="71">
        <v>1.0901960784313727</v>
      </c>
      <c r="Y589" s="71">
        <v>5.4078431372549023</v>
      </c>
      <c r="Z589" s="72">
        <v>2.9725490196078432</v>
      </c>
    </row>
    <row r="590" spans="21:38" ht="24" customHeight="1">
      <c r="W590" s="73">
        <v>0</v>
      </c>
      <c r="X590" s="74">
        <v>2.1098039215686279</v>
      </c>
      <c r="Y590" s="74">
        <v>3.2392156862745098</v>
      </c>
      <c r="Z590" s="75">
        <v>3.6039215686274506</v>
      </c>
    </row>
    <row r="591" spans="21:38" ht="24" customHeight="1">
      <c r="W591" s="73">
        <v>0</v>
      </c>
      <c r="X591" s="74">
        <v>0.31764705882352895</v>
      </c>
      <c r="Y591" s="74">
        <v>0</v>
      </c>
      <c r="Z591" s="75">
        <v>3.4039215686274504</v>
      </c>
    </row>
    <row r="592" spans="21:38" ht="24" customHeight="1" thickBot="1">
      <c r="W592" s="76">
        <v>0</v>
      </c>
      <c r="X592" s="77">
        <v>0</v>
      </c>
      <c r="Y592" s="77">
        <v>0</v>
      </c>
      <c r="Z592" s="78">
        <v>0.67450980392156845</v>
      </c>
    </row>
    <row r="593" spans="16:38" ht="24" customHeight="1">
      <c r="W593" s="70">
        <v>4.1568627450980387</v>
      </c>
      <c r="X593" s="71">
        <v>0.19215686274509913</v>
      </c>
      <c r="Y593" s="71">
        <v>2.5019607843137259</v>
      </c>
      <c r="Z593" s="72">
        <v>0.70196078431372566</v>
      </c>
    </row>
    <row r="594" spans="16:38" ht="24" customHeight="1">
      <c r="W594" s="73">
        <v>1.9137254901960783</v>
      </c>
      <c r="X594" s="74">
        <v>0</v>
      </c>
      <c r="Y594" s="74">
        <v>1.8039215686274512</v>
      </c>
      <c r="Z594" s="75">
        <v>0.65882352941176481</v>
      </c>
    </row>
    <row r="595" spans="16:38" ht="24" customHeight="1">
      <c r="W595" s="73">
        <v>0.88627450980392197</v>
      </c>
      <c r="X595" s="74">
        <v>1.7058823529411766</v>
      </c>
      <c r="Y595" s="74">
        <v>0.16470588235294037</v>
      </c>
      <c r="Z595" s="75">
        <v>3.529411764705892E-2</v>
      </c>
    </row>
    <row r="596" spans="16:38" ht="24" customHeight="1" thickBot="1">
      <c r="W596" s="76">
        <v>1.003921568627451</v>
      </c>
      <c r="X596" s="77">
        <v>2.2078431372549017</v>
      </c>
      <c r="Y596" s="77">
        <v>1.7411764705882353</v>
      </c>
      <c r="Z596" s="78">
        <v>1.0470588235294116</v>
      </c>
    </row>
    <row r="598" spans="16:38" ht="24" customHeight="1">
      <c r="U598" t="s">
        <v>17</v>
      </c>
      <c r="W598" s="28" cm="1">
        <f t="array" ref="W598:AL601">IM2COL(W585:Z588,2,1,1,0)</f>
        <v>0.68627450980392157</v>
      </c>
      <c r="X598" s="28">
        <v>5.0235294117647058</v>
      </c>
      <c r="Y598" s="28">
        <v>9.0549019607843135</v>
      </c>
      <c r="Z598" s="28">
        <v>6.1450980392156858</v>
      </c>
      <c r="AA598" s="28">
        <v>0</v>
      </c>
      <c r="AB598" s="28">
        <v>6.4745098039215678</v>
      </c>
      <c r="AC598" s="28">
        <v>6.7098039215686276</v>
      </c>
      <c r="AD598" s="28">
        <v>7.2980392156862735</v>
      </c>
      <c r="AE598" s="28">
        <v>0</v>
      </c>
      <c r="AF598" s="28">
        <v>4.5098039215686265</v>
      </c>
      <c r="AG598" s="28">
        <v>3.3725490196078436</v>
      </c>
      <c r="AH598" s="28">
        <v>7.0901960784313722</v>
      </c>
      <c r="AI598" s="28">
        <v>1.0156862745098039</v>
      </c>
      <c r="AJ598" s="28">
        <v>0.94509803921568625</v>
      </c>
      <c r="AK598" s="28">
        <v>1.5843137254901962</v>
      </c>
      <c r="AL598" s="28">
        <v>3.7411764705882353</v>
      </c>
    </row>
    <row r="599" spans="16:38" ht="24" customHeight="1">
      <c r="W599" s="29">
        <v>5.0235294117647058</v>
      </c>
      <c r="X599" s="29">
        <v>9.0549019607843135</v>
      </c>
      <c r="Y599" s="29">
        <v>6.1450980392156858</v>
      </c>
      <c r="Z599" s="29">
        <v>0</v>
      </c>
      <c r="AA599" s="29">
        <v>6.4745098039215678</v>
      </c>
      <c r="AB599" s="29">
        <v>6.7098039215686276</v>
      </c>
      <c r="AC599" s="29">
        <v>7.2980392156862735</v>
      </c>
      <c r="AD599" s="29">
        <v>0</v>
      </c>
      <c r="AE599" s="29">
        <v>4.5098039215686265</v>
      </c>
      <c r="AF599" s="29">
        <v>3.3725490196078436</v>
      </c>
      <c r="AG599" s="29">
        <v>7.0901960784313722</v>
      </c>
      <c r="AH599" s="29">
        <v>0</v>
      </c>
      <c r="AI599" s="29">
        <v>0.94509803921568625</v>
      </c>
      <c r="AJ599" s="29">
        <v>1.5843137254901962</v>
      </c>
      <c r="AK599" s="29">
        <v>3.7411764705882353</v>
      </c>
      <c r="AL599" s="29">
        <v>0</v>
      </c>
    </row>
    <row r="600" spans="16:38" ht="24" customHeight="1">
      <c r="W600" s="29">
        <v>0</v>
      </c>
      <c r="X600" s="29">
        <v>6.4745098039215678</v>
      </c>
      <c r="Y600" s="29">
        <v>6.7098039215686276</v>
      </c>
      <c r="Z600" s="29">
        <v>7.2980392156862735</v>
      </c>
      <c r="AA600" s="29">
        <v>0</v>
      </c>
      <c r="AB600" s="29">
        <v>4.5098039215686265</v>
      </c>
      <c r="AC600" s="29">
        <v>3.3725490196078436</v>
      </c>
      <c r="AD600" s="29">
        <v>7.0901960784313722</v>
      </c>
      <c r="AE600" s="29">
        <v>1.0156862745098039</v>
      </c>
      <c r="AF600" s="29">
        <v>0.94509803921568625</v>
      </c>
      <c r="AG600" s="29">
        <v>1.5843137254901962</v>
      </c>
      <c r="AH600" s="29">
        <v>3.7411764705882353</v>
      </c>
      <c r="AI600" s="29">
        <v>0</v>
      </c>
      <c r="AJ600" s="29">
        <v>0</v>
      </c>
      <c r="AK600" s="29">
        <v>0</v>
      </c>
      <c r="AL600" s="29">
        <v>0</v>
      </c>
    </row>
    <row r="601" spans="16:38" ht="24" customHeight="1">
      <c r="W601" s="30">
        <v>6.4745098039215678</v>
      </c>
      <c r="X601" s="30">
        <v>6.7098039215686276</v>
      </c>
      <c r="Y601" s="30">
        <v>7.2980392156862735</v>
      </c>
      <c r="Z601" s="30">
        <v>0</v>
      </c>
      <c r="AA601" s="30">
        <v>4.5098039215686265</v>
      </c>
      <c r="AB601" s="30">
        <v>3.3725490196078436</v>
      </c>
      <c r="AC601" s="30">
        <v>7.0901960784313722</v>
      </c>
      <c r="AD601" s="30">
        <v>0</v>
      </c>
      <c r="AE601" s="30">
        <v>0.94509803921568625</v>
      </c>
      <c r="AF601" s="30">
        <v>1.5843137254901962</v>
      </c>
      <c r="AG601" s="30">
        <v>3.7411764705882353</v>
      </c>
      <c r="AH601" s="30">
        <v>0</v>
      </c>
      <c r="AI601" s="30">
        <v>0</v>
      </c>
      <c r="AJ601" s="30">
        <v>0</v>
      </c>
      <c r="AK601" s="30">
        <v>0</v>
      </c>
      <c r="AL601" s="30">
        <v>0</v>
      </c>
    </row>
    <row r="602" spans="16:38" ht="24" customHeight="1">
      <c r="W602" s="28" cm="1">
        <f t="array" ref="W602:AL605">IM2COL(W589:Z592,2,1,1,0)</f>
        <v>0</v>
      </c>
      <c r="X602" s="28">
        <v>1.0901960784313727</v>
      </c>
      <c r="Y602" s="28">
        <v>5.4078431372549023</v>
      </c>
      <c r="Z602" s="28">
        <v>2.9725490196078432</v>
      </c>
      <c r="AA602" s="28">
        <v>0</v>
      </c>
      <c r="AB602" s="28">
        <v>2.1098039215686279</v>
      </c>
      <c r="AC602" s="28">
        <v>3.2392156862745098</v>
      </c>
      <c r="AD602" s="28">
        <v>3.6039215686274506</v>
      </c>
      <c r="AE602" s="28">
        <v>0</v>
      </c>
      <c r="AF602" s="28">
        <v>0.31764705882352895</v>
      </c>
      <c r="AG602" s="28">
        <v>0</v>
      </c>
      <c r="AH602" s="28">
        <v>3.4039215686274504</v>
      </c>
      <c r="AI602" s="28">
        <v>0</v>
      </c>
      <c r="AJ602" s="28">
        <v>0</v>
      </c>
      <c r="AK602" s="28">
        <v>0</v>
      </c>
      <c r="AL602" s="28">
        <v>0.67450980392156845</v>
      </c>
    </row>
    <row r="603" spans="16:38" ht="24" customHeight="1">
      <c r="W603" s="29">
        <v>1.0901960784313727</v>
      </c>
      <c r="X603" s="29">
        <v>5.4078431372549023</v>
      </c>
      <c r="Y603" s="29">
        <v>2.9725490196078432</v>
      </c>
      <c r="Z603" s="29">
        <v>0</v>
      </c>
      <c r="AA603" s="29">
        <v>2.1098039215686279</v>
      </c>
      <c r="AB603" s="29">
        <v>3.2392156862745098</v>
      </c>
      <c r="AC603" s="29">
        <v>3.6039215686274506</v>
      </c>
      <c r="AD603" s="29">
        <v>0</v>
      </c>
      <c r="AE603" s="29">
        <v>0.31764705882352895</v>
      </c>
      <c r="AF603" s="29">
        <v>0</v>
      </c>
      <c r="AG603" s="29">
        <v>3.4039215686274504</v>
      </c>
      <c r="AH603" s="29">
        <v>0</v>
      </c>
      <c r="AI603" s="29">
        <v>0</v>
      </c>
      <c r="AJ603" s="29">
        <v>0</v>
      </c>
      <c r="AK603" s="29">
        <v>0.67450980392156845</v>
      </c>
      <c r="AL603" s="29">
        <v>0</v>
      </c>
    </row>
    <row r="604" spans="16:38" ht="24" customHeight="1">
      <c r="P604" s="35">
        <v>1</v>
      </c>
      <c r="Q604" s="36">
        <v>0</v>
      </c>
      <c r="R604" s="35">
        <v>1</v>
      </c>
      <c r="S604" s="36">
        <v>0</v>
      </c>
      <c r="T604" s="35">
        <v>1</v>
      </c>
      <c r="U604" s="36">
        <v>0</v>
      </c>
      <c r="W604" s="29">
        <v>0</v>
      </c>
      <c r="X604" s="29">
        <v>2.1098039215686279</v>
      </c>
      <c r="Y604" s="29">
        <v>3.2392156862745098</v>
      </c>
      <c r="Z604" s="29">
        <v>3.6039215686274506</v>
      </c>
      <c r="AA604" s="29">
        <v>0</v>
      </c>
      <c r="AB604" s="29">
        <v>0.31764705882352895</v>
      </c>
      <c r="AC604" s="29">
        <v>0</v>
      </c>
      <c r="AD604" s="29">
        <v>3.4039215686274504</v>
      </c>
      <c r="AE604" s="29">
        <v>0</v>
      </c>
      <c r="AF604" s="29">
        <v>0</v>
      </c>
      <c r="AG604" s="29">
        <v>0</v>
      </c>
      <c r="AH604" s="29">
        <v>0.67450980392156845</v>
      </c>
      <c r="AI604" s="29">
        <v>0</v>
      </c>
      <c r="AJ604" s="29">
        <v>0</v>
      </c>
      <c r="AK604" s="29">
        <v>0</v>
      </c>
      <c r="AL604" s="29">
        <v>0</v>
      </c>
    </row>
    <row r="605" spans="16:38" ht="24" customHeight="1">
      <c r="P605" s="37">
        <v>1</v>
      </c>
      <c r="Q605" s="38">
        <v>0</v>
      </c>
      <c r="R605" s="37">
        <v>1</v>
      </c>
      <c r="S605" s="38">
        <v>0</v>
      </c>
      <c r="T605" s="37">
        <v>1</v>
      </c>
      <c r="U605" s="38">
        <v>0</v>
      </c>
      <c r="W605" s="30">
        <v>2.1098039215686279</v>
      </c>
      <c r="X605" s="30">
        <v>3.2392156862745098</v>
      </c>
      <c r="Y605" s="30">
        <v>3.6039215686274506</v>
      </c>
      <c r="Z605" s="30">
        <v>0</v>
      </c>
      <c r="AA605" s="30">
        <v>0.31764705882352895</v>
      </c>
      <c r="AB605" s="30">
        <v>0</v>
      </c>
      <c r="AC605" s="30">
        <v>3.4039215686274504</v>
      </c>
      <c r="AD605" s="30">
        <v>0</v>
      </c>
      <c r="AE605" s="30">
        <v>0</v>
      </c>
      <c r="AF605" s="30">
        <v>0</v>
      </c>
      <c r="AG605" s="30">
        <v>0.67450980392156845</v>
      </c>
      <c r="AH605" s="30">
        <v>0</v>
      </c>
      <c r="AI605" s="30">
        <v>0</v>
      </c>
      <c r="AJ605" s="30">
        <v>0</v>
      </c>
      <c r="AK605" s="30">
        <v>0</v>
      </c>
      <c r="AL605" s="30">
        <v>0</v>
      </c>
    </row>
    <row r="606" spans="16:38" ht="24" customHeight="1">
      <c r="P606" s="35">
        <v>1</v>
      </c>
      <c r="Q606" s="36">
        <v>0</v>
      </c>
      <c r="R606" s="35">
        <v>1</v>
      </c>
      <c r="S606" s="36">
        <v>0</v>
      </c>
      <c r="T606" s="35">
        <v>1</v>
      </c>
      <c r="U606" s="36">
        <v>0</v>
      </c>
      <c r="W606" s="28" cm="1">
        <f t="array" ref="W606:AL609">IM2COL(W593:Z596,2,1,1,0)</f>
        <v>4.1568627450980387</v>
      </c>
      <c r="X606" s="28">
        <v>0.19215686274509913</v>
      </c>
      <c r="Y606" s="28">
        <v>2.5019607843137259</v>
      </c>
      <c r="Z606" s="28">
        <v>0.70196078431372566</v>
      </c>
      <c r="AA606" s="28">
        <v>1.9137254901960783</v>
      </c>
      <c r="AB606" s="28">
        <v>0</v>
      </c>
      <c r="AC606" s="28">
        <v>1.8039215686274512</v>
      </c>
      <c r="AD606" s="28">
        <v>0.65882352941176481</v>
      </c>
      <c r="AE606" s="28">
        <v>0.88627450980392197</v>
      </c>
      <c r="AF606" s="28">
        <v>1.7058823529411766</v>
      </c>
      <c r="AG606" s="28">
        <v>0.16470588235294037</v>
      </c>
      <c r="AH606" s="28">
        <v>3.529411764705892E-2</v>
      </c>
      <c r="AI606" s="28">
        <v>1.003921568627451</v>
      </c>
      <c r="AJ606" s="28">
        <v>2.2078431372549017</v>
      </c>
      <c r="AK606" s="28">
        <v>1.7411764705882353</v>
      </c>
      <c r="AL606" s="28">
        <v>1.0470588235294116</v>
      </c>
    </row>
    <row r="607" spans="16:38" ht="24" customHeight="1">
      <c r="P607" s="37">
        <v>1</v>
      </c>
      <c r="Q607" s="38">
        <v>0</v>
      </c>
      <c r="R607" s="37">
        <v>1</v>
      </c>
      <c r="S607" s="38">
        <v>0</v>
      </c>
      <c r="T607" s="37">
        <v>1</v>
      </c>
      <c r="U607" s="38">
        <v>0</v>
      </c>
      <c r="W607" s="29">
        <v>0.19215686274509913</v>
      </c>
      <c r="X607" s="29">
        <v>2.5019607843137259</v>
      </c>
      <c r="Y607" s="29">
        <v>0.70196078431372566</v>
      </c>
      <c r="Z607" s="29">
        <v>0</v>
      </c>
      <c r="AA607" s="29">
        <v>0</v>
      </c>
      <c r="AB607" s="29">
        <v>1.8039215686274512</v>
      </c>
      <c r="AC607" s="29">
        <v>0.65882352941176481</v>
      </c>
      <c r="AD607" s="29">
        <v>0</v>
      </c>
      <c r="AE607" s="29">
        <v>1.7058823529411766</v>
      </c>
      <c r="AF607" s="29">
        <v>0.16470588235294037</v>
      </c>
      <c r="AG607" s="29">
        <v>3.529411764705892E-2</v>
      </c>
      <c r="AH607" s="29">
        <v>0</v>
      </c>
      <c r="AI607" s="29">
        <v>2.2078431372549017</v>
      </c>
      <c r="AJ607" s="29">
        <v>1.7411764705882353</v>
      </c>
      <c r="AK607" s="29">
        <v>1.0470588235294116</v>
      </c>
      <c r="AL607" s="29">
        <v>0</v>
      </c>
    </row>
    <row r="608" spans="16:38" ht="24" customHeight="1">
      <c r="P608" s="35">
        <v>1</v>
      </c>
      <c r="Q608" s="36">
        <v>0</v>
      </c>
      <c r="R608" s="35">
        <v>1</v>
      </c>
      <c r="S608" s="36">
        <v>0</v>
      </c>
      <c r="T608" s="35">
        <v>1</v>
      </c>
      <c r="U608" s="36">
        <v>0</v>
      </c>
      <c r="W608" s="29">
        <v>1.9137254901960783</v>
      </c>
      <c r="X608" s="29">
        <v>0</v>
      </c>
      <c r="Y608" s="29">
        <v>1.8039215686274512</v>
      </c>
      <c r="Z608" s="29">
        <v>0.65882352941176481</v>
      </c>
      <c r="AA608" s="29">
        <v>0.88627450980392197</v>
      </c>
      <c r="AB608" s="29">
        <v>1.7058823529411766</v>
      </c>
      <c r="AC608" s="29">
        <v>0.16470588235294037</v>
      </c>
      <c r="AD608" s="29">
        <v>3.529411764705892E-2</v>
      </c>
      <c r="AE608" s="29">
        <v>1.003921568627451</v>
      </c>
      <c r="AF608" s="29">
        <v>2.2078431372549017</v>
      </c>
      <c r="AG608" s="29">
        <v>1.7411764705882353</v>
      </c>
      <c r="AH608" s="29">
        <v>1.0470588235294116</v>
      </c>
      <c r="AI608" s="29">
        <v>0</v>
      </c>
      <c r="AJ608" s="29">
        <v>0</v>
      </c>
      <c r="AK608" s="29">
        <v>0</v>
      </c>
      <c r="AL608" s="29">
        <v>0</v>
      </c>
    </row>
    <row r="609" spans="9:38" ht="24" customHeight="1">
      <c r="P609" s="37">
        <v>1</v>
      </c>
      <c r="Q609" s="38">
        <v>0</v>
      </c>
      <c r="R609" s="37">
        <v>1</v>
      </c>
      <c r="S609" s="38">
        <v>0</v>
      </c>
      <c r="T609" s="37">
        <v>1</v>
      </c>
      <c r="U609" s="38">
        <v>0</v>
      </c>
      <c r="W609" s="30">
        <v>0</v>
      </c>
      <c r="X609" s="30">
        <v>1.8039215686274512</v>
      </c>
      <c r="Y609" s="30">
        <v>0.65882352941176481</v>
      </c>
      <c r="Z609" s="30">
        <v>0</v>
      </c>
      <c r="AA609" s="30">
        <v>1.7058823529411766</v>
      </c>
      <c r="AB609" s="30">
        <v>0.16470588235294037</v>
      </c>
      <c r="AC609" s="30">
        <v>3.529411764705892E-2</v>
      </c>
      <c r="AD609" s="30">
        <v>0</v>
      </c>
      <c r="AE609" s="30">
        <v>2.2078431372549017</v>
      </c>
      <c r="AF609" s="30">
        <v>1.7411764705882353</v>
      </c>
      <c r="AG609" s="30">
        <v>1.0470588235294116</v>
      </c>
      <c r="AH609" s="30">
        <v>0</v>
      </c>
      <c r="AI609" s="30">
        <v>0</v>
      </c>
      <c r="AJ609" s="30">
        <v>0</v>
      </c>
      <c r="AK609" s="30">
        <v>0</v>
      </c>
      <c r="AL609" s="30">
        <v>0</v>
      </c>
    </row>
    <row r="610" spans="9:38" ht="24" customHeight="1">
      <c r="W610">
        <v>1</v>
      </c>
      <c r="X610">
        <v>1</v>
      </c>
      <c r="Y610" s="1">
        <v>1</v>
      </c>
      <c r="Z610" s="1">
        <v>1</v>
      </c>
      <c r="AA610" s="1">
        <v>1</v>
      </c>
      <c r="AB610" s="1">
        <v>1</v>
      </c>
      <c r="AC610" s="1">
        <v>1</v>
      </c>
      <c r="AD610" s="1">
        <v>1</v>
      </c>
      <c r="AE610" s="1">
        <v>1</v>
      </c>
      <c r="AF610" s="1">
        <v>1</v>
      </c>
      <c r="AG610" s="1">
        <v>1</v>
      </c>
      <c r="AH610" s="1">
        <v>1</v>
      </c>
      <c r="AI610" s="1">
        <v>1</v>
      </c>
      <c r="AJ610" s="1">
        <v>1</v>
      </c>
      <c r="AK610" s="1">
        <v>1</v>
      </c>
      <c r="AL610" s="1">
        <v>1</v>
      </c>
    </row>
    <row r="611" spans="9:38" ht="24" customHeight="1">
      <c r="V611" t="s">
        <v>18</v>
      </c>
    </row>
    <row r="612" spans="9:38" ht="24" customHeight="1">
      <c r="I612" s="66" cm="1">
        <f t="array" ref="I612:T614">_xlfn.WRAPROWS(_xlfn.TOROW(P604:U609),12)</f>
        <v>1</v>
      </c>
      <c r="J612" s="67">
        <v>0</v>
      </c>
      <c r="K612" s="67">
        <v>1</v>
      </c>
      <c r="L612" s="68">
        <v>0</v>
      </c>
      <c r="M612" s="66">
        <v>1</v>
      </c>
      <c r="N612" s="67">
        <v>0</v>
      </c>
      <c r="O612" s="67">
        <v>1</v>
      </c>
      <c r="P612" s="68">
        <v>0</v>
      </c>
      <c r="Q612" s="66">
        <v>1</v>
      </c>
      <c r="R612" s="67">
        <v>0</v>
      </c>
      <c r="S612" s="67">
        <v>1</v>
      </c>
      <c r="T612" s="68">
        <v>0</v>
      </c>
      <c r="U612" s="69">
        <v>1</v>
      </c>
      <c r="W612" s="88" cm="1">
        <f t="array" ref="W612:AL614">MMULT(I612:U614,W598:AL610)</f>
        <v>7.7568627450980383</v>
      </c>
      <c r="X612" s="89">
        <v>15.890196078431371</v>
      </c>
      <c r="Y612" s="44">
        <v>29.71764705882353</v>
      </c>
      <c r="Z612" s="44">
        <v>22.380392156862744</v>
      </c>
      <c r="AA612" s="44">
        <v>3.8000000000000003</v>
      </c>
      <c r="AB612" s="89">
        <v>16.117647058823529</v>
      </c>
      <c r="AC612" s="89">
        <v>16.290196078431372</v>
      </c>
      <c r="AD612" s="89">
        <v>23.090196078431372</v>
      </c>
      <c r="AE612" s="89">
        <v>3.9058823529411768</v>
      </c>
      <c r="AF612" s="89">
        <v>10.686274509803921</v>
      </c>
      <c r="AG612" s="89">
        <v>7.8627450980392153</v>
      </c>
      <c r="AH612" s="89">
        <v>16.992156862745098</v>
      </c>
      <c r="AI612" s="89">
        <v>3.0196078431372548</v>
      </c>
      <c r="AJ612" s="89">
        <v>4.1529411764705877</v>
      </c>
      <c r="AK612" s="89">
        <v>4.325490196078432</v>
      </c>
      <c r="AL612" s="90">
        <v>6.4627450980392158</v>
      </c>
    </row>
    <row r="613" spans="9:38" ht="24" customHeight="1">
      <c r="I613" s="66">
        <v>1</v>
      </c>
      <c r="J613" s="67">
        <v>0</v>
      </c>
      <c r="K613" s="67">
        <v>1</v>
      </c>
      <c r="L613" s="68">
        <v>0</v>
      </c>
      <c r="M613" s="66">
        <v>1</v>
      </c>
      <c r="N613" s="67">
        <v>0</v>
      </c>
      <c r="O613" s="67">
        <v>1</v>
      </c>
      <c r="P613" s="68">
        <v>0</v>
      </c>
      <c r="Q613" s="66">
        <v>1</v>
      </c>
      <c r="R613" s="67">
        <v>0</v>
      </c>
      <c r="S613" s="67">
        <v>1</v>
      </c>
      <c r="T613" s="68">
        <v>0</v>
      </c>
      <c r="U613" s="69">
        <v>-1</v>
      </c>
      <c r="W613" s="88">
        <v>5.7568627450980383</v>
      </c>
      <c r="X613" s="89">
        <v>13.890196078431371</v>
      </c>
      <c r="Y613" s="44">
        <v>27.71764705882353</v>
      </c>
      <c r="Z613" s="44">
        <v>20.380392156862744</v>
      </c>
      <c r="AA613" s="44">
        <v>1.8000000000000003</v>
      </c>
      <c r="AB613" s="89">
        <v>14.117647058823529</v>
      </c>
      <c r="AC613" s="89">
        <v>14.290196078431372</v>
      </c>
      <c r="AD613" s="89">
        <v>21.090196078431372</v>
      </c>
      <c r="AE613" s="89">
        <v>1.9058823529411768</v>
      </c>
      <c r="AF613" s="89">
        <v>8.6862745098039209</v>
      </c>
      <c r="AG613" s="89">
        <v>5.8627450980392153</v>
      </c>
      <c r="AH613" s="89">
        <v>14.992156862745096</v>
      </c>
      <c r="AI613" s="89">
        <v>1.0196078431372548</v>
      </c>
      <c r="AJ613" s="89">
        <v>2.1529411764705877</v>
      </c>
      <c r="AK613" s="89">
        <v>2.3254901960784315</v>
      </c>
      <c r="AL613" s="90">
        <v>4.4627450980392158</v>
      </c>
    </row>
    <row r="614" spans="9:38" ht="24" customHeight="1">
      <c r="I614" s="66">
        <v>1</v>
      </c>
      <c r="J614" s="67">
        <v>0</v>
      </c>
      <c r="K614" s="67">
        <v>1</v>
      </c>
      <c r="L614" s="68">
        <v>0</v>
      </c>
      <c r="M614" s="66">
        <v>1</v>
      </c>
      <c r="N614" s="67">
        <v>0</v>
      </c>
      <c r="O614" s="67">
        <v>1</v>
      </c>
      <c r="P614" s="68">
        <v>0</v>
      </c>
      <c r="Q614" s="66">
        <v>1</v>
      </c>
      <c r="R614" s="67">
        <v>0</v>
      </c>
      <c r="S614" s="67">
        <v>1</v>
      </c>
      <c r="T614" s="68">
        <v>0</v>
      </c>
      <c r="U614" s="69">
        <v>0</v>
      </c>
      <c r="W614" s="88">
        <v>6.7568627450980383</v>
      </c>
      <c r="X614" s="89">
        <v>14.890196078431371</v>
      </c>
      <c r="Y614" s="44">
        <v>28.71764705882353</v>
      </c>
      <c r="Z614" s="44">
        <v>21.380392156862744</v>
      </c>
      <c r="AA614" s="44">
        <v>2.8000000000000003</v>
      </c>
      <c r="AB614" s="89">
        <v>15.117647058823529</v>
      </c>
      <c r="AC614" s="89">
        <v>15.290196078431372</v>
      </c>
      <c r="AD614" s="89">
        <v>22.090196078431372</v>
      </c>
      <c r="AE614" s="89">
        <v>2.9058823529411768</v>
      </c>
      <c r="AF614" s="89">
        <v>9.6862745098039209</v>
      </c>
      <c r="AG614" s="89">
        <v>6.8627450980392153</v>
      </c>
      <c r="AH614" s="89">
        <v>15.992156862745096</v>
      </c>
      <c r="AI614" s="89">
        <v>2.0196078431372548</v>
      </c>
      <c r="AJ614" s="89">
        <v>3.1529411764705877</v>
      </c>
      <c r="AK614" s="89">
        <v>3.3254901960784315</v>
      </c>
      <c r="AL614" s="90">
        <v>5.4627450980392158</v>
      </c>
    </row>
    <row r="616" spans="9:38" ht="24" customHeight="1">
      <c r="U616" t="s">
        <v>28</v>
      </c>
      <c r="W616" s="88" cm="1">
        <f t="array" ref="W616:AL618">RELU(_xlfn.ANCHORARRAY(W612))</f>
        <v>7.7568627450980383</v>
      </c>
      <c r="X616" s="89">
        <v>15.890196078431371</v>
      </c>
      <c r="Y616" s="44">
        <v>29.71764705882353</v>
      </c>
      <c r="Z616" s="44">
        <v>22.380392156862744</v>
      </c>
      <c r="AA616" s="44">
        <v>3.8000000000000003</v>
      </c>
      <c r="AB616" s="89">
        <v>16.117647058823529</v>
      </c>
      <c r="AC616" s="89">
        <v>16.290196078431372</v>
      </c>
      <c r="AD616" s="89">
        <v>23.090196078431372</v>
      </c>
      <c r="AE616" s="89">
        <v>3.9058823529411768</v>
      </c>
      <c r="AF616" s="89">
        <v>10.686274509803921</v>
      </c>
      <c r="AG616" s="89">
        <v>7.8627450980392153</v>
      </c>
      <c r="AH616" s="89">
        <v>16.992156862745098</v>
      </c>
      <c r="AI616" s="89">
        <v>3.0196078431372548</v>
      </c>
      <c r="AJ616" s="89">
        <v>4.1529411764705877</v>
      </c>
      <c r="AK616" s="89">
        <v>4.325490196078432</v>
      </c>
      <c r="AL616" s="90">
        <v>6.4627450980392158</v>
      </c>
    </row>
    <row r="617" spans="9:38" ht="24" customHeight="1">
      <c r="W617" s="88">
        <v>5.7568627450980383</v>
      </c>
      <c r="X617" s="89">
        <v>13.890196078431371</v>
      </c>
      <c r="Y617" s="44">
        <v>27.71764705882353</v>
      </c>
      <c r="Z617" s="44">
        <v>20.380392156862744</v>
      </c>
      <c r="AA617" s="44">
        <v>1.8000000000000003</v>
      </c>
      <c r="AB617" s="89">
        <v>14.117647058823529</v>
      </c>
      <c r="AC617" s="89">
        <v>14.290196078431372</v>
      </c>
      <c r="AD617" s="89">
        <v>21.090196078431372</v>
      </c>
      <c r="AE617" s="89">
        <v>1.9058823529411768</v>
      </c>
      <c r="AF617" s="89">
        <v>8.6862745098039209</v>
      </c>
      <c r="AG617" s="89">
        <v>5.8627450980392153</v>
      </c>
      <c r="AH617" s="89">
        <v>14.992156862745096</v>
      </c>
      <c r="AI617" s="89">
        <v>1.0196078431372548</v>
      </c>
      <c r="AJ617" s="89">
        <v>2.1529411764705877</v>
      </c>
      <c r="AK617" s="89">
        <v>2.3254901960784315</v>
      </c>
      <c r="AL617" s="90">
        <v>4.4627450980392158</v>
      </c>
    </row>
    <row r="618" spans="9:38" ht="24" customHeight="1">
      <c r="W618" s="88">
        <v>6.7568627450980383</v>
      </c>
      <c r="X618" s="89">
        <v>14.890196078431371</v>
      </c>
      <c r="Y618" s="44">
        <v>28.71764705882353</v>
      </c>
      <c r="Z618" s="44">
        <v>21.380392156862744</v>
      </c>
      <c r="AA618" s="44">
        <v>2.8000000000000003</v>
      </c>
      <c r="AB618" s="89">
        <v>15.117647058823529</v>
      </c>
      <c r="AC618" s="89">
        <v>15.290196078431372</v>
      </c>
      <c r="AD618" s="89">
        <v>22.090196078431372</v>
      </c>
      <c r="AE618" s="89">
        <v>2.9058823529411768</v>
      </c>
      <c r="AF618" s="89">
        <v>9.6862745098039209</v>
      </c>
      <c r="AG618" s="89">
        <v>6.8627450980392153</v>
      </c>
      <c r="AH618" s="89">
        <v>15.992156862745096</v>
      </c>
      <c r="AI618" s="89">
        <v>2.0196078431372548</v>
      </c>
      <c r="AJ618" s="89">
        <v>3.1529411764705877</v>
      </c>
      <c r="AK618" s="89">
        <v>3.3254901960784315</v>
      </c>
      <c r="AL618" s="90">
        <v>5.4627450980392158</v>
      </c>
    </row>
    <row r="619" spans="9:38" ht="24" customHeight="1" thickBot="1"/>
    <row r="620" spans="9:38" ht="24" customHeight="1">
      <c r="W620" s="70" cm="1">
        <f t="array" ref="W620:Z631">_xlfn.WRAPROWS(_xlfn.TOROW(_xlfn.ANCHORARRAY(W616)),4)</f>
        <v>7.7568627450980383</v>
      </c>
      <c r="X620" s="71">
        <v>15.890196078431371</v>
      </c>
      <c r="Y620" s="71">
        <v>29.71764705882353</v>
      </c>
      <c r="Z620" s="72">
        <v>22.380392156862744</v>
      </c>
    </row>
    <row r="621" spans="9:38" ht="24" customHeight="1">
      <c r="W621" s="73">
        <v>3.8000000000000003</v>
      </c>
      <c r="X621" s="74">
        <v>16.117647058823529</v>
      </c>
      <c r="Y621" s="74">
        <v>16.290196078431372</v>
      </c>
      <c r="Z621" s="75">
        <v>23.090196078431372</v>
      </c>
    </row>
    <row r="622" spans="9:38" ht="24" customHeight="1">
      <c r="W622" s="73">
        <v>3.9058823529411768</v>
      </c>
      <c r="X622" s="74">
        <v>10.686274509803921</v>
      </c>
      <c r="Y622" s="74">
        <v>7.8627450980392153</v>
      </c>
      <c r="Z622" s="75">
        <v>16.992156862745098</v>
      </c>
    </row>
    <row r="623" spans="9:38" ht="24" customHeight="1" thickBot="1">
      <c r="W623" s="76">
        <v>3.0196078431372548</v>
      </c>
      <c r="X623" s="77">
        <v>4.1529411764705877</v>
      </c>
      <c r="Y623" s="77">
        <v>4.325490196078432</v>
      </c>
      <c r="Z623" s="78">
        <v>6.4627450980392158</v>
      </c>
    </row>
    <row r="624" spans="9:38" ht="24" customHeight="1">
      <c r="W624" s="70">
        <v>5.7568627450980383</v>
      </c>
      <c r="X624" s="71">
        <v>13.890196078431371</v>
      </c>
      <c r="Y624" s="71">
        <v>27.71764705882353</v>
      </c>
      <c r="Z624" s="72">
        <v>20.380392156862744</v>
      </c>
    </row>
    <row r="625" spans="21:26" ht="24" customHeight="1">
      <c r="W625" s="73">
        <v>1.8000000000000003</v>
      </c>
      <c r="X625" s="74">
        <v>14.117647058823529</v>
      </c>
      <c r="Y625" s="74">
        <v>14.290196078431372</v>
      </c>
      <c r="Z625" s="75">
        <v>21.090196078431372</v>
      </c>
    </row>
    <row r="626" spans="21:26" ht="24" customHeight="1">
      <c r="W626" s="73">
        <v>1.9058823529411768</v>
      </c>
      <c r="X626" s="74">
        <v>8.6862745098039209</v>
      </c>
      <c r="Y626" s="74">
        <v>5.8627450980392153</v>
      </c>
      <c r="Z626" s="75">
        <v>14.992156862745096</v>
      </c>
    </row>
    <row r="627" spans="21:26" ht="24" customHeight="1" thickBot="1">
      <c r="W627" s="76">
        <v>1.0196078431372548</v>
      </c>
      <c r="X627" s="77">
        <v>2.1529411764705877</v>
      </c>
      <c r="Y627" s="77">
        <v>2.3254901960784315</v>
      </c>
      <c r="Z627" s="78">
        <v>4.4627450980392158</v>
      </c>
    </row>
    <row r="628" spans="21:26" ht="24" customHeight="1">
      <c r="W628" s="70">
        <v>6.7568627450980383</v>
      </c>
      <c r="X628" s="71">
        <v>14.890196078431371</v>
      </c>
      <c r="Y628" s="71">
        <v>28.71764705882353</v>
      </c>
      <c r="Z628" s="72">
        <v>21.380392156862744</v>
      </c>
    </row>
    <row r="629" spans="21:26" ht="24" customHeight="1">
      <c r="W629" s="73">
        <v>2.8000000000000003</v>
      </c>
      <c r="X629" s="74">
        <v>15.117647058823529</v>
      </c>
      <c r="Y629" s="74">
        <v>15.290196078431372</v>
      </c>
      <c r="Z629" s="75">
        <v>22.090196078431372</v>
      </c>
    </row>
    <row r="630" spans="21:26" ht="24" customHeight="1">
      <c r="W630" s="73">
        <v>2.9058823529411768</v>
      </c>
      <c r="X630" s="74">
        <v>9.6862745098039209</v>
      </c>
      <c r="Y630" s="74">
        <v>6.8627450980392153</v>
      </c>
      <c r="Z630" s="75">
        <v>15.992156862745096</v>
      </c>
    </row>
    <row r="631" spans="21:26" ht="24" customHeight="1" thickBot="1">
      <c r="W631" s="76">
        <v>2.0196078431372548</v>
      </c>
      <c r="X631" s="77">
        <v>3.1529411764705877</v>
      </c>
      <c r="Y631" s="77">
        <v>3.3254901960784315</v>
      </c>
      <c r="Z631" s="78">
        <v>5.4627450980392158</v>
      </c>
    </row>
    <row r="633" spans="21:26" ht="24" customHeight="1">
      <c r="U633" t="s">
        <v>17</v>
      </c>
      <c r="W633" s="28" cm="1">
        <f t="array" ref="W633:Z636">IM2COL(W620:Z623,2,2,0,0)</f>
        <v>7.7568627450980383</v>
      </c>
      <c r="X633" s="28">
        <v>29.71764705882353</v>
      </c>
      <c r="Y633" s="28">
        <v>3.9058823529411768</v>
      </c>
      <c r="Z633" s="28">
        <v>7.8627450980392153</v>
      </c>
    </row>
    <row r="634" spans="21:26" ht="24" customHeight="1">
      <c r="W634" s="29">
        <v>15.890196078431371</v>
      </c>
      <c r="X634" s="29">
        <v>22.380392156862744</v>
      </c>
      <c r="Y634" s="29">
        <v>10.686274509803921</v>
      </c>
      <c r="Z634" s="29">
        <v>16.992156862745098</v>
      </c>
    </row>
    <row r="635" spans="21:26" ht="24" customHeight="1">
      <c r="W635" s="29">
        <v>3.8000000000000003</v>
      </c>
      <c r="X635" s="29">
        <v>16.290196078431372</v>
      </c>
      <c r="Y635" s="29">
        <v>3.0196078431372548</v>
      </c>
      <c r="Z635" s="29">
        <v>4.325490196078432</v>
      </c>
    </row>
    <row r="636" spans="21:26" ht="24" customHeight="1">
      <c r="W636" s="30">
        <v>16.117647058823529</v>
      </c>
      <c r="X636" s="30">
        <v>23.090196078431372</v>
      </c>
      <c r="Y636" s="30">
        <v>4.1529411764705877</v>
      </c>
      <c r="Z636" s="30">
        <v>6.4627450980392158</v>
      </c>
    </row>
    <row r="637" spans="21:26" ht="24" customHeight="1">
      <c r="W637" s="28" cm="1">
        <f t="array" ref="W637:Z640">IM2COL(W624:Z627,2,2,0,0)</f>
        <v>5.7568627450980383</v>
      </c>
      <c r="X637" s="28">
        <v>27.71764705882353</v>
      </c>
      <c r="Y637" s="28">
        <v>1.9058823529411768</v>
      </c>
      <c r="Z637" s="28">
        <v>5.8627450980392153</v>
      </c>
    </row>
    <row r="638" spans="21:26" ht="24" customHeight="1">
      <c r="W638" s="29">
        <v>13.890196078431371</v>
      </c>
      <c r="X638" s="29">
        <v>20.380392156862744</v>
      </c>
      <c r="Y638" s="29">
        <v>8.6862745098039209</v>
      </c>
      <c r="Z638" s="29">
        <v>14.992156862745096</v>
      </c>
    </row>
    <row r="639" spans="21:26" ht="24" customHeight="1">
      <c r="W639" s="29">
        <v>1.8000000000000003</v>
      </c>
      <c r="X639" s="29">
        <v>14.290196078431372</v>
      </c>
      <c r="Y639" s="29">
        <v>1.0196078431372548</v>
      </c>
      <c r="Z639" s="29">
        <v>2.3254901960784315</v>
      </c>
    </row>
    <row r="640" spans="21:26" ht="24" customHeight="1">
      <c r="W640" s="30">
        <v>14.117647058823529</v>
      </c>
      <c r="X640" s="30">
        <v>21.090196078431372</v>
      </c>
      <c r="Y640" s="30">
        <v>2.1529411764705877</v>
      </c>
      <c r="Z640" s="30">
        <v>4.4627450980392158</v>
      </c>
    </row>
    <row r="641" spans="21:26" ht="24" customHeight="1">
      <c r="W641" s="28" cm="1">
        <f t="array" ref="W641:Z644">IM2COL(W628:Z631,2,2,0,0)</f>
        <v>6.7568627450980383</v>
      </c>
      <c r="X641" s="28">
        <v>28.71764705882353</v>
      </c>
      <c r="Y641" s="28">
        <v>2.9058823529411768</v>
      </c>
      <c r="Z641" s="28">
        <v>6.8627450980392153</v>
      </c>
    </row>
    <row r="642" spans="21:26" ht="24" customHeight="1">
      <c r="W642" s="29">
        <v>14.890196078431371</v>
      </c>
      <c r="X642" s="29">
        <v>21.380392156862744</v>
      </c>
      <c r="Y642" s="29">
        <v>9.6862745098039209</v>
      </c>
      <c r="Z642" s="29">
        <v>15.992156862745096</v>
      </c>
    </row>
    <row r="643" spans="21:26" ht="24" customHeight="1">
      <c r="W643" s="29">
        <v>2.8000000000000003</v>
      </c>
      <c r="X643" s="29">
        <v>15.290196078431372</v>
      </c>
      <c r="Y643" s="29">
        <v>2.0196078431372548</v>
      </c>
      <c r="Z643" s="29">
        <v>3.3254901960784315</v>
      </c>
    </row>
    <row r="644" spans="21:26" ht="24" customHeight="1">
      <c r="W644" s="30">
        <v>15.117647058823529</v>
      </c>
      <c r="X644" s="30">
        <v>22.090196078431372</v>
      </c>
      <c r="Y644" s="30">
        <v>3.1529411764705877</v>
      </c>
      <c r="Z644" s="30">
        <v>5.4627450980392158</v>
      </c>
    </row>
    <row r="646" spans="21:26" ht="24" customHeight="1">
      <c r="U646" t="s">
        <v>29</v>
      </c>
      <c r="W646" s="88" cm="1">
        <f t="array" ref="W646:Z646">_xlfn.BYCOL(_xlfn.ANCHORARRAY(W633),_xleta.MAX)</f>
        <v>16.117647058823529</v>
      </c>
      <c r="X646" s="89">
        <v>29.71764705882353</v>
      </c>
      <c r="Y646" s="44">
        <v>10.686274509803921</v>
      </c>
      <c r="Z646" s="45">
        <v>16.992156862745098</v>
      </c>
    </row>
    <row r="647" spans="21:26" ht="24" customHeight="1">
      <c r="W647" s="88" cm="1">
        <f t="array" ref="W647:Z647">_xlfn.BYCOL(_xlfn.ANCHORARRAY(W637),_xleta.MAX)</f>
        <v>14.117647058823529</v>
      </c>
      <c r="X647" s="89">
        <v>27.71764705882353</v>
      </c>
      <c r="Y647" s="44">
        <v>8.6862745098039209</v>
      </c>
      <c r="Z647" s="45">
        <v>14.992156862745096</v>
      </c>
    </row>
    <row r="648" spans="21:26" ht="24" customHeight="1">
      <c r="W648" s="88" cm="1">
        <f t="array" ref="W648:Z648">_xlfn.BYCOL(_xlfn.ANCHORARRAY(W641),_xleta.MAX)</f>
        <v>15.117647058823529</v>
      </c>
      <c r="X648" s="89">
        <v>28.71764705882353</v>
      </c>
      <c r="Y648" s="44">
        <v>9.6862745098039209</v>
      </c>
      <c r="Z648" s="45">
        <v>15.992156862745096</v>
      </c>
    </row>
    <row r="649" spans="21:26" ht="24" customHeight="1" thickBot="1"/>
    <row r="650" spans="21:26" ht="24" customHeight="1">
      <c r="W650" s="70" cm="1">
        <f t="array" ref="W650:X655">_xlfn.WRAPROWS(_xlfn.TOROW(W646:Z648),2)</f>
        <v>16.117647058823529</v>
      </c>
      <c r="X650" s="72">
        <v>29.71764705882353</v>
      </c>
    </row>
    <row r="651" spans="21:26" ht="24" customHeight="1" thickBot="1">
      <c r="W651" s="76">
        <v>10.686274509803921</v>
      </c>
      <c r="X651" s="78">
        <v>16.992156862745098</v>
      </c>
    </row>
    <row r="652" spans="21:26" ht="24" customHeight="1">
      <c r="W652" s="70">
        <v>14.117647058823529</v>
      </c>
      <c r="X652" s="72">
        <v>27.71764705882353</v>
      </c>
    </row>
    <row r="653" spans="21:26" ht="24" customHeight="1" thickBot="1">
      <c r="W653" s="76">
        <v>8.6862745098039209</v>
      </c>
      <c r="X653" s="78">
        <v>14.992156862745096</v>
      </c>
    </row>
    <row r="654" spans="21:26" ht="24" customHeight="1">
      <c r="W654" s="70">
        <v>15.117647058823529</v>
      </c>
      <c r="X654" s="72">
        <v>28.71764705882353</v>
      </c>
    </row>
    <row r="655" spans="21:26" ht="24" customHeight="1" thickBot="1">
      <c r="W655" s="76">
        <v>9.6862745098039209</v>
      </c>
      <c r="X655" s="78">
        <v>15.992156862745096</v>
      </c>
    </row>
    <row r="657" spans="9:26" ht="24" customHeight="1">
      <c r="U657" t="s">
        <v>17</v>
      </c>
      <c r="W657" s="28" cm="1">
        <f t="array" ref="W657:Z660">IM2COL(W650:X651,2,1,1,0)</f>
        <v>16.117647058823529</v>
      </c>
      <c r="X657" s="28">
        <v>29.71764705882353</v>
      </c>
      <c r="Y657" s="28">
        <v>10.686274509803921</v>
      </c>
      <c r="Z657" s="28">
        <v>16.992156862745098</v>
      </c>
    </row>
    <row r="658" spans="9:26" ht="24" customHeight="1">
      <c r="W658" s="29">
        <v>29.71764705882353</v>
      </c>
      <c r="X658" s="29">
        <v>0</v>
      </c>
      <c r="Y658" s="29">
        <v>16.992156862745098</v>
      </c>
      <c r="Z658" s="29">
        <v>0</v>
      </c>
    </row>
    <row r="659" spans="9:26" ht="24" customHeight="1">
      <c r="W659" s="29">
        <v>10.686274509803921</v>
      </c>
      <c r="X659" s="29">
        <v>16.992156862745098</v>
      </c>
      <c r="Y659" s="29">
        <v>0</v>
      </c>
      <c r="Z659" s="29">
        <v>0</v>
      </c>
    </row>
    <row r="660" spans="9:26" ht="24" customHeight="1">
      <c r="W660" s="30">
        <v>16.992156862745098</v>
      </c>
      <c r="X660" s="30">
        <v>0</v>
      </c>
      <c r="Y660" s="30">
        <v>0</v>
      </c>
      <c r="Z660" s="30">
        <v>0</v>
      </c>
    </row>
    <row r="661" spans="9:26" ht="24" customHeight="1">
      <c r="W661" s="28" cm="1">
        <f t="array" ref="W661:Z664">IM2COL(W652:X653,2,1,1,0)</f>
        <v>14.117647058823529</v>
      </c>
      <c r="X661" s="28">
        <v>27.71764705882353</v>
      </c>
      <c r="Y661" s="28">
        <v>8.6862745098039209</v>
      </c>
      <c r="Z661" s="28">
        <v>14.992156862745096</v>
      </c>
    </row>
    <row r="662" spans="9:26" ht="24" customHeight="1">
      <c r="W662" s="29">
        <v>27.71764705882353</v>
      </c>
      <c r="X662" s="29">
        <v>0</v>
      </c>
      <c r="Y662" s="29">
        <v>14.992156862745096</v>
      </c>
      <c r="Z662" s="29">
        <v>0</v>
      </c>
    </row>
    <row r="663" spans="9:26" ht="24" customHeight="1">
      <c r="W663" s="29">
        <v>8.6862745098039209</v>
      </c>
      <c r="X663" s="29">
        <v>14.992156862745096</v>
      </c>
      <c r="Y663" s="29">
        <v>0</v>
      </c>
      <c r="Z663" s="29">
        <v>0</v>
      </c>
    </row>
    <row r="664" spans="9:26" ht="24" customHeight="1">
      <c r="W664" s="30">
        <v>14.992156862745096</v>
      </c>
      <c r="X664" s="30">
        <v>0</v>
      </c>
      <c r="Y664" s="30">
        <v>0</v>
      </c>
      <c r="Z664" s="30">
        <v>0</v>
      </c>
    </row>
    <row r="665" spans="9:26" ht="24" customHeight="1">
      <c r="I665" s="35">
        <v>1</v>
      </c>
      <c r="J665" s="36">
        <v>0</v>
      </c>
      <c r="K665" s="35">
        <v>1</v>
      </c>
      <c r="L665" s="36">
        <v>0</v>
      </c>
      <c r="M665" s="35">
        <v>1</v>
      </c>
      <c r="N665" s="36">
        <v>0</v>
      </c>
      <c r="W665" s="28" cm="1">
        <f t="array" ref="W665:Z668">IM2COL(W654:X655,2,1,1,0)</f>
        <v>15.117647058823529</v>
      </c>
      <c r="X665" s="28">
        <v>28.71764705882353</v>
      </c>
      <c r="Y665" s="28">
        <v>9.6862745098039209</v>
      </c>
      <c r="Z665" s="28">
        <v>15.992156862745096</v>
      </c>
    </row>
    <row r="666" spans="9:26" ht="24" customHeight="1">
      <c r="I666" s="37">
        <v>1</v>
      </c>
      <c r="J666" s="38">
        <v>0</v>
      </c>
      <c r="K666" s="37">
        <v>1</v>
      </c>
      <c r="L666" s="38">
        <v>0</v>
      </c>
      <c r="M666" s="37">
        <v>1</v>
      </c>
      <c r="N666" s="38">
        <v>0</v>
      </c>
      <c r="W666" s="29">
        <v>28.71764705882353</v>
      </c>
      <c r="X666" s="29">
        <v>0</v>
      </c>
      <c r="Y666" s="29">
        <v>15.992156862745096</v>
      </c>
      <c r="Z666" s="29">
        <v>0</v>
      </c>
    </row>
    <row r="667" spans="9:26" ht="24" customHeight="1">
      <c r="I667" s="35">
        <v>1</v>
      </c>
      <c r="J667" s="36">
        <v>0</v>
      </c>
      <c r="K667" s="35">
        <v>0</v>
      </c>
      <c r="L667" s="36">
        <v>1</v>
      </c>
      <c r="M667" s="35">
        <v>0</v>
      </c>
      <c r="N667" s="36">
        <v>0</v>
      </c>
      <c r="W667" s="29">
        <v>9.6862745098039209</v>
      </c>
      <c r="X667" s="29">
        <v>15.992156862745096</v>
      </c>
      <c r="Y667" s="29">
        <v>0</v>
      </c>
      <c r="Z667" s="29">
        <v>0</v>
      </c>
    </row>
    <row r="668" spans="9:26" ht="24" customHeight="1">
      <c r="I668" s="37">
        <v>1</v>
      </c>
      <c r="J668" s="38">
        <v>1</v>
      </c>
      <c r="K668" s="37">
        <v>0</v>
      </c>
      <c r="L668" s="38">
        <v>0</v>
      </c>
      <c r="M668" s="37">
        <v>0</v>
      </c>
      <c r="N668" s="38">
        <v>1</v>
      </c>
      <c r="W668" s="30">
        <v>15.992156862745096</v>
      </c>
      <c r="X668" s="30">
        <v>0</v>
      </c>
      <c r="Y668" s="30">
        <v>0</v>
      </c>
      <c r="Z668" s="30">
        <v>0</v>
      </c>
    </row>
    <row r="669" spans="9:26" ht="24" customHeight="1">
      <c r="W669">
        <v>1</v>
      </c>
      <c r="X669">
        <v>1</v>
      </c>
      <c r="Y669" s="1">
        <v>1</v>
      </c>
      <c r="Z669" s="1">
        <v>1</v>
      </c>
    </row>
    <row r="670" spans="9:26" ht="24" customHeight="1">
      <c r="I670" t="s">
        <v>16</v>
      </c>
      <c r="V670" t="s">
        <v>18</v>
      </c>
    </row>
    <row r="671" spans="9:26" ht="24" customHeight="1">
      <c r="I671" s="66" cm="1">
        <f t="array" ref="I671:T672">_xlfn.WRAPROWS(_xlfn.TOROW(I665:N668),12)</f>
        <v>1</v>
      </c>
      <c r="J671" s="67">
        <v>0</v>
      </c>
      <c r="K671" s="67">
        <v>1</v>
      </c>
      <c r="L671" s="68">
        <v>0</v>
      </c>
      <c r="M671" s="66">
        <v>1</v>
      </c>
      <c r="N671" s="67">
        <v>0</v>
      </c>
      <c r="O671" s="67">
        <v>1</v>
      </c>
      <c r="P671" s="68">
        <v>0</v>
      </c>
      <c r="Q671" s="66">
        <v>1</v>
      </c>
      <c r="R671" s="67">
        <v>0</v>
      </c>
      <c r="S671" s="67">
        <v>1</v>
      </c>
      <c r="T671" s="68">
        <v>0</v>
      </c>
      <c r="U671" s="69">
        <v>1</v>
      </c>
      <c r="W671" s="88" cm="1">
        <f t="array" ref="W671:Z672">MMULT(I671:U672,W657:Z669)</f>
        <v>75.411764705882348</v>
      </c>
      <c r="X671" s="89">
        <v>135.12941176470588</v>
      </c>
      <c r="Y671" s="44">
        <v>30.058823529411761</v>
      </c>
      <c r="Z671" s="45">
        <v>48.976470588235294</v>
      </c>
    </row>
    <row r="672" spans="9:26" ht="24" customHeight="1">
      <c r="I672" s="66">
        <v>1</v>
      </c>
      <c r="J672" s="67">
        <v>0</v>
      </c>
      <c r="K672" s="67">
        <v>0</v>
      </c>
      <c r="L672" s="68">
        <v>1</v>
      </c>
      <c r="M672" s="66">
        <v>0</v>
      </c>
      <c r="N672" s="67">
        <v>0</v>
      </c>
      <c r="O672" s="67">
        <v>1</v>
      </c>
      <c r="P672" s="68">
        <v>1</v>
      </c>
      <c r="Q672" s="66">
        <v>0</v>
      </c>
      <c r="R672" s="67">
        <v>0</v>
      </c>
      <c r="S672" s="67">
        <v>0</v>
      </c>
      <c r="T672" s="68">
        <v>1</v>
      </c>
      <c r="U672" s="69">
        <v>-1</v>
      </c>
      <c r="W672" s="88">
        <v>71.780392156862746</v>
      </c>
      <c r="X672" s="89">
        <v>43.709803921568628</v>
      </c>
      <c r="Y672" s="44">
        <v>9.6862745098039209</v>
      </c>
      <c r="Z672" s="45">
        <v>15.992156862745098</v>
      </c>
    </row>
    <row r="674" spans="1:27" ht="24" customHeight="1">
      <c r="U674" t="s">
        <v>2</v>
      </c>
      <c r="W674" s="88" cm="1">
        <f t="array" ref="W674:Z675">RELU(_xlfn.ANCHORARRAY(W671))</f>
        <v>75.411764705882348</v>
      </c>
      <c r="X674" s="89">
        <v>135.12941176470588</v>
      </c>
      <c r="Y674" s="44">
        <v>30.058823529411761</v>
      </c>
      <c r="Z674" s="45">
        <v>48.976470588235294</v>
      </c>
    </row>
    <row r="675" spans="1:27" ht="24" customHeight="1">
      <c r="W675" s="88">
        <v>71.780392156862746</v>
      </c>
      <c r="X675" s="89">
        <v>43.709803921568628</v>
      </c>
      <c r="Y675" s="44">
        <v>9.6862745098039209</v>
      </c>
      <c r="Z675" s="45">
        <v>15.992156862745098</v>
      </c>
    </row>
    <row r="676" spans="1:27" ht="24" customHeight="1" thickBot="1"/>
    <row r="677" spans="1:27" ht="24" customHeight="1">
      <c r="U677" t="s">
        <v>25</v>
      </c>
      <c r="W677" s="70" cm="1">
        <f t="array" ref="W677:X680">_xlfn.WRAPROWS(_xlfn.TOROW(_xlfn.ANCHORARRAY(W674)),2)</f>
        <v>75.411764705882348</v>
      </c>
      <c r="X677" s="72">
        <v>135.12941176470588</v>
      </c>
    </row>
    <row r="678" spans="1:27" ht="24" customHeight="1" thickBot="1">
      <c r="W678" s="76">
        <v>30.058823529411761</v>
      </c>
      <c r="X678" s="78">
        <v>48.976470588235294</v>
      </c>
    </row>
    <row r="679" spans="1:27" ht="24" customHeight="1">
      <c r="W679" s="70">
        <v>71.780392156862746</v>
      </c>
      <c r="X679" s="72">
        <v>43.709803921568628</v>
      </c>
    </row>
    <row r="680" spans="1:27" ht="24" customHeight="1" thickBot="1">
      <c r="W680" s="76">
        <v>9.6862745098039209</v>
      </c>
      <c r="X680" s="78">
        <v>15.992156862745098</v>
      </c>
    </row>
    <row r="681" spans="1:27" ht="24" customHeight="1">
      <c r="W681" s="74"/>
      <c r="X681" s="74"/>
    </row>
    <row r="682" spans="1:27" s="26" customFormat="1" ht="27">
      <c r="A682" s="60" t="s">
        <v>30</v>
      </c>
      <c r="Y682" s="25"/>
      <c r="Z682" s="25"/>
      <c r="AA682" s="25"/>
    </row>
    <row r="684" spans="1:27" ht="24" customHeight="1">
      <c r="U684" t="s">
        <v>16</v>
      </c>
      <c r="W684" s="88" cm="1">
        <f t="array" ref="W684:Z684">_xlfn.TOROW(W677:X678)</f>
        <v>75.411764705882348</v>
      </c>
      <c r="X684" s="89">
        <v>135.12941176470588</v>
      </c>
      <c r="Y684" s="44">
        <v>30.058823529411761</v>
      </c>
      <c r="Z684" s="45">
        <v>48.976470588235294</v>
      </c>
    </row>
    <row r="685" spans="1:27" ht="24" customHeight="1">
      <c r="W685" s="88" cm="1">
        <f t="array" ref="W685:Z685">_xlfn.TOROW(W679:X680)</f>
        <v>71.780392156862746</v>
      </c>
      <c r="X685" s="89">
        <v>43.709803921568628</v>
      </c>
      <c r="Y685" s="44">
        <v>9.6862745098039209</v>
      </c>
      <c r="Z685" s="45">
        <v>15.992156862745098</v>
      </c>
    </row>
    <row r="686" spans="1:27" ht="24" customHeight="1" thickBot="1">
      <c r="S686" t="s">
        <v>17</v>
      </c>
      <c r="V686" t="s">
        <v>31</v>
      </c>
    </row>
    <row r="687" spans="1:27" ht="24" customHeight="1">
      <c r="N687" s="39">
        <v>1</v>
      </c>
      <c r="O687" s="40">
        <v>0</v>
      </c>
      <c r="P687" s="39">
        <v>0</v>
      </c>
      <c r="Q687" s="40">
        <v>1</v>
      </c>
      <c r="T687" s="46" cm="1">
        <f t="array" ref="T687:T690">_xlfn.TOCOL(N687:O688)</f>
        <v>1</v>
      </c>
      <c r="U687" s="46" cm="1">
        <f t="array" ref="U687:U690">_xlfn.TOCOL(P687:Q688)</f>
        <v>0</v>
      </c>
      <c r="W687" s="28" cm="1">
        <f t="array" ref="W687:Z690">MMULT(T687:U690,W684:Z685)</f>
        <v>75.411764705882348</v>
      </c>
      <c r="X687" s="28">
        <v>135.12941176470588</v>
      </c>
      <c r="Y687" s="28">
        <v>30.058823529411761</v>
      </c>
      <c r="Z687" s="28">
        <v>48.976470588235294</v>
      </c>
    </row>
    <row r="688" spans="1:27" ht="24" customHeight="1" thickBot="1">
      <c r="N688" s="41">
        <v>1</v>
      </c>
      <c r="O688" s="42">
        <v>0</v>
      </c>
      <c r="P688" s="41">
        <v>1</v>
      </c>
      <c r="Q688" s="42">
        <v>0</v>
      </c>
      <c r="T688" s="47">
        <v>0</v>
      </c>
      <c r="U688" s="47">
        <v>1</v>
      </c>
      <c r="W688" s="29">
        <v>71.780392156862746</v>
      </c>
      <c r="X688" s="29">
        <v>43.709803921568628</v>
      </c>
      <c r="Y688" s="29">
        <v>9.6862745098039209</v>
      </c>
      <c r="Z688" s="29">
        <v>15.992156862745098</v>
      </c>
    </row>
    <row r="689" spans="20:26" ht="24" customHeight="1">
      <c r="T689" s="47">
        <v>1</v>
      </c>
      <c r="U689" s="47">
        <v>1</v>
      </c>
      <c r="W689" s="29">
        <v>147.19215686274509</v>
      </c>
      <c r="X689" s="29">
        <v>178.83921568627451</v>
      </c>
      <c r="Y689" s="29">
        <v>39.745098039215684</v>
      </c>
      <c r="Z689" s="29">
        <v>64.968627450980392</v>
      </c>
    </row>
    <row r="690" spans="20:26" ht="24" customHeight="1" thickBot="1">
      <c r="T690" s="48">
        <v>0</v>
      </c>
      <c r="U690" s="48">
        <v>0</v>
      </c>
      <c r="W690" s="30">
        <v>0</v>
      </c>
      <c r="X690" s="30">
        <v>0</v>
      </c>
      <c r="Y690" s="30">
        <v>0</v>
      </c>
      <c r="Z690" s="30">
        <v>0</v>
      </c>
    </row>
    <row r="691" spans="20:26" ht="24" customHeight="1" thickBot="1">
      <c r="U691" t="s">
        <v>19</v>
      </c>
    </row>
    <row r="692" spans="20:26" ht="24" customHeight="1">
      <c r="W692" s="91" cm="1">
        <f t="array" ref="W692:X693">_xlfn.WRAPROWS(W687:W690,2)</f>
        <v>75.411764705882348</v>
      </c>
      <c r="X692" s="92">
        <v>71.780392156862746</v>
      </c>
      <c r="Y692" s="91" cm="1">
        <f t="array" ref="Y692:Z693">_xlfn.WRAPROWS(X687:X690,2)</f>
        <v>135.12941176470588</v>
      </c>
      <c r="Z692" s="92">
        <v>43.709803921568628</v>
      </c>
    </row>
    <row r="693" spans="20:26" ht="24" customHeight="1" thickBot="1">
      <c r="W693" s="93">
        <v>147.19215686274509</v>
      </c>
      <c r="X693" s="94">
        <v>0</v>
      </c>
      <c r="Y693" s="93">
        <v>178.83921568627451</v>
      </c>
      <c r="Z693" s="94">
        <v>0</v>
      </c>
    </row>
    <row r="694" spans="20:26" ht="24" customHeight="1">
      <c r="W694" s="91" cm="1">
        <f t="array" ref="W694:X695">_xlfn.WRAPROWS(Y687:Y690,2)</f>
        <v>30.058823529411761</v>
      </c>
      <c r="X694" s="92">
        <v>9.6862745098039209</v>
      </c>
      <c r="Y694" s="91" cm="1">
        <f t="array" ref="Y694:Z695">_xlfn.WRAPROWS(Z687:Z690,2)</f>
        <v>48.976470588235294</v>
      </c>
      <c r="Z694" s="92">
        <v>15.992156862745098</v>
      </c>
    </row>
    <row r="695" spans="20:26" ht="24" customHeight="1" thickBot="1">
      <c r="W695" s="93">
        <v>39.745098039215684</v>
      </c>
      <c r="X695" s="94">
        <v>0</v>
      </c>
      <c r="Y695" s="93">
        <v>64.968627450980392</v>
      </c>
      <c r="Z695" s="94">
        <v>0</v>
      </c>
    </row>
    <row r="696" spans="20:26" ht="24" customHeight="1">
      <c r="U696" t="s">
        <v>32</v>
      </c>
      <c r="W696" s="70" cm="1">
        <f t="array" ref="W696:Z707">_xlfn.ANCHORARRAY(W620)</f>
        <v>7.7568627450980383</v>
      </c>
      <c r="X696" s="71">
        <v>15.890196078431371</v>
      </c>
      <c r="Y696" s="71">
        <v>29.71764705882353</v>
      </c>
      <c r="Z696" s="72">
        <v>22.380392156862744</v>
      </c>
    </row>
    <row r="697" spans="20:26" ht="24" customHeight="1">
      <c r="W697" s="73">
        <v>3.8000000000000003</v>
      </c>
      <c r="X697" s="74">
        <v>16.117647058823529</v>
      </c>
      <c r="Y697" s="74">
        <v>16.290196078431372</v>
      </c>
      <c r="Z697" s="75">
        <v>23.090196078431372</v>
      </c>
    </row>
    <row r="698" spans="20:26" ht="24" customHeight="1">
      <c r="W698" s="73">
        <v>3.9058823529411768</v>
      </c>
      <c r="X698" s="74">
        <v>10.686274509803921</v>
      </c>
      <c r="Y698" s="74">
        <v>7.8627450980392153</v>
      </c>
      <c r="Z698" s="75">
        <v>16.992156862745098</v>
      </c>
    </row>
    <row r="699" spans="20:26" ht="24" customHeight="1" thickBot="1">
      <c r="W699" s="76">
        <v>3.0196078431372548</v>
      </c>
      <c r="X699" s="77">
        <v>4.1529411764705877</v>
      </c>
      <c r="Y699" s="77">
        <v>4.325490196078432</v>
      </c>
      <c r="Z699" s="78">
        <v>6.4627450980392158</v>
      </c>
    </row>
    <row r="700" spans="20:26" ht="24" customHeight="1">
      <c r="W700" s="70">
        <v>5.7568627450980383</v>
      </c>
      <c r="X700" s="71">
        <v>13.890196078431371</v>
      </c>
      <c r="Y700" s="71">
        <v>27.71764705882353</v>
      </c>
      <c r="Z700" s="72">
        <v>20.380392156862744</v>
      </c>
    </row>
    <row r="701" spans="20:26" ht="24" customHeight="1">
      <c r="W701" s="73">
        <v>1.8000000000000003</v>
      </c>
      <c r="X701" s="74">
        <v>14.117647058823529</v>
      </c>
      <c r="Y701" s="74">
        <v>14.290196078431372</v>
      </c>
      <c r="Z701" s="75">
        <v>21.090196078431372</v>
      </c>
    </row>
    <row r="702" spans="20:26" ht="24" customHeight="1">
      <c r="W702" s="73">
        <v>1.9058823529411768</v>
      </c>
      <c r="X702" s="74">
        <v>8.6862745098039209</v>
      </c>
      <c r="Y702" s="74">
        <v>5.8627450980392153</v>
      </c>
      <c r="Z702" s="75">
        <v>14.992156862745096</v>
      </c>
    </row>
    <row r="703" spans="20:26" ht="24" customHeight="1" thickBot="1">
      <c r="W703" s="76">
        <v>1.0196078431372548</v>
      </c>
      <c r="X703" s="77">
        <v>2.1529411764705877</v>
      </c>
      <c r="Y703" s="77">
        <v>2.3254901960784315</v>
      </c>
      <c r="Z703" s="78">
        <v>4.4627450980392158</v>
      </c>
    </row>
    <row r="704" spans="20:26" ht="24" customHeight="1">
      <c r="W704" s="70">
        <v>6.7568627450980383</v>
      </c>
      <c r="X704" s="71">
        <v>14.890196078431371</v>
      </c>
      <c r="Y704" s="71">
        <v>28.71764705882353</v>
      </c>
      <c r="Z704" s="72">
        <v>21.380392156862744</v>
      </c>
    </row>
    <row r="705" spans="5:38" ht="24" customHeight="1">
      <c r="W705" s="73">
        <v>2.8000000000000003</v>
      </c>
      <c r="X705" s="74">
        <v>15.117647058823529</v>
      </c>
      <c r="Y705" s="74">
        <v>15.290196078431372</v>
      </c>
      <c r="Z705" s="75">
        <v>22.090196078431372</v>
      </c>
    </row>
    <row r="706" spans="5:38" ht="24" customHeight="1">
      <c r="W706" s="73">
        <v>2.9058823529411768</v>
      </c>
      <c r="X706" s="74">
        <v>9.6862745098039209</v>
      </c>
      <c r="Y706" s="74">
        <v>6.8627450980392153</v>
      </c>
      <c r="Z706" s="75">
        <v>15.992156862745096</v>
      </c>
    </row>
    <row r="707" spans="5:38" ht="24" customHeight="1" thickBot="1">
      <c r="W707" s="76">
        <v>2.0196078431372548</v>
      </c>
      <c r="X707" s="77">
        <v>3.1529411764705877</v>
      </c>
      <c r="Y707" s="77">
        <v>3.3254901960784315</v>
      </c>
      <c r="Z707" s="78">
        <v>5.4627450980392158</v>
      </c>
    </row>
    <row r="709" spans="5:38" ht="24" customHeight="1">
      <c r="U709" t="s">
        <v>17</v>
      </c>
      <c r="W709" s="28" cm="1">
        <f t="array" ref="W709:AL712">IM2COL(W692:Z695,2,1,1,0)</f>
        <v>75.411764705882348</v>
      </c>
      <c r="X709" s="28">
        <v>71.780392156862746</v>
      </c>
      <c r="Y709" s="28">
        <v>135.12941176470588</v>
      </c>
      <c r="Z709" s="28">
        <v>43.709803921568628</v>
      </c>
      <c r="AA709" s="28">
        <v>147.19215686274509</v>
      </c>
      <c r="AB709" s="28">
        <v>0</v>
      </c>
      <c r="AC709" s="28">
        <v>178.83921568627451</v>
      </c>
      <c r="AD709" s="28">
        <v>0</v>
      </c>
      <c r="AE709" s="28">
        <v>30.058823529411761</v>
      </c>
      <c r="AF709" s="28">
        <v>9.6862745098039209</v>
      </c>
      <c r="AG709" s="28">
        <v>48.976470588235294</v>
      </c>
      <c r="AH709" s="28">
        <v>15.992156862745098</v>
      </c>
      <c r="AI709" s="28">
        <v>39.745098039215684</v>
      </c>
      <c r="AJ709" s="28">
        <v>0</v>
      </c>
      <c r="AK709" s="28">
        <v>64.968627450980392</v>
      </c>
      <c r="AL709" s="28">
        <v>0</v>
      </c>
    </row>
    <row r="710" spans="5:38" ht="24" customHeight="1">
      <c r="W710" s="29">
        <v>71.780392156862746</v>
      </c>
      <c r="X710" s="29">
        <v>135.12941176470588</v>
      </c>
      <c r="Y710" s="29">
        <v>43.709803921568628</v>
      </c>
      <c r="Z710" s="29">
        <v>0</v>
      </c>
      <c r="AA710" s="29">
        <v>0</v>
      </c>
      <c r="AB710" s="29">
        <v>178.83921568627451</v>
      </c>
      <c r="AC710" s="29">
        <v>0</v>
      </c>
      <c r="AD710" s="29">
        <v>0</v>
      </c>
      <c r="AE710" s="29">
        <v>9.6862745098039209</v>
      </c>
      <c r="AF710" s="29">
        <v>48.976470588235294</v>
      </c>
      <c r="AG710" s="29">
        <v>15.992156862745098</v>
      </c>
      <c r="AH710" s="29">
        <v>0</v>
      </c>
      <c r="AI710" s="29">
        <v>0</v>
      </c>
      <c r="AJ710" s="29">
        <v>64.968627450980392</v>
      </c>
      <c r="AK710" s="29">
        <v>0</v>
      </c>
      <c r="AL710" s="29">
        <v>0</v>
      </c>
    </row>
    <row r="711" spans="5:38" ht="24" customHeight="1">
      <c r="W711" s="29">
        <v>147.19215686274509</v>
      </c>
      <c r="X711" s="29">
        <v>0</v>
      </c>
      <c r="Y711" s="29">
        <v>178.83921568627451</v>
      </c>
      <c r="Z711" s="29">
        <v>0</v>
      </c>
      <c r="AA711" s="29">
        <v>30.058823529411761</v>
      </c>
      <c r="AB711" s="29">
        <v>9.6862745098039209</v>
      </c>
      <c r="AC711" s="29">
        <v>48.976470588235294</v>
      </c>
      <c r="AD711" s="29">
        <v>15.992156862745098</v>
      </c>
      <c r="AE711" s="29">
        <v>39.745098039215684</v>
      </c>
      <c r="AF711" s="29">
        <v>0</v>
      </c>
      <c r="AG711" s="29">
        <v>64.968627450980392</v>
      </c>
      <c r="AH711" s="29">
        <v>0</v>
      </c>
      <c r="AI711" s="29">
        <v>0</v>
      </c>
      <c r="AJ711" s="29">
        <v>0</v>
      </c>
      <c r="AK711" s="29">
        <v>0</v>
      </c>
      <c r="AL711" s="29">
        <v>0</v>
      </c>
    </row>
    <row r="712" spans="5:38" ht="24" customHeight="1">
      <c r="W712" s="30">
        <v>0</v>
      </c>
      <c r="X712" s="30">
        <v>178.83921568627451</v>
      </c>
      <c r="Y712" s="30">
        <v>0</v>
      </c>
      <c r="Z712" s="30">
        <v>0</v>
      </c>
      <c r="AA712" s="30">
        <v>9.6862745098039209</v>
      </c>
      <c r="AB712" s="30">
        <v>48.976470588235294</v>
      </c>
      <c r="AC712" s="30">
        <v>15.992156862745098</v>
      </c>
      <c r="AD712" s="30">
        <v>0</v>
      </c>
      <c r="AE712" s="30">
        <v>0</v>
      </c>
      <c r="AF712" s="30">
        <v>64.968627450980392</v>
      </c>
      <c r="AG712" s="30">
        <v>0</v>
      </c>
      <c r="AH712" s="30">
        <v>0</v>
      </c>
      <c r="AI712" s="30">
        <v>0</v>
      </c>
      <c r="AJ712" s="30">
        <v>0</v>
      </c>
      <c r="AK712" s="30">
        <v>0</v>
      </c>
      <c r="AL712" s="30">
        <v>0</v>
      </c>
    </row>
    <row r="713" spans="5:38" ht="24" customHeight="1">
      <c r="W713" s="28" cm="1">
        <f t="array" ref="W713:AL716">IM2COL(W696:Z699,2,1,1,0)</f>
        <v>7.7568627450980383</v>
      </c>
      <c r="X713" s="28">
        <v>15.890196078431371</v>
      </c>
      <c r="Y713" s="28">
        <v>29.71764705882353</v>
      </c>
      <c r="Z713" s="28">
        <v>22.380392156862744</v>
      </c>
      <c r="AA713" s="28">
        <v>3.8000000000000003</v>
      </c>
      <c r="AB713" s="28">
        <v>16.117647058823529</v>
      </c>
      <c r="AC713" s="28">
        <v>16.290196078431372</v>
      </c>
      <c r="AD713" s="28">
        <v>23.090196078431372</v>
      </c>
      <c r="AE713" s="28">
        <v>3.9058823529411768</v>
      </c>
      <c r="AF713" s="28">
        <v>10.686274509803921</v>
      </c>
      <c r="AG713" s="28">
        <v>7.8627450980392153</v>
      </c>
      <c r="AH713" s="28">
        <v>16.992156862745098</v>
      </c>
      <c r="AI713" s="28">
        <v>3.0196078431372548</v>
      </c>
      <c r="AJ713" s="28">
        <v>4.1529411764705877</v>
      </c>
      <c r="AK713" s="28">
        <v>4.325490196078432</v>
      </c>
      <c r="AL713" s="28">
        <v>6.4627450980392158</v>
      </c>
    </row>
    <row r="714" spans="5:38" ht="24" customHeight="1">
      <c r="W714" s="29">
        <v>15.890196078431371</v>
      </c>
      <c r="X714" s="29">
        <v>29.71764705882353</v>
      </c>
      <c r="Y714" s="29">
        <v>22.380392156862744</v>
      </c>
      <c r="Z714" s="29">
        <v>0</v>
      </c>
      <c r="AA714" s="29">
        <v>16.117647058823529</v>
      </c>
      <c r="AB714" s="29">
        <v>16.290196078431372</v>
      </c>
      <c r="AC714" s="29">
        <v>23.090196078431372</v>
      </c>
      <c r="AD714" s="29">
        <v>0</v>
      </c>
      <c r="AE714" s="29">
        <v>10.686274509803921</v>
      </c>
      <c r="AF714" s="29">
        <v>7.8627450980392153</v>
      </c>
      <c r="AG714" s="29">
        <v>16.992156862745098</v>
      </c>
      <c r="AH714" s="29">
        <v>0</v>
      </c>
      <c r="AI714" s="29">
        <v>4.1529411764705877</v>
      </c>
      <c r="AJ714" s="29">
        <v>4.325490196078432</v>
      </c>
      <c r="AK714" s="29">
        <v>6.4627450980392158</v>
      </c>
      <c r="AL714" s="29">
        <v>0</v>
      </c>
    </row>
    <row r="715" spans="5:38" ht="24" customHeight="1">
      <c r="W715" s="29">
        <v>3.8000000000000003</v>
      </c>
      <c r="X715" s="29">
        <v>16.117647058823529</v>
      </c>
      <c r="Y715" s="29">
        <v>16.290196078431372</v>
      </c>
      <c r="Z715" s="29">
        <v>23.090196078431372</v>
      </c>
      <c r="AA715" s="29">
        <v>3.9058823529411768</v>
      </c>
      <c r="AB715" s="29">
        <v>10.686274509803921</v>
      </c>
      <c r="AC715" s="29">
        <v>7.8627450980392153</v>
      </c>
      <c r="AD715" s="29">
        <v>16.992156862745098</v>
      </c>
      <c r="AE715" s="29">
        <v>3.0196078431372548</v>
      </c>
      <c r="AF715" s="29">
        <v>4.1529411764705877</v>
      </c>
      <c r="AG715" s="29">
        <v>4.325490196078432</v>
      </c>
      <c r="AH715" s="29">
        <v>6.4627450980392158</v>
      </c>
      <c r="AI715" s="29">
        <v>0</v>
      </c>
      <c r="AJ715" s="29">
        <v>0</v>
      </c>
      <c r="AK715" s="29">
        <v>0</v>
      </c>
      <c r="AL715" s="29">
        <v>0</v>
      </c>
    </row>
    <row r="716" spans="5:38" ht="24" customHeight="1">
      <c r="W716" s="30">
        <v>16.117647058823529</v>
      </c>
      <c r="X716" s="30">
        <v>16.290196078431372</v>
      </c>
      <c r="Y716" s="30">
        <v>23.090196078431372</v>
      </c>
      <c r="Z716" s="30">
        <v>0</v>
      </c>
      <c r="AA716" s="30">
        <v>10.686274509803921</v>
      </c>
      <c r="AB716" s="30">
        <v>7.8627450980392153</v>
      </c>
      <c r="AC716" s="30">
        <v>16.992156862745098</v>
      </c>
      <c r="AD716" s="30">
        <v>0</v>
      </c>
      <c r="AE716" s="30">
        <v>4.1529411764705877</v>
      </c>
      <c r="AF716" s="30">
        <v>4.325490196078432</v>
      </c>
      <c r="AG716" s="30">
        <v>6.4627450980392158</v>
      </c>
      <c r="AH716" s="30">
        <v>0</v>
      </c>
      <c r="AI716" s="30">
        <v>0</v>
      </c>
      <c r="AJ716" s="30">
        <v>0</v>
      </c>
      <c r="AK716" s="30">
        <v>0</v>
      </c>
      <c r="AL716" s="30">
        <v>0</v>
      </c>
    </row>
    <row r="717" spans="5:38" ht="24" customHeight="1">
      <c r="W717" s="28" cm="1">
        <f t="array" ref="W717:AL720">IM2COL(W700:Z703,2,1,1,0)</f>
        <v>5.7568627450980383</v>
      </c>
      <c r="X717" s="28">
        <v>13.890196078431371</v>
      </c>
      <c r="Y717" s="28">
        <v>27.71764705882353</v>
      </c>
      <c r="Z717" s="28">
        <v>20.380392156862744</v>
      </c>
      <c r="AA717" s="28">
        <v>1.8000000000000003</v>
      </c>
      <c r="AB717" s="28">
        <v>14.117647058823529</v>
      </c>
      <c r="AC717" s="28">
        <v>14.290196078431372</v>
      </c>
      <c r="AD717" s="28">
        <v>21.090196078431372</v>
      </c>
      <c r="AE717" s="28">
        <v>1.9058823529411768</v>
      </c>
      <c r="AF717" s="28">
        <v>8.6862745098039209</v>
      </c>
      <c r="AG717" s="28">
        <v>5.8627450980392153</v>
      </c>
      <c r="AH717" s="28">
        <v>14.992156862745096</v>
      </c>
      <c r="AI717" s="28">
        <v>1.0196078431372548</v>
      </c>
      <c r="AJ717" s="28">
        <v>2.1529411764705877</v>
      </c>
      <c r="AK717" s="28">
        <v>2.3254901960784315</v>
      </c>
      <c r="AL717" s="28">
        <v>4.4627450980392158</v>
      </c>
    </row>
    <row r="718" spans="5:38" ht="24" customHeight="1">
      <c r="W718" s="29">
        <v>13.890196078431371</v>
      </c>
      <c r="X718" s="29">
        <v>27.71764705882353</v>
      </c>
      <c r="Y718" s="29">
        <v>20.380392156862744</v>
      </c>
      <c r="Z718" s="29">
        <v>0</v>
      </c>
      <c r="AA718" s="29">
        <v>14.117647058823529</v>
      </c>
      <c r="AB718" s="29">
        <v>14.290196078431372</v>
      </c>
      <c r="AC718" s="29">
        <v>21.090196078431372</v>
      </c>
      <c r="AD718" s="29">
        <v>0</v>
      </c>
      <c r="AE718" s="29">
        <v>8.6862745098039209</v>
      </c>
      <c r="AF718" s="29">
        <v>5.8627450980392153</v>
      </c>
      <c r="AG718" s="29">
        <v>14.992156862745096</v>
      </c>
      <c r="AH718" s="29">
        <v>0</v>
      </c>
      <c r="AI718" s="29">
        <v>2.1529411764705877</v>
      </c>
      <c r="AJ718" s="29">
        <v>2.3254901960784315</v>
      </c>
      <c r="AK718" s="29">
        <v>4.4627450980392158</v>
      </c>
      <c r="AL718" s="29">
        <v>0</v>
      </c>
    </row>
    <row r="719" spans="5:38" ht="24" customHeight="1">
      <c r="E719" s="35">
        <v>1</v>
      </c>
      <c r="F719" s="36">
        <v>-1</v>
      </c>
      <c r="G719" s="35">
        <v>-1</v>
      </c>
      <c r="H719" s="36">
        <v>0</v>
      </c>
      <c r="I719" s="35">
        <v>1</v>
      </c>
      <c r="J719" s="36">
        <v>0</v>
      </c>
      <c r="K719" s="35">
        <v>1</v>
      </c>
      <c r="L719" s="36">
        <v>0</v>
      </c>
      <c r="W719" s="29">
        <v>1.8000000000000003</v>
      </c>
      <c r="X719" s="29">
        <v>14.117647058823529</v>
      </c>
      <c r="Y719" s="29">
        <v>14.290196078431372</v>
      </c>
      <c r="Z719" s="29">
        <v>21.090196078431372</v>
      </c>
      <c r="AA719" s="29">
        <v>1.9058823529411768</v>
      </c>
      <c r="AB719" s="29">
        <v>8.6862745098039209</v>
      </c>
      <c r="AC719" s="29">
        <v>5.8627450980392153</v>
      </c>
      <c r="AD719" s="29">
        <v>14.992156862745096</v>
      </c>
      <c r="AE719" s="29">
        <v>1.0196078431372548</v>
      </c>
      <c r="AF719" s="29">
        <v>2.1529411764705877</v>
      </c>
      <c r="AG719" s="29">
        <v>2.3254901960784315</v>
      </c>
      <c r="AH719" s="29">
        <v>4.4627450980392158</v>
      </c>
      <c r="AI719" s="29">
        <v>0</v>
      </c>
      <c r="AJ719" s="29">
        <v>0</v>
      </c>
      <c r="AK719" s="29">
        <v>0</v>
      </c>
      <c r="AL719" s="29">
        <v>0</v>
      </c>
    </row>
    <row r="720" spans="5:38" ht="24" customHeight="1">
      <c r="E720" s="37">
        <v>0</v>
      </c>
      <c r="F720" s="38">
        <v>0</v>
      </c>
      <c r="G720" s="37">
        <v>1</v>
      </c>
      <c r="H720" s="38">
        <v>0</v>
      </c>
      <c r="I720" s="37">
        <v>-1</v>
      </c>
      <c r="J720" s="38">
        <v>0</v>
      </c>
      <c r="K720" s="37">
        <v>1</v>
      </c>
      <c r="L720" s="38">
        <v>0</v>
      </c>
      <c r="W720" s="30">
        <v>14.117647058823529</v>
      </c>
      <c r="X720" s="30">
        <v>14.290196078431372</v>
      </c>
      <c r="Y720" s="30">
        <v>21.090196078431372</v>
      </c>
      <c r="Z720" s="30">
        <v>0</v>
      </c>
      <c r="AA720" s="30">
        <v>8.6862745098039209</v>
      </c>
      <c r="AB720" s="30">
        <v>5.8627450980392153</v>
      </c>
      <c r="AC720" s="30">
        <v>14.992156862745096</v>
      </c>
      <c r="AD720" s="30">
        <v>0</v>
      </c>
      <c r="AE720" s="30">
        <v>2.1529411764705877</v>
      </c>
      <c r="AF720" s="30">
        <v>2.3254901960784315</v>
      </c>
      <c r="AG720" s="30">
        <v>4.4627450980392158</v>
      </c>
      <c r="AH720" s="30">
        <v>0</v>
      </c>
      <c r="AI720" s="30">
        <v>0</v>
      </c>
      <c r="AJ720" s="30">
        <v>0</v>
      </c>
      <c r="AK720" s="30">
        <v>0</v>
      </c>
      <c r="AL720" s="30">
        <v>0</v>
      </c>
    </row>
    <row r="721" spans="5:38" ht="24" customHeight="1">
      <c r="E721" s="35">
        <v>0</v>
      </c>
      <c r="F721" s="36">
        <v>1</v>
      </c>
      <c r="G721" s="35">
        <v>-1</v>
      </c>
      <c r="H721" s="36">
        <v>0</v>
      </c>
      <c r="I721" s="35">
        <v>-1</v>
      </c>
      <c r="J721" s="36">
        <v>0</v>
      </c>
      <c r="K721" s="35">
        <v>1</v>
      </c>
      <c r="L721" s="36">
        <v>0</v>
      </c>
      <c r="W721" s="28" cm="1">
        <f t="array" ref="W721:AL724">IM2COL(W704:Z707,2,1,1,0)</f>
        <v>6.7568627450980383</v>
      </c>
      <c r="X721" s="28">
        <v>14.890196078431371</v>
      </c>
      <c r="Y721" s="28">
        <v>28.71764705882353</v>
      </c>
      <c r="Z721" s="28">
        <v>21.380392156862744</v>
      </c>
      <c r="AA721" s="28">
        <v>2.8000000000000003</v>
      </c>
      <c r="AB721" s="28">
        <v>15.117647058823529</v>
      </c>
      <c r="AC721" s="28">
        <v>15.290196078431372</v>
      </c>
      <c r="AD721" s="28">
        <v>22.090196078431372</v>
      </c>
      <c r="AE721" s="28">
        <v>2.9058823529411768</v>
      </c>
      <c r="AF721" s="28">
        <v>9.6862745098039209</v>
      </c>
      <c r="AG721" s="28">
        <v>6.8627450980392153</v>
      </c>
      <c r="AH721" s="28">
        <v>15.992156862745096</v>
      </c>
      <c r="AI721" s="28">
        <v>2.0196078431372548</v>
      </c>
      <c r="AJ721" s="28">
        <v>3.1529411764705877</v>
      </c>
      <c r="AK721" s="28">
        <v>3.3254901960784315</v>
      </c>
      <c r="AL721" s="28">
        <v>5.4627450980392158</v>
      </c>
    </row>
    <row r="722" spans="5:38" ht="24" customHeight="1">
      <c r="E722" s="37">
        <v>0</v>
      </c>
      <c r="F722" s="38">
        <v>0</v>
      </c>
      <c r="G722" s="37">
        <v>1</v>
      </c>
      <c r="H722" s="38">
        <v>0</v>
      </c>
      <c r="I722" s="37">
        <v>-1</v>
      </c>
      <c r="J722" s="38">
        <v>0</v>
      </c>
      <c r="K722" s="37">
        <v>1</v>
      </c>
      <c r="L722" s="38">
        <v>0</v>
      </c>
      <c r="W722" s="29">
        <v>14.890196078431371</v>
      </c>
      <c r="X722" s="29">
        <v>28.71764705882353</v>
      </c>
      <c r="Y722" s="29">
        <v>21.380392156862744</v>
      </c>
      <c r="Z722" s="29">
        <v>0</v>
      </c>
      <c r="AA722" s="29">
        <v>15.117647058823529</v>
      </c>
      <c r="AB722" s="29">
        <v>15.290196078431372</v>
      </c>
      <c r="AC722" s="29">
        <v>22.090196078431372</v>
      </c>
      <c r="AD722" s="29">
        <v>0</v>
      </c>
      <c r="AE722" s="29">
        <v>9.6862745098039209</v>
      </c>
      <c r="AF722" s="29">
        <v>6.8627450980392153</v>
      </c>
      <c r="AG722" s="29">
        <v>15.992156862745096</v>
      </c>
      <c r="AH722" s="29">
        <v>0</v>
      </c>
      <c r="AI722" s="29">
        <v>3.1529411764705877</v>
      </c>
      <c r="AJ722" s="29">
        <v>3.3254901960784315</v>
      </c>
      <c r="AK722" s="29">
        <v>5.4627450980392158</v>
      </c>
      <c r="AL722" s="29">
        <v>0</v>
      </c>
    </row>
    <row r="723" spans="5:38" ht="24" customHeight="1">
      <c r="E723" s="35">
        <v>0</v>
      </c>
      <c r="F723" s="36">
        <v>1</v>
      </c>
      <c r="G723" s="35">
        <v>0</v>
      </c>
      <c r="H723" s="36">
        <v>0</v>
      </c>
      <c r="I723" s="35">
        <v>-1</v>
      </c>
      <c r="J723" s="36">
        <v>0</v>
      </c>
      <c r="K723" s="35">
        <v>1</v>
      </c>
      <c r="L723" s="36">
        <v>0</v>
      </c>
      <c r="W723" s="29">
        <v>2.8000000000000003</v>
      </c>
      <c r="X723" s="29">
        <v>15.117647058823529</v>
      </c>
      <c r="Y723" s="29">
        <v>15.290196078431372</v>
      </c>
      <c r="Z723" s="29">
        <v>22.090196078431372</v>
      </c>
      <c r="AA723" s="29">
        <v>2.9058823529411768</v>
      </c>
      <c r="AB723" s="29">
        <v>9.6862745098039209</v>
      </c>
      <c r="AC723" s="29">
        <v>6.8627450980392153</v>
      </c>
      <c r="AD723" s="29">
        <v>15.992156862745096</v>
      </c>
      <c r="AE723" s="29">
        <v>2.0196078431372548</v>
      </c>
      <c r="AF723" s="29">
        <v>3.1529411764705877</v>
      </c>
      <c r="AG723" s="29">
        <v>3.3254901960784315</v>
      </c>
      <c r="AH723" s="29">
        <v>5.4627450980392158</v>
      </c>
      <c r="AI723" s="29">
        <v>0</v>
      </c>
      <c r="AJ723" s="29">
        <v>0</v>
      </c>
      <c r="AK723" s="29">
        <v>0</v>
      </c>
      <c r="AL723" s="29">
        <v>0</v>
      </c>
    </row>
    <row r="724" spans="5:38" ht="24" customHeight="1">
      <c r="E724" s="37">
        <v>0</v>
      </c>
      <c r="F724" s="38">
        <v>-1</v>
      </c>
      <c r="G724" s="37">
        <v>0</v>
      </c>
      <c r="H724" s="38">
        <v>0</v>
      </c>
      <c r="I724" s="37">
        <v>1</v>
      </c>
      <c r="J724" s="38">
        <v>0</v>
      </c>
      <c r="K724" s="37">
        <v>1</v>
      </c>
      <c r="L724" s="38">
        <v>0</v>
      </c>
      <c r="W724" s="30">
        <v>15.117647058823529</v>
      </c>
      <c r="X724" s="30">
        <v>15.290196078431372</v>
      </c>
      <c r="Y724" s="30">
        <v>22.090196078431372</v>
      </c>
      <c r="Z724" s="30">
        <v>0</v>
      </c>
      <c r="AA724" s="30">
        <v>9.6862745098039209</v>
      </c>
      <c r="AB724" s="30">
        <v>6.8627450980392153</v>
      </c>
      <c r="AC724" s="30">
        <v>15.992156862745096</v>
      </c>
      <c r="AD724" s="30">
        <v>0</v>
      </c>
      <c r="AE724" s="30">
        <v>3.1529411764705877</v>
      </c>
      <c r="AF724" s="30">
        <v>3.3254901960784315</v>
      </c>
      <c r="AG724" s="30">
        <v>5.4627450980392158</v>
      </c>
      <c r="AH724" s="30">
        <v>0</v>
      </c>
      <c r="AI724" s="30">
        <v>0</v>
      </c>
      <c r="AJ724" s="30">
        <v>0</v>
      </c>
      <c r="AK724" s="30">
        <v>0</v>
      </c>
      <c r="AL724" s="30">
        <v>0</v>
      </c>
    </row>
    <row r="725" spans="5:38" ht="24" customHeight="1">
      <c r="E725" t="s">
        <v>16</v>
      </c>
      <c r="W725">
        <v>1</v>
      </c>
      <c r="X725">
        <v>1</v>
      </c>
      <c r="Y725" s="1">
        <v>1</v>
      </c>
      <c r="Z725" s="1">
        <v>1</v>
      </c>
      <c r="AA725" s="1">
        <v>1</v>
      </c>
      <c r="AB725" s="1">
        <v>1</v>
      </c>
      <c r="AC725" s="1">
        <v>1</v>
      </c>
      <c r="AD725" s="1">
        <v>1</v>
      </c>
      <c r="AE725" s="1">
        <v>1</v>
      </c>
      <c r="AF725" s="1">
        <v>1</v>
      </c>
      <c r="AG725" s="1">
        <v>1</v>
      </c>
      <c r="AH725" s="1">
        <v>1</v>
      </c>
      <c r="AI725" s="1">
        <v>1</v>
      </c>
      <c r="AJ725" s="1">
        <v>1</v>
      </c>
      <c r="AK725" s="1">
        <v>1</v>
      </c>
      <c r="AL725" s="1">
        <v>1</v>
      </c>
    </row>
    <row r="726" spans="5:38" ht="24" customHeight="1">
      <c r="V726" t="s">
        <v>18</v>
      </c>
    </row>
    <row r="727" spans="5:38" ht="24" customHeight="1">
      <c r="E727" s="66" cm="1">
        <f t="array" ref="E727:T729">_xlfn.WRAPROWS(_xlfn.TOROW(E719:L724),16)</f>
        <v>1</v>
      </c>
      <c r="F727" s="67">
        <v>-1</v>
      </c>
      <c r="G727" s="67">
        <v>-1</v>
      </c>
      <c r="H727" s="68">
        <v>0</v>
      </c>
      <c r="I727" s="66">
        <v>1</v>
      </c>
      <c r="J727" s="67">
        <v>0</v>
      </c>
      <c r="K727" s="67">
        <v>1</v>
      </c>
      <c r="L727" s="68">
        <v>0</v>
      </c>
      <c r="M727" s="66">
        <v>0</v>
      </c>
      <c r="N727" s="67">
        <v>0</v>
      </c>
      <c r="O727" s="67">
        <v>1</v>
      </c>
      <c r="P727" s="68">
        <v>0</v>
      </c>
      <c r="Q727" s="66">
        <v>-1</v>
      </c>
      <c r="R727" s="67">
        <v>0</v>
      </c>
      <c r="S727" s="67">
        <v>1</v>
      </c>
      <c r="T727" s="68">
        <v>0</v>
      </c>
      <c r="U727" s="69">
        <v>1</v>
      </c>
      <c r="W727" s="88" cm="1">
        <f t="array" ref="W727:AL729">MMULT(E727:U729,W709:AL725)</f>
        <v>-133.16078431372546</v>
      </c>
      <c r="X727" s="89">
        <v>-15.996078431372545</v>
      </c>
      <c r="Y727" s="44">
        <v>-39.549019607843157</v>
      </c>
      <c r="Z727" s="44">
        <v>111.98039215686276</v>
      </c>
      <c r="AA727" s="44">
        <v>127.85098039215686</v>
      </c>
      <c r="AB727" s="89">
        <v>-157.46666666666667</v>
      </c>
      <c r="AC727" s="89">
        <v>152.45098039215691</v>
      </c>
      <c r="AD727" s="89">
        <v>33.984313725490189</v>
      </c>
      <c r="AE727" s="89">
        <v>-11.313725490196081</v>
      </c>
      <c r="AF727" s="89">
        <v>-27.831372549019608</v>
      </c>
      <c r="AG727" s="89">
        <v>-20.007843137254905</v>
      </c>
      <c r="AH727" s="89">
        <v>34.38039215686274</v>
      </c>
      <c r="AI727" s="89">
        <v>41.745098039215691</v>
      </c>
      <c r="AJ727" s="89">
        <v>-62.968627450980392</v>
      </c>
      <c r="AK727" s="89">
        <v>66.968627450980392</v>
      </c>
      <c r="AL727" s="90">
        <v>2</v>
      </c>
    </row>
    <row r="728" spans="5:38" ht="24" customHeight="1">
      <c r="E728" s="66">
        <v>0</v>
      </c>
      <c r="F728" s="67">
        <v>1</v>
      </c>
      <c r="G728" s="67">
        <v>-1</v>
      </c>
      <c r="H728" s="68">
        <v>0</v>
      </c>
      <c r="I728" s="66">
        <v>-1</v>
      </c>
      <c r="J728" s="67">
        <v>0</v>
      </c>
      <c r="K728" s="67">
        <v>1</v>
      </c>
      <c r="L728" s="68">
        <v>0</v>
      </c>
      <c r="M728" s="66">
        <v>0</v>
      </c>
      <c r="N728" s="67">
        <v>0</v>
      </c>
      <c r="O728" s="67">
        <v>1</v>
      </c>
      <c r="P728" s="68">
        <v>0</v>
      </c>
      <c r="Q728" s="66">
        <v>-1</v>
      </c>
      <c r="R728" s="67">
        <v>0</v>
      </c>
      <c r="S728" s="67">
        <v>1</v>
      </c>
      <c r="T728" s="68">
        <v>0</v>
      </c>
      <c r="U728" s="69">
        <v>-1</v>
      </c>
      <c r="W728" s="88">
        <v>-82.525490196078422</v>
      </c>
      <c r="X728" s="89">
        <v>148.70196078431374</v>
      </c>
      <c r="Y728" s="44">
        <v>-148.69411764705885</v>
      </c>
      <c r="Z728" s="44">
        <v>21.509803921568629</v>
      </c>
      <c r="AA728" s="44">
        <v>-28.941176470588228</v>
      </c>
      <c r="AB728" s="89">
        <v>165.97647058823529</v>
      </c>
      <c r="AC728" s="89">
        <v>-60.968627450980406</v>
      </c>
      <c r="AD728" s="89">
        <v>-14.19607843137255</v>
      </c>
      <c r="AE728" s="89">
        <v>-31.81176470588235</v>
      </c>
      <c r="AF728" s="89">
        <v>37.062745098039215</v>
      </c>
      <c r="AG728" s="89">
        <v>-54.725490196078418</v>
      </c>
      <c r="AH728" s="89">
        <v>-17.596078431372547</v>
      </c>
      <c r="AI728" s="89">
        <v>-6.0392156862745097</v>
      </c>
      <c r="AJ728" s="89">
        <v>56.66274509803921</v>
      </c>
      <c r="AK728" s="89">
        <v>-8.650980392156864</v>
      </c>
      <c r="AL728" s="90">
        <v>-12.925490196078432</v>
      </c>
    </row>
    <row r="729" spans="5:38" ht="24" customHeight="1">
      <c r="E729" s="66">
        <v>0</v>
      </c>
      <c r="F729" s="67">
        <v>1</v>
      </c>
      <c r="G729" s="67">
        <v>0</v>
      </c>
      <c r="H729" s="68">
        <v>0</v>
      </c>
      <c r="I729" s="66">
        <v>-1</v>
      </c>
      <c r="J729" s="67">
        <v>0</v>
      </c>
      <c r="K729" s="67">
        <v>1</v>
      </c>
      <c r="L729" s="68">
        <v>0</v>
      </c>
      <c r="M729" s="66">
        <v>0</v>
      </c>
      <c r="N729" s="67">
        <v>-1</v>
      </c>
      <c r="O729" s="67">
        <v>0</v>
      </c>
      <c r="P729" s="68">
        <v>0</v>
      </c>
      <c r="Q729" s="66">
        <v>1</v>
      </c>
      <c r="R729" s="67">
        <v>0</v>
      </c>
      <c r="S729" s="67">
        <v>1</v>
      </c>
      <c r="T729" s="68">
        <v>0</v>
      </c>
      <c r="U729" s="69">
        <v>0</v>
      </c>
      <c r="W729" s="88">
        <v>63.490196078431374</v>
      </c>
      <c r="X729" s="89">
        <v>137.64705882352939</v>
      </c>
      <c r="Y729" s="44">
        <v>53.909803921568631</v>
      </c>
      <c r="Z729" s="44">
        <v>44.180392156862744</v>
      </c>
      <c r="AA729" s="44">
        <v>-8.3058823529411754</v>
      </c>
      <c r="AB729" s="89">
        <v>183.92156862745099</v>
      </c>
      <c r="AC729" s="89">
        <v>-7.3647058823529408</v>
      </c>
      <c r="AD729" s="89">
        <v>31.984313725490196</v>
      </c>
      <c r="AE729" s="89">
        <v>5.0392156862745097</v>
      </c>
      <c r="AF729" s="89">
        <v>49.419607843137257</v>
      </c>
      <c r="AG729" s="89">
        <v>7.650980392156864</v>
      </c>
      <c r="AH729" s="89">
        <v>10.92549019607843</v>
      </c>
      <c r="AI729" s="89">
        <v>-3.1529411764705877</v>
      </c>
      <c r="AJ729" s="89">
        <v>61.643137254901958</v>
      </c>
      <c r="AK729" s="89">
        <v>-5.4627450980392158</v>
      </c>
      <c r="AL729" s="90">
        <v>-1</v>
      </c>
    </row>
    <row r="731" spans="5:38" ht="24" customHeight="1">
      <c r="U731" t="s">
        <v>28</v>
      </c>
      <c r="W731" s="88" cm="1">
        <f t="array" ref="W731:AL733">RELU(_xlfn.ANCHORARRAY(W727))</f>
        <v>0</v>
      </c>
      <c r="X731" s="89">
        <v>0</v>
      </c>
      <c r="Y731" s="44">
        <v>0</v>
      </c>
      <c r="Z731" s="44">
        <v>111.98039215686276</v>
      </c>
      <c r="AA731" s="44">
        <v>127.85098039215686</v>
      </c>
      <c r="AB731" s="89">
        <v>0</v>
      </c>
      <c r="AC731" s="89">
        <v>152.45098039215691</v>
      </c>
      <c r="AD731" s="89">
        <v>33.984313725490189</v>
      </c>
      <c r="AE731" s="89">
        <v>0</v>
      </c>
      <c r="AF731" s="89">
        <v>0</v>
      </c>
      <c r="AG731" s="89">
        <v>0</v>
      </c>
      <c r="AH731" s="89">
        <v>34.38039215686274</v>
      </c>
      <c r="AI731" s="89">
        <v>41.745098039215691</v>
      </c>
      <c r="AJ731" s="89">
        <v>0</v>
      </c>
      <c r="AK731" s="89">
        <v>66.968627450980392</v>
      </c>
      <c r="AL731" s="90">
        <v>2</v>
      </c>
    </row>
    <row r="732" spans="5:38" ht="24" customHeight="1">
      <c r="W732" s="88">
        <v>0</v>
      </c>
      <c r="X732" s="89">
        <v>148.70196078431374</v>
      </c>
      <c r="Y732" s="44">
        <v>0</v>
      </c>
      <c r="Z732" s="44">
        <v>21.509803921568629</v>
      </c>
      <c r="AA732" s="44">
        <v>0</v>
      </c>
      <c r="AB732" s="89">
        <v>165.97647058823529</v>
      </c>
      <c r="AC732" s="89">
        <v>0</v>
      </c>
      <c r="AD732" s="89">
        <v>0</v>
      </c>
      <c r="AE732" s="89">
        <v>0</v>
      </c>
      <c r="AF732" s="89">
        <v>37.062745098039215</v>
      </c>
      <c r="AG732" s="89">
        <v>0</v>
      </c>
      <c r="AH732" s="89">
        <v>0</v>
      </c>
      <c r="AI732" s="89">
        <v>0</v>
      </c>
      <c r="AJ732" s="89">
        <v>56.66274509803921</v>
      </c>
      <c r="AK732" s="89">
        <v>0</v>
      </c>
      <c r="AL732" s="90">
        <v>0</v>
      </c>
    </row>
    <row r="733" spans="5:38" ht="24" customHeight="1">
      <c r="W733" s="88">
        <v>63.490196078431374</v>
      </c>
      <c r="X733" s="89">
        <v>137.64705882352939</v>
      </c>
      <c r="Y733" s="44">
        <v>53.909803921568631</v>
      </c>
      <c r="Z733" s="44">
        <v>44.180392156862744</v>
      </c>
      <c r="AA733" s="44">
        <v>0</v>
      </c>
      <c r="AB733" s="89">
        <v>183.92156862745099</v>
      </c>
      <c r="AC733" s="89">
        <v>0</v>
      </c>
      <c r="AD733" s="89">
        <v>31.984313725490196</v>
      </c>
      <c r="AE733" s="89">
        <v>5.0392156862745097</v>
      </c>
      <c r="AF733" s="89">
        <v>49.419607843137257</v>
      </c>
      <c r="AG733" s="89">
        <v>7.650980392156864</v>
      </c>
      <c r="AH733" s="89">
        <v>10.92549019607843</v>
      </c>
      <c r="AI733" s="89">
        <v>0</v>
      </c>
      <c r="AJ733" s="89">
        <v>61.643137254901958</v>
      </c>
      <c r="AK733" s="89">
        <v>0</v>
      </c>
      <c r="AL733" s="90">
        <v>0</v>
      </c>
    </row>
    <row r="734" spans="5:38" ht="24" customHeight="1" thickBot="1"/>
    <row r="735" spans="5:38" ht="24" customHeight="1">
      <c r="W735" s="70" cm="1">
        <f t="array" ref="W735:Z746">_xlfn.WRAPROWS(_xlfn.TOROW(_xlfn.ANCHORARRAY(W731)),4)</f>
        <v>0</v>
      </c>
      <c r="X735" s="71">
        <v>0</v>
      </c>
      <c r="Y735" s="71">
        <v>0</v>
      </c>
      <c r="Z735" s="72">
        <v>111.98039215686276</v>
      </c>
    </row>
    <row r="736" spans="5:38" ht="24" customHeight="1">
      <c r="W736" s="73">
        <v>127.85098039215686</v>
      </c>
      <c r="X736" s="74">
        <v>0</v>
      </c>
      <c r="Y736" s="74">
        <v>152.45098039215691</v>
      </c>
      <c r="Z736" s="75">
        <v>33.984313725490189</v>
      </c>
    </row>
    <row r="737" spans="18:38" ht="24" customHeight="1">
      <c r="W737" s="73">
        <v>0</v>
      </c>
      <c r="X737" s="74">
        <v>0</v>
      </c>
      <c r="Y737" s="74">
        <v>0</v>
      </c>
      <c r="Z737" s="75">
        <v>34.38039215686274</v>
      </c>
    </row>
    <row r="738" spans="18:38" ht="24" customHeight="1" thickBot="1">
      <c r="W738" s="76">
        <v>41.745098039215691</v>
      </c>
      <c r="X738" s="77">
        <v>0</v>
      </c>
      <c r="Y738" s="77">
        <v>66.968627450980392</v>
      </c>
      <c r="Z738" s="78">
        <v>2</v>
      </c>
    </row>
    <row r="739" spans="18:38" ht="24" customHeight="1">
      <c r="W739" s="70">
        <v>0</v>
      </c>
      <c r="X739" s="71">
        <v>148.70196078431374</v>
      </c>
      <c r="Y739" s="71">
        <v>0</v>
      </c>
      <c r="Z739" s="72">
        <v>21.509803921568629</v>
      </c>
    </row>
    <row r="740" spans="18:38" ht="24" customHeight="1">
      <c r="W740" s="73">
        <v>0</v>
      </c>
      <c r="X740" s="74">
        <v>165.97647058823529</v>
      </c>
      <c r="Y740" s="74">
        <v>0</v>
      </c>
      <c r="Z740" s="75">
        <v>0</v>
      </c>
    </row>
    <row r="741" spans="18:38" ht="24" customHeight="1">
      <c r="W741" s="73">
        <v>0</v>
      </c>
      <c r="X741" s="74">
        <v>37.062745098039215</v>
      </c>
      <c r="Y741" s="74">
        <v>0</v>
      </c>
      <c r="Z741" s="75">
        <v>0</v>
      </c>
    </row>
    <row r="742" spans="18:38" ht="24" customHeight="1" thickBot="1">
      <c r="W742" s="76">
        <v>0</v>
      </c>
      <c r="X742" s="77">
        <v>56.66274509803921</v>
      </c>
      <c r="Y742" s="77">
        <v>0</v>
      </c>
      <c r="Z742" s="78">
        <v>0</v>
      </c>
    </row>
    <row r="743" spans="18:38" ht="24" customHeight="1">
      <c r="W743" s="70">
        <v>63.490196078431374</v>
      </c>
      <c r="X743" s="71">
        <v>137.64705882352939</v>
      </c>
      <c r="Y743" s="71">
        <v>53.909803921568631</v>
      </c>
      <c r="Z743" s="72">
        <v>44.180392156862744</v>
      </c>
    </row>
    <row r="744" spans="18:38" ht="24" customHeight="1">
      <c r="W744" s="73">
        <v>0</v>
      </c>
      <c r="X744" s="74">
        <v>183.92156862745099</v>
      </c>
      <c r="Y744" s="74">
        <v>0</v>
      </c>
      <c r="Z744" s="75">
        <v>31.984313725490196</v>
      </c>
    </row>
    <row r="745" spans="18:38" ht="24" customHeight="1">
      <c r="W745" s="73">
        <v>5.0392156862745097</v>
      </c>
      <c r="X745" s="74">
        <v>49.419607843137257</v>
      </c>
      <c r="Y745" s="74">
        <v>7.650980392156864</v>
      </c>
      <c r="Z745" s="75">
        <v>10.92549019607843</v>
      </c>
    </row>
    <row r="746" spans="18:38" ht="24" customHeight="1" thickBot="1">
      <c r="W746" s="76">
        <v>0</v>
      </c>
      <c r="X746" s="77">
        <v>61.643137254901958</v>
      </c>
      <c r="Y746" s="77">
        <v>0</v>
      </c>
      <c r="Z746" s="78">
        <v>0</v>
      </c>
    </row>
    <row r="747" spans="18:38" ht="24" customHeight="1">
      <c r="U747" t="s">
        <v>16</v>
      </c>
    </row>
    <row r="748" spans="18:38" ht="24" customHeight="1">
      <c r="W748" s="88" cm="1">
        <f t="array" ref="W748:AL748">_xlfn.TOROW(W735:Z738)</f>
        <v>0</v>
      </c>
      <c r="X748" s="89">
        <v>0</v>
      </c>
      <c r="Y748" s="44">
        <v>0</v>
      </c>
      <c r="Z748" s="44">
        <v>111.98039215686276</v>
      </c>
      <c r="AA748" s="44">
        <v>127.85098039215686</v>
      </c>
      <c r="AB748" s="89">
        <v>0</v>
      </c>
      <c r="AC748" s="89">
        <v>152.45098039215691</v>
      </c>
      <c r="AD748" s="89">
        <v>33.984313725490189</v>
      </c>
      <c r="AE748" s="89">
        <v>0</v>
      </c>
      <c r="AF748" s="89">
        <v>0</v>
      </c>
      <c r="AG748" s="89">
        <v>0</v>
      </c>
      <c r="AH748" s="89">
        <v>34.38039215686274</v>
      </c>
      <c r="AI748" s="89">
        <v>41.745098039215691</v>
      </c>
      <c r="AJ748" s="89">
        <v>0</v>
      </c>
      <c r="AK748" s="89">
        <v>66.968627450980392</v>
      </c>
      <c r="AL748" s="90">
        <v>2</v>
      </c>
    </row>
    <row r="749" spans="18:38" ht="24" customHeight="1">
      <c r="W749" s="88" cm="1">
        <f t="array" ref="W749:AL749">_xlfn.TOROW(W736:Z739)</f>
        <v>127.85098039215686</v>
      </c>
      <c r="X749" s="89">
        <v>0</v>
      </c>
      <c r="Y749" s="44">
        <v>152.45098039215691</v>
      </c>
      <c r="Z749" s="44">
        <v>33.984313725490189</v>
      </c>
      <c r="AA749" s="44">
        <v>0</v>
      </c>
      <c r="AB749" s="89">
        <v>0</v>
      </c>
      <c r="AC749" s="89">
        <v>0</v>
      </c>
      <c r="AD749" s="89">
        <v>34.38039215686274</v>
      </c>
      <c r="AE749" s="89">
        <v>41.745098039215691</v>
      </c>
      <c r="AF749" s="89">
        <v>0</v>
      </c>
      <c r="AG749" s="89">
        <v>66.968627450980392</v>
      </c>
      <c r="AH749" s="89">
        <v>2</v>
      </c>
      <c r="AI749" s="89">
        <v>0</v>
      </c>
      <c r="AJ749" s="89">
        <v>148.70196078431374</v>
      </c>
      <c r="AK749" s="89">
        <v>0</v>
      </c>
      <c r="AL749" s="90">
        <v>21.509803921568629</v>
      </c>
    </row>
    <row r="750" spans="18:38" ht="24" customHeight="1">
      <c r="W750" s="88" cm="1">
        <f t="array" ref="W750:AL750">_xlfn.TOROW(W737:Z740)</f>
        <v>0</v>
      </c>
      <c r="X750" s="89">
        <v>0</v>
      </c>
      <c r="Y750" s="44">
        <v>0</v>
      </c>
      <c r="Z750" s="44">
        <v>34.38039215686274</v>
      </c>
      <c r="AA750" s="44">
        <v>41.745098039215691</v>
      </c>
      <c r="AB750" s="89">
        <v>0</v>
      </c>
      <c r="AC750" s="89">
        <v>66.968627450980392</v>
      </c>
      <c r="AD750" s="89">
        <v>2</v>
      </c>
      <c r="AE750" s="89">
        <v>0</v>
      </c>
      <c r="AF750" s="89">
        <v>148.70196078431374</v>
      </c>
      <c r="AG750" s="89">
        <v>0</v>
      </c>
      <c r="AH750" s="89">
        <v>21.509803921568629</v>
      </c>
      <c r="AI750" s="89">
        <v>0</v>
      </c>
      <c r="AJ750" s="89">
        <v>165.97647058823529</v>
      </c>
      <c r="AK750" s="89">
        <v>0</v>
      </c>
      <c r="AL750" s="90">
        <v>0</v>
      </c>
    </row>
    <row r="752" spans="18:38" ht="24" customHeight="1" thickBot="1">
      <c r="R752" t="s">
        <v>17</v>
      </c>
      <c r="V752" t="s">
        <v>18</v>
      </c>
    </row>
    <row r="753" spans="10:38" ht="24" customHeight="1">
      <c r="J753" s="39">
        <v>1</v>
      </c>
      <c r="K753" s="40">
        <v>0</v>
      </c>
      <c r="L753" s="39">
        <v>1</v>
      </c>
      <c r="M753" s="40">
        <v>0</v>
      </c>
      <c r="N753" s="39">
        <v>0</v>
      </c>
      <c r="O753" s="40">
        <v>1</v>
      </c>
      <c r="S753" s="46" cm="1">
        <f t="array" ref="S753:S756">_xlfn.TOCOL(J753:K754)</f>
        <v>1</v>
      </c>
      <c r="T753" s="46" cm="1">
        <f t="array" ref="T753:T756">_xlfn.TOCOL(L753:M754)</f>
        <v>1</v>
      </c>
      <c r="U753" s="46" cm="1">
        <f t="array" ref="U753:U756">_xlfn.TOCOL(M753:N754)</f>
        <v>0</v>
      </c>
      <c r="W753" s="28" cm="1">
        <f t="array" ref="W753:AL760">MMULT(S753:U760,W748:AL750)</f>
        <v>127.85098039215686</v>
      </c>
      <c r="X753" s="28">
        <v>0</v>
      </c>
      <c r="Y753" s="28">
        <v>152.45098039215691</v>
      </c>
      <c r="Z753" s="28">
        <v>145.96470588235294</v>
      </c>
      <c r="AA753" s="28">
        <v>127.85098039215686</v>
      </c>
      <c r="AB753" s="28">
        <v>0</v>
      </c>
      <c r="AC753" s="28">
        <v>152.45098039215691</v>
      </c>
      <c r="AD753" s="28">
        <v>68.364705882352922</v>
      </c>
      <c r="AE753" s="28">
        <v>41.745098039215691</v>
      </c>
      <c r="AF753" s="28">
        <v>0</v>
      </c>
      <c r="AG753" s="28">
        <v>66.968627450980392</v>
      </c>
      <c r="AH753" s="28">
        <v>36.38039215686274</v>
      </c>
      <c r="AI753" s="28">
        <v>41.745098039215691</v>
      </c>
      <c r="AJ753" s="28">
        <v>148.70196078431374</v>
      </c>
      <c r="AK753" s="28">
        <v>66.968627450980392</v>
      </c>
      <c r="AL753" s="28">
        <v>23.509803921568629</v>
      </c>
    </row>
    <row r="754" spans="10:38" ht="24" customHeight="1" thickBot="1">
      <c r="J754" s="41">
        <v>1</v>
      </c>
      <c r="K754" s="42">
        <v>0</v>
      </c>
      <c r="L754" s="41">
        <v>1</v>
      </c>
      <c r="M754" s="42">
        <v>0</v>
      </c>
      <c r="N754" s="41">
        <v>1</v>
      </c>
      <c r="O754" s="42">
        <v>0</v>
      </c>
      <c r="S754" s="47">
        <v>0</v>
      </c>
      <c r="T754" s="47">
        <v>0</v>
      </c>
      <c r="U754" s="47">
        <v>0</v>
      </c>
      <c r="W754" s="29">
        <v>0</v>
      </c>
      <c r="X754" s="29">
        <v>0</v>
      </c>
      <c r="Y754" s="29">
        <v>0</v>
      </c>
      <c r="Z754" s="29">
        <v>0</v>
      </c>
      <c r="AA754" s="29">
        <v>0</v>
      </c>
      <c r="AB754" s="29">
        <v>0</v>
      </c>
      <c r="AC754" s="29">
        <v>0</v>
      </c>
      <c r="AD754" s="29">
        <v>0</v>
      </c>
      <c r="AE754" s="29">
        <v>0</v>
      </c>
      <c r="AF754" s="29">
        <v>0</v>
      </c>
      <c r="AG754" s="29">
        <v>0</v>
      </c>
      <c r="AH754" s="29">
        <v>0</v>
      </c>
      <c r="AI754" s="29">
        <v>0</v>
      </c>
      <c r="AJ754" s="29">
        <v>0</v>
      </c>
      <c r="AK754" s="29">
        <v>0</v>
      </c>
      <c r="AL754" s="29">
        <v>0</v>
      </c>
    </row>
    <row r="755" spans="10:38" ht="24" customHeight="1">
      <c r="J755" s="39">
        <v>1</v>
      </c>
      <c r="K755" s="40">
        <v>0</v>
      </c>
      <c r="L755" s="39">
        <v>0</v>
      </c>
      <c r="M755" s="40">
        <v>1</v>
      </c>
      <c r="N755" s="39">
        <v>1</v>
      </c>
      <c r="O755" s="40">
        <v>1</v>
      </c>
      <c r="S755" s="47">
        <v>1</v>
      </c>
      <c r="T755" s="47">
        <v>1</v>
      </c>
      <c r="U755" s="47">
        <v>0</v>
      </c>
      <c r="W755" s="29">
        <v>127.85098039215686</v>
      </c>
      <c r="X755" s="29">
        <v>0</v>
      </c>
      <c r="Y755" s="29">
        <v>152.45098039215691</v>
      </c>
      <c r="Z755" s="29">
        <v>145.96470588235294</v>
      </c>
      <c r="AA755" s="29">
        <v>127.85098039215686</v>
      </c>
      <c r="AB755" s="29">
        <v>0</v>
      </c>
      <c r="AC755" s="29">
        <v>152.45098039215691</v>
      </c>
      <c r="AD755" s="29">
        <v>68.364705882352922</v>
      </c>
      <c r="AE755" s="29">
        <v>41.745098039215691</v>
      </c>
      <c r="AF755" s="29">
        <v>0</v>
      </c>
      <c r="AG755" s="29">
        <v>66.968627450980392</v>
      </c>
      <c r="AH755" s="29">
        <v>36.38039215686274</v>
      </c>
      <c r="AI755" s="29">
        <v>41.745098039215691</v>
      </c>
      <c r="AJ755" s="29">
        <v>148.70196078431374</v>
      </c>
      <c r="AK755" s="29">
        <v>66.968627450980392</v>
      </c>
      <c r="AL755" s="29">
        <v>23.509803921568629</v>
      </c>
    </row>
    <row r="756" spans="10:38" ht="24" customHeight="1" thickBot="1">
      <c r="J756" s="41">
        <v>1</v>
      </c>
      <c r="K756" s="42">
        <v>1</v>
      </c>
      <c r="L756" s="41">
        <v>1</v>
      </c>
      <c r="M756" s="42">
        <v>1</v>
      </c>
      <c r="N756" s="41">
        <v>1</v>
      </c>
      <c r="O756" s="42">
        <v>0</v>
      </c>
      <c r="S756" s="48">
        <v>0</v>
      </c>
      <c r="T756" s="48">
        <v>0</v>
      </c>
      <c r="U756" s="48">
        <v>1</v>
      </c>
      <c r="W756" s="30">
        <v>0</v>
      </c>
      <c r="X756" s="30">
        <v>0</v>
      </c>
      <c r="Y756" s="30">
        <v>0</v>
      </c>
      <c r="Z756" s="30">
        <v>34.38039215686274</v>
      </c>
      <c r="AA756" s="30">
        <v>41.745098039215691</v>
      </c>
      <c r="AB756" s="30">
        <v>0</v>
      </c>
      <c r="AC756" s="30">
        <v>66.968627450980392</v>
      </c>
      <c r="AD756" s="30">
        <v>2</v>
      </c>
      <c r="AE756" s="30">
        <v>0</v>
      </c>
      <c r="AF756" s="30">
        <v>148.70196078431374</v>
      </c>
      <c r="AG756" s="30">
        <v>0</v>
      </c>
      <c r="AH756" s="30">
        <v>21.509803921568629</v>
      </c>
      <c r="AI756" s="30">
        <v>0</v>
      </c>
      <c r="AJ756" s="30">
        <v>165.97647058823529</v>
      </c>
      <c r="AK756" s="30">
        <v>0</v>
      </c>
      <c r="AL756" s="30">
        <v>0</v>
      </c>
    </row>
    <row r="757" spans="10:38" ht="24" customHeight="1">
      <c r="S757" s="46" cm="1">
        <f t="array" ref="S757:S760">_xlfn.TOCOL(J755:K756)</f>
        <v>1</v>
      </c>
      <c r="T757" s="46" cm="1">
        <f t="array" ref="T757:T760">_xlfn.TOCOL(L755:M756)</f>
        <v>0</v>
      </c>
      <c r="U757" s="46" cm="1">
        <f t="array" ref="U757:U760">_xlfn.TOCOL(N755:O756)</f>
        <v>1</v>
      </c>
      <c r="W757" s="28">
        <v>0</v>
      </c>
      <c r="X757" s="28">
        <v>0</v>
      </c>
      <c r="Y757" s="28">
        <v>0</v>
      </c>
      <c r="Z757" s="28">
        <v>146.3607843137255</v>
      </c>
      <c r="AA757" s="28">
        <v>169.59607843137255</v>
      </c>
      <c r="AB757" s="28">
        <v>0</v>
      </c>
      <c r="AC757" s="28">
        <v>219.4196078431373</v>
      </c>
      <c r="AD757" s="28">
        <v>35.984313725490189</v>
      </c>
      <c r="AE757" s="28">
        <v>0</v>
      </c>
      <c r="AF757" s="28">
        <v>148.70196078431374</v>
      </c>
      <c r="AG757" s="28">
        <v>0</v>
      </c>
      <c r="AH757" s="28">
        <v>55.890196078431373</v>
      </c>
      <c r="AI757" s="28">
        <v>41.745098039215691</v>
      </c>
      <c r="AJ757" s="28">
        <v>165.97647058823529</v>
      </c>
      <c r="AK757" s="28">
        <v>66.968627450980392</v>
      </c>
      <c r="AL757" s="28">
        <v>2</v>
      </c>
    </row>
    <row r="758" spans="10:38" ht="24" customHeight="1">
      <c r="S758" s="47">
        <v>0</v>
      </c>
      <c r="T758" s="47">
        <v>1</v>
      </c>
      <c r="U758" s="47">
        <v>1</v>
      </c>
      <c r="W758" s="29">
        <v>127.85098039215686</v>
      </c>
      <c r="X758" s="29">
        <v>0</v>
      </c>
      <c r="Y758" s="29">
        <v>152.45098039215691</v>
      </c>
      <c r="Z758" s="29">
        <v>68.364705882352922</v>
      </c>
      <c r="AA758" s="29">
        <v>41.745098039215691</v>
      </c>
      <c r="AB758" s="29">
        <v>0</v>
      </c>
      <c r="AC758" s="29">
        <v>66.968627450980392</v>
      </c>
      <c r="AD758" s="29">
        <v>36.38039215686274</v>
      </c>
      <c r="AE758" s="29">
        <v>41.745098039215691</v>
      </c>
      <c r="AF758" s="29">
        <v>148.70196078431374</v>
      </c>
      <c r="AG758" s="29">
        <v>66.968627450980392</v>
      </c>
      <c r="AH758" s="29">
        <v>23.509803921568629</v>
      </c>
      <c r="AI758" s="29">
        <v>0</v>
      </c>
      <c r="AJ758" s="29">
        <v>314.67843137254903</v>
      </c>
      <c r="AK758" s="29">
        <v>0</v>
      </c>
      <c r="AL758" s="29">
        <v>21.509803921568629</v>
      </c>
    </row>
    <row r="759" spans="10:38" ht="24" customHeight="1">
      <c r="S759" s="47">
        <v>1</v>
      </c>
      <c r="T759" s="47">
        <v>1</v>
      </c>
      <c r="U759" s="47">
        <v>1</v>
      </c>
      <c r="W759" s="29">
        <v>127.85098039215686</v>
      </c>
      <c r="X759" s="29">
        <v>0</v>
      </c>
      <c r="Y759" s="29">
        <v>152.45098039215691</v>
      </c>
      <c r="Z759" s="29">
        <v>180.34509803921569</v>
      </c>
      <c r="AA759" s="29">
        <v>169.59607843137255</v>
      </c>
      <c r="AB759" s="29">
        <v>0</v>
      </c>
      <c r="AC759" s="29">
        <v>219.4196078431373</v>
      </c>
      <c r="AD759" s="29">
        <v>70.364705882352922</v>
      </c>
      <c r="AE759" s="29">
        <v>41.745098039215691</v>
      </c>
      <c r="AF759" s="29">
        <v>148.70196078431374</v>
      </c>
      <c r="AG759" s="29">
        <v>66.968627450980392</v>
      </c>
      <c r="AH759" s="29">
        <v>57.890196078431373</v>
      </c>
      <c r="AI759" s="29">
        <v>41.745098039215691</v>
      </c>
      <c r="AJ759" s="29">
        <v>314.67843137254903</v>
      </c>
      <c r="AK759" s="29">
        <v>66.968627450980392</v>
      </c>
      <c r="AL759" s="29">
        <v>23.509803921568629</v>
      </c>
    </row>
    <row r="760" spans="10:38" ht="24" customHeight="1" thickBot="1">
      <c r="S760" s="48">
        <v>1</v>
      </c>
      <c r="T760" s="48">
        <v>1</v>
      </c>
      <c r="U760" s="48">
        <v>0</v>
      </c>
      <c r="W760" s="30">
        <v>127.85098039215686</v>
      </c>
      <c r="X760" s="30">
        <v>0</v>
      </c>
      <c r="Y760" s="30">
        <v>152.45098039215691</v>
      </c>
      <c r="Z760" s="30">
        <v>145.96470588235294</v>
      </c>
      <c r="AA760" s="30">
        <v>127.85098039215686</v>
      </c>
      <c r="AB760" s="30">
        <v>0</v>
      </c>
      <c r="AC760" s="30">
        <v>152.45098039215691</v>
      </c>
      <c r="AD760" s="30">
        <v>68.364705882352922</v>
      </c>
      <c r="AE760" s="30">
        <v>41.745098039215691</v>
      </c>
      <c r="AF760" s="30">
        <v>0</v>
      </c>
      <c r="AG760" s="30">
        <v>66.968627450980392</v>
      </c>
      <c r="AH760" s="30">
        <v>36.38039215686274</v>
      </c>
      <c r="AI760" s="30">
        <v>41.745098039215691</v>
      </c>
      <c r="AJ760" s="30">
        <v>148.70196078431374</v>
      </c>
      <c r="AK760" s="30">
        <v>66.968627450980392</v>
      </c>
      <c r="AL760" s="30">
        <v>23.509803921568629</v>
      </c>
    </row>
    <row r="761" spans="10:38" ht="24" customHeight="1" thickBot="1"/>
    <row r="762" spans="10:38" ht="24" customHeight="1">
      <c r="U762" t="s">
        <v>19</v>
      </c>
      <c r="W762" s="91" cm="1">
        <f t="array" ref="W762:X763">_xlfn.WRAPROWS(W753:W756,2)</f>
        <v>127.85098039215686</v>
      </c>
      <c r="X762" s="92">
        <v>0</v>
      </c>
      <c r="Y762" s="91" cm="1">
        <f t="array" ref="Y762:Z763">_xlfn.WRAPROWS(X753:X756,2)</f>
        <v>0</v>
      </c>
      <c r="Z762" s="92">
        <v>0</v>
      </c>
      <c r="AA762" s="91" cm="1">
        <f t="array" ref="AA762:AB763">_xlfn.WRAPROWS(Y753:Y756,2)</f>
        <v>152.45098039215691</v>
      </c>
      <c r="AB762" s="92">
        <v>0</v>
      </c>
      <c r="AC762" s="91" cm="1">
        <f t="array" ref="AC762:AD763">_xlfn.WRAPROWS(Z753:Z756,2)</f>
        <v>145.96470588235294</v>
      </c>
      <c r="AD762" s="92">
        <v>0</v>
      </c>
    </row>
    <row r="763" spans="10:38" ht="24" customHeight="1" thickBot="1">
      <c r="W763" s="93">
        <v>127.85098039215686</v>
      </c>
      <c r="X763" s="94">
        <v>0</v>
      </c>
      <c r="Y763" s="93">
        <v>0</v>
      </c>
      <c r="Z763" s="94">
        <v>0</v>
      </c>
      <c r="AA763" s="93">
        <v>152.45098039215691</v>
      </c>
      <c r="AB763" s="94">
        <v>0</v>
      </c>
      <c r="AC763" s="93">
        <v>145.96470588235294</v>
      </c>
      <c r="AD763" s="94">
        <v>34.38039215686274</v>
      </c>
    </row>
    <row r="764" spans="10:38" ht="24" customHeight="1">
      <c r="W764" s="91" cm="1">
        <f t="array" ref="W764:X765">_xlfn.WRAPROWS(AA753:AA756,2)</f>
        <v>127.85098039215686</v>
      </c>
      <c r="X764" s="92">
        <v>0</v>
      </c>
      <c r="Y764" s="91" cm="1">
        <f t="array" ref="Y764:Z765">_xlfn.WRAPROWS(AB753:AB756,2)</f>
        <v>0</v>
      </c>
      <c r="Z764" s="92">
        <v>0</v>
      </c>
      <c r="AA764" s="91" cm="1">
        <f t="array" ref="AA764:AB765">_xlfn.WRAPROWS(AC753:AC756,2)</f>
        <v>152.45098039215691</v>
      </c>
      <c r="AB764" s="92">
        <v>0</v>
      </c>
      <c r="AC764" s="91" cm="1">
        <f t="array" ref="AC764:AD765">_xlfn.WRAPROWS(AD753:AD756,2)</f>
        <v>68.364705882352922</v>
      </c>
      <c r="AD764" s="92">
        <v>0</v>
      </c>
    </row>
    <row r="765" spans="10:38" ht="24" customHeight="1" thickBot="1">
      <c r="W765" s="93">
        <v>127.85098039215686</v>
      </c>
      <c r="X765" s="94">
        <v>41.745098039215691</v>
      </c>
      <c r="Y765" s="93">
        <v>0</v>
      </c>
      <c r="Z765" s="94">
        <v>0</v>
      </c>
      <c r="AA765" s="93">
        <v>152.45098039215691</v>
      </c>
      <c r="AB765" s="94">
        <v>66.968627450980392</v>
      </c>
      <c r="AC765" s="93">
        <v>68.364705882352922</v>
      </c>
      <c r="AD765" s="94">
        <v>2</v>
      </c>
    </row>
    <row r="766" spans="10:38" ht="24" customHeight="1">
      <c r="W766" s="91" cm="1">
        <f t="array" ref="W766:X767">_xlfn.WRAPROWS(AE753:AE756,2)</f>
        <v>41.745098039215691</v>
      </c>
      <c r="X766" s="92">
        <v>0</v>
      </c>
      <c r="Y766" s="91" cm="1">
        <f t="array" ref="Y766:Z767">_xlfn.WRAPROWS(AF753:AF756,2)</f>
        <v>0</v>
      </c>
      <c r="Z766" s="92">
        <v>0</v>
      </c>
      <c r="AA766" s="91" cm="1">
        <f t="array" ref="AA766:AB767">_xlfn.WRAPROWS(AG753:AG756,2)</f>
        <v>66.968627450980392</v>
      </c>
      <c r="AB766" s="92">
        <v>0</v>
      </c>
      <c r="AC766" s="91" cm="1">
        <f t="array" ref="AC766:AD767">_xlfn.WRAPROWS(AH753:AH756,2)</f>
        <v>36.38039215686274</v>
      </c>
      <c r="AD766" s="92">
        <v>0</v>
      </c>
    </row>
    <row r="767" spans="10:38" ht="24" customHeight="1" thickBot="1">
      <c r="W767" s="93">
        <v>41.745098039215691</v>
      </c>
      <c r="X767" s="94">
        <v>0</v>
      </c>
      <c r="Y767" s="93">
        <v>0</v>
      </c>
      <c r="Z767" s="94">
        <v>148.70196078431374</v>
      </c>
      <c r="AA767" s="93">
        <v>66.968627450980392</v>
      </c>
      <c r="AB767" s="94">
        <v>0</v>
      </c>
      <c r="AC767" s="93">
        <v>36.38039215686274</v>
      </c>
      <c r="AD767" s="94">
        <v>21.509803921568629</v>
      </c>
    </row>
    <row r="768" spans="10:38" ht="24" customHeight="1">
      <c r="W768" s="91" cm="1">
        <f t="array" ref="W768:X769">_xlfn.WRAPROWS(AI753:AI756,2)</f>
        <v>41.745098039215691</v>
      </c>
      <c r="X768" s="92">
        <v>0</v>
      </c>
      <c r="Y768" s="91" cm="1">
        <f t="array" ref="Y768:Z769">_xlfn.WRAPROWS(AJ753:AJ756,2)</f>
        <v>148.70196078431374</v>
      </c>
      <c r="Z768" s="92">
        <v>0</v>
      </c>
      <c r="AA768" s="91" cm="1">
        <f t="array" ref="AA768:AB769">_xlfn.WRAPROWS(AK753:AK756,2)</f>
        <v>66.968627450980392</v>
      </c>
      <c r="AB768" s="92">
        <v>0</v>
      </c>
      <c r="AC768" s="91" cm="1">
        <f t="array" ref="AC768:AD769">_xlfn.WRAPROWS(AL753:AL756,2)</f>
        <v>23.509803921568629</v>
      </c>
      <c r="AD768" s="92">
        <v>0</v>
      </c>
    </row>
    <row r="769" spans="21:30" ht="24" customHeight="1" thickBot="1">
      <c r="W769" s="93">
        <v>41.745098039215691</v>
      </c>
      <c r="X769" s="94">
        <v>0</v>
      </c>
      <c r="Y769" s="93">
        <v>148.70196078431374</v>
      </c>
      <c r="Z769" s="94">
        <v>165.97647058823529</v>
      </c>
      <c r="AA769" s="93">
        <v>66.968627450980392</v>
      </c>
      <c r="AB769" s="94">
        <v>0</v>
      </c>
      <c r="AC769" s="93">
        <v>23.509803921568629</v>
      </c>
      <c r="AD769" s="94">
        <v>0</v>
      </c>
    </row>
    <row r="770" spans="21:30" ht="24" customHeight="1">
      <c r="W770" s="39" cm="1">
        <f t="array" ref="W770:X771">_xlfn.WRAPROWS(W757:W760,2)</f>
        <v>0</v>
      </c>
      <c r="X770" s="40">
        <v>127.85098039215686</v>
      </c>
      <c r="Y770" s="39" cm="1">
        <f t="array" ref="Y770:Z771">_xlfn.WRAPROWS(X757:X760,2)</f>
        <v>0</v>
      </c>
      <c r="Z770" s="40">
        <v>0</v>
      </c>
      <c r="AA770" s="39" cm="1">
        <f t="array" ref="AA770:AB771">_xlfn.WRAPROWS(Y757:Y760,2)</f>
        <v>0</v>
      </c>
      <c r="AB770" s="40">
        <v>152.45098039215691</v>
      </c>
      <c r="AC770" s="39" cm="1">
        <f t="array" ref="AC770:AD771">_xlfn.WRAPROWS(Z757:Z760,2)</f>
        <v>146.3607843137255</v>
      </c>
      <c r="AD770" s="40">
        <v>68.364705882352922</v>
      </c>
    </row>
    <row r="771" spans="21:30" ht="24" customHeight="1" thickBot="1">
      <c r="W771" s="41">
        <v>127.85098039215686</v>
      </c>
      <c r="X771" s="42">
        <v>127.85098039215686</v>
      </c>
      <c r="Y771" s="41">
        <v>0</v>
      </c>
      <c r="Z771" s="42">
        <v>0</v>
      </c>
      <c r="AA771" s="41">
        <v>152.45098039215691</v>
      </c>
      <c r="AB771" s="42">
        <v>152.45098039215691</v>
      </c>
      <c r="AC771" s="41">
        <v>180.34509803921569</v>
      </c>
      <c r="AD771" s="42">
        <v>145.96470588235294</v>
      </c>
    </row>
    <row r="772" spans="21:30" ht="24" customHeight="1">
      <c r="W772" s="39" cm="1">
        <f t="array" ref="W772:X773">_xlfn.WRAPROWS(AA757:AA760,2)</f>
        <v>169.59607843137255</v>
      </c>
      <c r="X772" s="40">
        <v>41.745098039215691</v>
      </c>
      <c r="Y772" s="39" cm="1">
        <f t="array" ref="Y772:Z773">_xlfn.WRAPROWS(AB757:AB760,2)</f>
        <v>0</v>
      </c>
      <c r="Z772" s="40">
        <v>0</v>
      </c>
      <c r="AA772" s="39" cm="1">
        <f t="array" ref="AA772:AB773">_xlfn.WRAPROWS(AC757:AC760,2)</f>
        <v>219.4196078431373</v>
      </c>
      <c r="AB772" s="40">
        <v>66.968627450980392</v>
      </c>
      <c r="AC772" s="39" cm="1">
        <f t="array" ref="AC772:AD773">_xlfn.WRAPROWS(AD757:AD760,2)</f>
        <v>35.984313725490189</v>
      </c>
      <c r="AD772" s="40">
        <v>36.38039215686274</v>
      </c>
    </row>
    <row r="773" spans="21:30" ht="24" customHeight="1" thickBot="1">
      <c r="W773" s="41">
        <v>169.59607843137255</v>
      </c>
      <c r="X773" s="42">
        <v>127.85098039215686</v>
      </c>
      <c r="Y773" s="41">
        <v>0</v>
      </c>
      <c r="Z773" s="42">
        <v>0</v>
      </c>
      <c r="AA773" s="41">
        <v>219.4196078431373</v>
      </c>
      <c r="AB773" s="42">
        <v>152.45098039215691</v>
      </c>
      <c r="AC773" s="41">
        <v>70.364705882352922</v>
      </c>
      <c r="AD773" s="42">
        <v>68.364705882352922</v>
      </c>
    </row>
    <row r="774" spans="21:30" ht="24" customHeight="1">
      <c r="W774" s="39" cm="1">
        <f t="array" ref="W774:X775">_xlfn.WRAPROWS(AE757:AE760,2)</f>
        <v>0</v>
      </c>
      <c r="X774" s="40">
        <v>41.745098039215691</v>
      </c>
      <c r="Y774" s="39" cm="1">
        <f t="array" ref="Y774:Z775">_xlfn.WRAPROWS(AF757:AF760,2)</f>
        <v>148.70196078431374</v>
      </c>
      <c r="Z774" s="40">
        <v>148.70196078431374</v>
      </c>
      <c r="AA774" s="39" cm="1">
        <f t="array" ref="AA774:AB775">_xlfn.WRAPROWS(AG757:AG760,2)</f>
        <v>0</v>
      </c>
      <c r="AB774" s="40">
        <v>66.968627450980392</v>
      </c>
      <c r="AC774" s="39" cm="1">
        <f t="array" ref="AC774:AD775">_xlfn.WRAPROWS(AH757:AH760,2)</f>
        <v>55.890196078431373</v>
      </c>
      <c r="AD774" s="40">
        <v>23.509803921568629</v>
      </c>
    </row>
    <row r="775" spans="21:30" ht="24" customHeight="1" thickBot="1">
      <c r="W775" s="41">
        <v>41.745098039215691</v>
      </c>
      <c r="X775" s="42">
        <v>41.745098039215691</v>
      </c>
      <c r="Y775" s="41">
        <v>148.70196078431374</v>
      </c>
      <c r="Z775" s="42">
        <v>0</v>
      </c>
      <c r="AA775" s="41">
        <v>66.968627450980392</v>
      </c>
      <c r="AB775" s="42">
        <v>66.968627450980392</v>
      </c>
      <c r="AC775" s="41">
        <v>57.890196078431373</v>
      </c>
      <c r="AD775" s="42">
        <v>36.38039215686274</v>
      </c>
    </row>
    <row r="776" spans="21:30" ht="24" customHeight="1">
      <c r="W776" s="39" cm="1">
        <f t="array" ref="W776:X777">_xlfn.WRAPROWS(AI757:AI760,2)</f>
        <v>41.745098039215691</v>
      </c>
      <c r="X776" s="40">
        <v>0</v>
      </c>
      <c r="Y776" s="39" cm="1">
        <f t="array" ref="Y776:Z777">_xlfn.WRAPROWS(AJ757:AJ760,2)</f>
        <v>165.97647058823529</v>
      </c>
      <c r="Z776" s="40">
        <v>314.67843137254903</v>
      </c>
      <c r="AA776" s="39" cm="1">
        <f t="array" ref="AA776:AB777">_xlfn.WRAPROWS(AK757:AK760,2)</f>
        <v>66.968627450980392</v>
      </c>
      <c r="AB776" s="40">
        <v>0</v>
      </c>
      <c r="AC776" s="39" cm="1">
        <f t="array" ref="AC776:AD777">_xlfn.WRAPROWS(AL757:AL760,2)</f>
        <v>2</v>
      </c>
      <c r="AD776" s="40">
        <v>21.509803921568629</v>
      </c>
    </row>
    <row r="777" spans="21:30" ht="24" customHeight="1" thickBot="1">
      <c r="W777" s="41">
        <v>41.745098039215691</v>
      </c>
      <c r="X777" s="42">
        <v>41.745098039215691</v>
      </c>
      <c r="Y777" s="41">
        <v>314.67843137254903</v>
      </c>
      <c r="Z777" s="42">
        <v>148.70196078431374</v>
      </c>
      <c r="AA777" s="41">
        <v>66.968627450980392</v>
      </c>
      <c r="AB777" s="42">
        <v>66.968627450980392</v>
      </c>
      <c r="AC777" s="41">
        <v>23.509803921568629</v>
      </c>
      <c r="AD777" s="42">
        <v>23.509803921568629</v>
      </c>
    </row>
    <row r="778" spans="21:30" ht="24" customHeight="1">
      <c r="U778" t="s">
        <v>32</v>
      </c>
      <c r="W778" s="70" cm="1">
        <f t="array" ref="W778:AD801">_xlfn.ANCHORARRAY(W543)</f>
        <v>0</v>
      </c>
      <c r="X778" s="71">
        <v>0.68627450980392157</v>
      </c>
      <c r="Y778" s="71">
        <v>0</v>
      </c>
      <c r="Z778" s="71">
        <v>2.239215686274509</v>
      </c>
      <c r="AA778" s="71">
        <v>9.0549019607843135</v>
      </c>
      <c r="AB778" s="71">
        <v>5.5176470588235293</v>
      </c>
      <c r="AC778" s="71">
        <v>5.5098039215686274</v>
      </c>
      <c r="AD778" s="72">
        <v>4.3098039215686281</v>
      </c>
    </row>
    <row r="779" spans="21:30" ht="24" customHeight="1">
      <c r="W779" s="73">
        <v>0</v>
      </c>
      <c r="X779" s="74">
        <v>0</v>
      </c>
      <c r="Y779" s="74">
        <v>2.7450980392156765E-2</v>
      </c>
      <c r="Z779" s="74">
        <v>5.0235294117647058</v>
      </c>
      <c r="AA779" s="74">
        <v>6.4823529411764707</v>
      </c>
      <c r="AB779" s="74">
        <v>3.4509803921568629</v>
      </c>
      <c r="AC779" s="74">
        <v>6.1450980392156858</v>
      </c>
      <c r="AD779" s="75">
        <v>4.9215686274509807</v>
      </c>
    </row>
    <row r="780" spans="21:30" ht="24" customHeight="1">
      <c r="W780" s="73">
        <v>0</v>
      </c>
      <c r="X780" s="74">
        <v>0</v>
      </c>
      <c r="Y780" s="74">
        <v>0</v>
      </c>
      <c r="Z780" s="74">
        <v>5.9333333333333327</v>
      </c>
      <c r="AA780" s="74">
        <v>6.7098039215686276</v>
      </c>
      <c r="AB780" s="74">
        <v>3.7529411764705882</v>
      </c>
      <c r="AC780" s="74">
        <v>6.658823529411765</v>
      </c>
      <c r="AD780" s="75">
        <v>5.4705882352941178</v>
      </c>
    </row>
    <row r="781" spans="21:30" ht="24" customHeight="1">
      <c r="W781" s="73">
        <v>0</v>
      </c>
      <c r="X781" s="74">
        <v>0</v>
      </c>
      <c r="Y781" s="74">
        <v>1.2274509803921567</v>
      </c>
      <c r="Z781" s="74">
        <v>6.4745098039215678</v>
      </c>
      <c r="AA781" s="74">
        <v>4.1921568627450991</v>
      </c>
      <c r="AB781" s="74">
        <v>1.5137254901960779</v>
      </c>
      <c r="AC781" s="74">
        <v>7.2980392156862735</v>
      </c>
      <c r="AD781" s="75">
        <v>6.0078431372549019</v>
      </c>
    </row>
    <row r="782" spans="21:30" ht="24" customHeight="1">
      <c r="W782" s="73">
        <v>0</v>
      </c>
      <c r="X782" s="74">
        <v>0</v>
      </c>
      <c r="Y782" s="74">
        <v>1.6666666666666667</v>
      </c>
      <c r="Z782" s="74">
        <v>4.5098039215686265</v>
      </c>
      <c r="AA782" s="74">
        <v>3.3725490196078436</v>
      </c>
      <c r="AB782" s="74">
        <v>2.6509803921568622</v>
      </c>
      <c r="AC782" s="74">
        <v>7.0901960784313722</v>
      </c>
      <c r="AD782" s="75">
        <v>5.341176470588235</v>
      </c>
    </row>
    <row r="783" spans="21:30" ht="24" customHeight="1">
      <c r="W783" s="73">
        <v>0</v>
      </c>
      <c r="X783" s="74">
        <v>0</v>
      </c>
      <c r="Y783" s="74">
        <v>0.6509803921568631</v>
      </c>
      <c r="Z783" s="74">
        <v>3.4039215686274504</v>
      </c>
      <c r="AA783" s="74">
        <v>2.6392156862745102</v>
      </c>
      <c r="AB783" s="74">
        <v>2.168627450980392</v>
      </c>
      <c r="AC783" s="74">
        <v>6.4392156862745091</v>
      </c>
      <c r="AD783" s="75">
        <v>4.6941176470588237</v>
      </c>
    </row>
    <row r="784" spans="21:30" ht="24" customHeight="1">
      <c r="W784" s="73">
        <v>0</v>
      </c>
      <c r="X784" s="74">
        <v>0.67058823529411771</v>
      </c>
      <c r="Y784" s="74">
        <v>0.20392156862745126</v>
      </c>
      <c r="Z784" s="74">
        <v>0.70196078431372522</v>
      </c>
      <c r="AA784" s="74">
        <v>1.2980392156862746</v>
      </c>
      <c r="AB784" s="74">
        <v>1.5843137254901962</v>
      </c>
      <c r="AC784" s="74">
        <v>3.7411764705882353</v>
      </c>
      <c r="AD784" s="75">
        <v>3.0470588235294116</v>
      </c>
    </row>
    <row r="785" spans="23:30" ht="24" customHeight="1" thickBot="1">
      <c r="W785" s="76">
        <v>0.53725490196078429</v>
      </c>
      <c r="X785" s="77">
        <v>1.0156862745098039</v>
      </c>
      <c r="Y785" s="77">
        <v>0.42352941176470604</v>
      </c>
      <c r="Z785" s="77">
        <v>0.94509803921568625</v>
      </c>
      <c r="AA785" s="77">
        <v>1.4705882352941175</v>
      </c>
      <c r="AB785" s="77">
        <v>1.0352941176470589</v>
      </c>
      <c r="AC785" s="77">
        <v>2.0666666666666664</v>
      </c>
      <c r="AD785" s="78">
        <v>2.0117647058823529</v>
      </c>
    </row>
    <row r="786" spans="23:30" ht="24" customHeight="1">
      <c r="W786" s="70">
        <v>0</v>
      </c>
      <c r="X786" s="71">
        <v>0</v>
      </c>
      <c r="Y786" s="71">
        <v>0</v>
      </c>
      <c r="Z786" s="71">
        <v>0</v>
      </c>
      <c r="AA786" s="71">
        <v>5.4078431372549023</v>
      </c>
      <c r="AB786" s="71">
        <v>1.8000000000000003</v>
      </c>
      <c r="AC786" s="71">
        <v>2.3725490196078431</v>
      </c>
      <c r="AD786" s="72">
        <v>1.2000000000000002</v>
      </c>
    </row>
    <row r="787" spans="23:30" ht="24" customHeight="1">
      <c r="W787" s="73">
        <v>0</v>
      </c>
      <c r="X787" s="74">
        <v>0</v>
      </c>
      <c r="Y787" s="74">
        <v>0</v>
      </c>
      <c r="Z787" s="74">
        <v>1.0901960784313727</v>
      </c>
      <c r="AA787" s="74">
        <v>1.9058823529411764</v>
      </c>
      <c r="AB787" s="74">
        <v>0</v>
      </c>
      <c r="AC787" s="74">
        <v>2.9725490196078432</v>
      </c>
      <c r="AD787" s="75">
        <v>1.8117647058823532</v>
      </c>
    </row>
    <row r="788" spans="23:30" ht="24" customHeight="1">
      <c r="W788" s="73">
        <v>0</v>
      </c>
      <c r="X788" s="74">
        <v>0</v>
      </c>
      <c r="Y788" s="74">
        <v>0</v>
      </c>
      <c r="Z788" s="74">
        <v>0.99607843137254903</v>
      </c>
      <c r="AA788" s="74">
        <v>3.2392156862745098</v>
      </c>
      <c r="AB788" s="74">
        <v>0.65098039215686243</v>
      </c>
      <c r="AC788" s="74">
        <v>3.5254901960784313</v>
      </c>
      <c r="AD788" s="75">
        <v>1.7686274509803921</v>
      </c>
    </row>
    <row r="789" spans="23:30" ht="24" customHeight="1">
      <c r="W789" s="73">
        <v>0</v>
      </c>
      <c r="X789" s="74">
        <v>0</v>
      </c>
      <c r="Y789" s="74">
        <v>0</v>
      </c>
      <c r="Z789" s="74">
        <v>2.1098039215686279</v>
      </c>
      <c r="AA789" s="74">
        <v>0.13333333333333375</v>
      </c>
      <c r="AB789" s="74">
        <v>0</v>
      </c>
      <c r="AC789" s="74">
        <v>3.6039215686274506</v>
      </c>
      <c r="AD789" s="75">
        <v>2.3490196078431373</v>
      </c>
    </row>
    <row r="790" spans="23:30" ht="24" customHeight="1">
      <c r="W790" s="73">
        <v>0</v>
      </c>
      <c r="X790" s="74">
        <v>0</v>
      </c>
      <c r="Y790" s="74">
        <v>0</v>
      </c>
      <c r="Z790" s="74">
        <v>0.31764705882352895</v>
      </c>
      <c r="AA790" s="74">
        <v>0</v>
      </c>
      <c r="AB790" s="74">
        <v>0</v>
      </c>
      <c r="AC790" s="74">
        <v>3.4039215686274504</v>
      </c>
      <c r="AD790" s="75">
        <v>1.6941176470588237</v>
      </c>
    </row>
    <row r="791" spans="23:30" ht="24" customHeight="1">
      <c r="W791" s="73">
        <v>0</v>
      </c>
      <c r="X791" s="74">
        <v>0</v>
      </c>
      <c r="Y791" s="74">
        <v>0</v>
      </c>
      <c r="Z791" s="74">
        <v>6.2745098039215685E-2</v>
      </c>
      <c r="AA791" s="74">
        <v>0</v>
      </c>
      <c r="AB791" s="74">
        <v>0</v>
      </c>
      <c r="AC791" s="74">
        <v>2.9019607843137254</v>
      </c>
      <c r="AD791" s="75">
        <v>1.6588235294117646</v>
      </c>
    </row>
    <row r="792" spans="23:30" ht="24" customHeight="1">
      <c r="W792" s="73">
        <v>0</v>
      </c>
      <c r="X792" s="74">
        <v>0</v>
      </c>
      <c r="Y792" s="74">
        <v>0</v>
      </c>
      <c r="Z792" s="74">
        <v>0</v>
      </c>
      <c r="AA792" s="74">
        <v>0</v>
      </c>
      <c r="AB792" s="74">
        <v>0</v>
      </c>
      <c r="AC792" s="74">
        <v>0.67450980392156845</v>
      </c>
      <c r="AD792" s="75">
        <v>3.529411764705892E-2</v>
      </c>
    </row>
    <row r="793" spans="23:30" ht="24" customHeight="1" thickBot="1">
      <c r="W793" s="76">
        <v>0</v>
      </c>
      <c r="X793" s="77">
        <v>0</v>
      </c>
      <c r="Y793" s="77">
        <v>0</v>
      </c>
      <c r="Z793" s="77">
        <v>0</v>
      </c>
      <c r="AA793" s="77">
        <v>0</v>
      </c>
      <c r="AB793" s="77">
        <v>0</v>
      </c>
      <c r="AC793" s="77">
        <v>6.6666666666666652E-2</v>
      </c>
      <c r="AD793" s="78">
        <v>1.1764705882352899E-2</v>
      </c>
    </row>
    <row r="794" spans="23:30" ht="24" customHeight="1">
      <c r="W794" s="70">
        <v>4.1568627450980387</v>
      </c>
      <c r="X794" s="71">
        <v>0</v>
      </c>
      <c r="Y794" s="71">
        <v>0.19215686274509913</v>
      </c>
      <c r="Z794" s="71">
        <v>0</v>
      </c>
      <c r="AA794" s="71">
        <v>0</v>
      </c>
      <c r="AB794" s="71">
        <v>6.6666666666666874E-2</v>
      </c>
      <c r="AC794" s="71">
        <v>0</v>
      </c>
      <c r="AD794" s="72">
        <v>0.1098039215686275</v>
      </c>
    </row>
    <row r="795" spans="23:30" ht="24" customHeight="1">
      <c r="W795" s="73">
        <v>1.1019607843137256</v>
      </c>
      <c r="X795" s="74">
        <v>0</v>
      </c>
      <c r="Y795" s="74">
        <v>0</v>
      </c>
      <c r="Z795" s="74">
        <v>0</v>
      </c>
      <c r="AA795" s="74">
        <v>2.5019607843137259</v>
      </c>
      <c r="AB795" s="74">
        <v>0</v>
      </c>
      <c r="AC795" s="74">
        <v>0</v>
      </c>
      <c r="AD795" s="75">
        <v>0.70196078431372566</v>
      </c>
    </row>
    <row r="796" spans="23:30" ht="24" customHeight="1">
      <c r="W796" s="73">
        <v>1.9137254901960783</v>
      </c>
      <c r="X796" s="74">
        <v>0</v>
      </c>
      <c r="Y796" s="74">
        <v>0</v>
      </c>
      <c r="Z796" s="74">
        <v>0</v>
      </c>
      <c r="AA796" s="74">
        <v>0.92156862745098134</v>
      </c>
      <c r="AB796" s="74">
        <v>0</v>
      </c>
      <c r="AC796" s="74">
        <v>0</v>
      </c>
      <c r="AD796" s="75">
        <v>0.65882352941176481</v>
      </c>
    </row>
    <row r="797" spans="23:30" ht="24" customHeight="1">
      <c r="W797" s="73">
        <v>0.57254901960784332</v>
      </c>
      <c r="X797" s="74">
        <v>0</v>
      </c>
      <c r="Y797" s="74">
        <v>0</v>
      </c>
      <c r="Z797" s="74">
        <v>0</v>
      </c>
      <c r="AA797" s="74">
        <v>1.8039215686274512</v>
      </c>
      <c r="AB797" s="74">
        <v>0</v>
      </c>
      <c r="AC797" s="74">
        <v>0</v>
      </c>
      <c r="AD797" s="75">
        <v>0.64705882352941169</v>
      </c>
    </row>
    <row r="798" spans="23:30" ht="24" customHeight="1">
      <c r="W798" s="73">
        <v>0.29411764705882337</v>
      </c>
      <c r="X798" s="74">
        <v>0</v>
      </c>
      <c r="Y798" s="74">
        <v>1.7058823529411766</v>
      </c>
      <c r="Z798" s="74">
        <v>0</v>
      </c>
      <c r="AA798" s="74">
        <v>0</v>
      </c>
      <c r="AB798" s="74">
        <v>0</v>
      </c>
      <c r="AC798" s="74">
        <v>0</v>
      </c>
      <c r="AD798" s="75">
        <v>3.529411764705892E-2</v>
      </c>
    </row>
    <row r="799" spans="23:30" ht="24" customHeight="1">
      <c r="W799" s="73">
        <v>0</v>
      </c>
      <c r="X799" s="74">
        <v>0.88627450980392197</v>
      </c>
      <c r="Y799" s="74">
        <v>1.0627450980392155</v>
      </c>
      <c r="Z799" s="74">
        <v>0</v>
      </c>
      <c r="AA799" s="74">
        <v>0.16470588235294037</v>
      </c>
      <c r="AB799" s="74">
        <v>0</v>
      </c>
      <c r="AC799" s="74">
        <v>0</v>
      </c>
      <c r="AD799" s="75">
        <v>1.1764705882352899E-2</v>
      </c>
    </row>
    <row r="800" spans="23:30" ht="24" customHeight="1">
      <c r="W800" s="73">
        <v>1.003921568627451</v>
      </c>
      <c r="X800" s="74">
        <v>0</v>
      </c>
      <c r="Y800" s="74">
        <v>2.2078431372549017</v>
      </c>
      <c r="Z800" s="74">
        <v>2.0392156862745097</v>
      </c>
      <c r="AA800" s="74">
        <v>1.6313725490196083</v>
      </c>
      <c r="AB800" s="74">
        <v>1.7411764705882353</v>
      </c>
      <c r="AC800" s="74">
        <v>1.0470588235294116</v>
      </c>
      <c r="AD800" s="75">
        <v>0</v>
      </c>
    </row>
    <row r="801" spans="21:86" ht="24" customHeight="1" thickBot="1">
      <c r="W801" s="76">
        <v>7.8431372549019329E-3</v>
      </c>
      <c r="X801" s="77">
        <v>0</v>
      </c>
      <c r="Y801" s="77">
        <v>0</v>
      </c>
      <c r="Z801" s="77">
        <v>0.53725490196078418</v>
      </c>
      <c r="AA801" s="77">
        <v>4.705882352941182E-2</v>
      </c>
      <c r="AB801" s="77">
        <v>6.6666666666666652E-2</v>
      </c>
      <c r="AC801" s="77">
        <v>1.1764705882352899E-2</v>
      </c>
      <c r="AD801" s="78">
        <v>0</v>
      </c>
    </row>
    <row r="803" spans="21:86" ht="24" customHeight="1">
      <c r="U803" t="s">
        <v>17</v>
      </c>
      <c r="W803" s="28" cm="1">
        <f t="array" ref="W803:CH811">IM2COL(W762:AD769,3,1,2,0)</f>
        <v>127.85098039215686</v>
      </c>
      <c r="X803" s="28">
        <v>0</v>
      </c>
      <c r="Y803" s="28">
        <v>0</v>
      </c>
      <c r="Z803" s="28">
        <v>0</v>
      </c>
      <c r="AA803" s="28">
        <v>152.45098039215691</v>
      </c>
      <c r="AB803" s="28">
        <v>0</v>
      </c>
      <c r="AC803" s="28">
        <v>145.96470588235294</v>
      </c>
      <c r="AD803" s="28">
        <v>0</v>
      </c>
      <c r="AE803" s="28">
        <v>127.85098039215686</v>
      </c>
      <c r="AF803" s="28">
        <v>0</v>
      </c>
      <c r="AG803" s="28">
        <v>0</v>
      </c>
      <c r="AH803" s="28">
        <v>0</v>
      </c>
      <c r="AI803" s="28">
        <v>152.45098039215691</v>
      </c>
      <c r="AJ803" s="28">
        <v>0</v>
      </c>
      <c r="AK803" s="28">
        <v>145.96470588235294</v>
      </c>
      <c r="AL803" s="28">
        <v>34.38039215686274</v>
      </c>
      <c r="AM803" s="28">
        <v>127.85098039215686</v>
      </c>
      <c r="AN803" s="28">
        <v>0</v>
      </c>
      <c r="AO803" s="28">
        <v>0</v>
      </c>
      <c r="AP803" s="28">
        <v>0</v>
      </c>
      <c r="AQ803" s="28">
        <v>152.45098039215691</v>
      </c>
      <c r="AR803" s="28">
        <v>0</v>
      </c>
      <c r="AS803" s="28">
        <v>68.364705882352922</v>
      </c>
      <c r="AT803" s="28">
        <v>0</v>
      </c>
      <c r="AU803" s="28">
        <v>127.85098039215686</v>
      </c>
      <c r="AV803" s="28">
        <v>41.745098039215691</v>
      </c>
      <c r="AW803" s="28">
        <v>0</v>
      </c>
      <c r="AX803" s="28">
        <v>0</v>
      </c>
      <c r="AY803" s="28">
        <v>152.45098039215691</v>
      </c>
      <c r="AZ803" s="28">
        <v>66.968627450980392</v>
      </c>
      <c r="BA803" s="28">
        <v>68.364705882352922</v>
      </c>
      <c r="BB803" s="28">
        <v>2</v>
      </c>
      <c r="BC803" s="28">
        <v>41.745098039215691</v>
      </c>
      <c r="BD803" s="28">
        <v>0</v>
      </c>
      <c r="BE803" s="28">
        <v>0</v>
      </c>
      <c r="BF803" s="28">
        <v>0</v>
      </c>
      <c r="BG803" s="28">
        <v>66.968627450980392</v>
      </c>
      <c r="BH803" s="28">
        <v>0</v>
      </c>
      <c r="BI803" s="28">
        <v>36.38039215686274</v>
      </c>
      <c r="BJ803" s="28">
        <v>0</v>
      </c>
      <c r="BK803" s="28">
        <v>41.745098039215691</v>
      </c>
      <c r="BL803" s="28">
        <v>0</v>
      </c>
      <c r="BM803" s="28">
        <v>0</v>
      </c>
      <c r="BN803" s="28">
        <v>148.70196078431374</v>
      </c>
      <c r="BO803" s="28">
        <v>66.968627450980392</v>
      </c>
      <c r="BP803" s="28">
        <v>0</v>
      </c>
      <c r="BQ803" s="28">
        <v>36.38039215686274</v>
      </c>
      <c r="BR803" s="28">
        <v>21.509803921568629</v>
      </c>
      <c r="BS803" s="28">
        <v>41.745098039215691</v>
      </c>
      <c r="BT803" s="28">
        <v>0</v>
      </c>
      <c r="BU803" s="28">
        <v>148.70196078431374</v>
      </c>
      <c r="BV803" s="28">
        <v>0</v>
      </c>
      <c r="BW803" s="28">
        <v>66.968627450980392</v>
      </c>
      <c r="BX803" s="28">
        <v>0</v>
      </c>
      <c r="BY803" s="28">
        <v>23.509803921568629</v>
      </c>
      <c r="BZ803" s="28">
        <v>0</v>
      </c>
      <c r="CA803" s="28">
        <v>41.745098039215691</v>
      </c>
      <c r="CB803" s="28">
        <v>0</v>
      </c>
      <c r="CC803" s="28">
        <v>148.70196078431374</v>
      </c>
      <c r="CD803" s="28">
        <v>165.97647058823529</v>
      </c>
      <c r="CE803" s="28">
        <v>66.968627450980392</v>
      </c>
      <c r="CF803" s="28">
        <v>0</v>
      </c>
      <c r="CG803" s="28">
        <v>23.509803921568629</v>
      </c>
      <c r="CH803" s="28">
        <v>0</v>
      </c>
    </row>
    <row r="804" spans="21:86" ht="24" customHeight="1">
      <c r="W804" s="29">
        <v>0</v>
      </c>
      <c r="X804" s="29">
        <v>0</v>
      </c>
      <c r="Y804" s="29">
        <v>0</v>
      </c>
      <c r="Z804" s="29">
        <v>152.45098039215691</v>
      </c>
      <c r="AA804" s="29">
        <v>0</v>
      </c>
      <c r="AB804" s="29">
        <v>145.96470588235294</v>
      </c>
      <c r="AC804" s="29">
        <v>0</v>
      </c>
      <c r="AD804" s="29">
        <v>0</v>
      </c>
      <c r="AE804" s="29">
        <v>0</v>
      </c>
      <c r="AF804" s="29">
        <v>0</v>
      </c>
      <c r="AG804" s="29">
        <v>0</v>
      </c>
      <c r="AH804" s="29">
        <v>152.45098039215691</v>
      </c>
      <c r="AI804" s="29">
        <v>0</v>
      </c>
      <c r="AJ804" s="29">
        <v>145.96470588235294</v>
      </c>
      <c r="AK804" s="29">
        <v>34.38039215686274</v>
      </c>
      <c r="AL804" s="29">
        <v>0</v>
      </c>
      <c r="AM804" s="29">
        <v>0</v>
      </c>
      <c r="AN804" s="29">
        <v>0</v>
      </c>
      <c r="AO804" s="29">
        <v>0</v>
      </c>
      <c r="AP804" s="29">
        <v>152.45098039215691</v>
      </c>
      <c r="AQ804" s="29">
        <v>0</v>
      </c>
      <c r="AR804" s="29">
        <v>68.364705882352922</v>
      </c>
      <c r="AS804" s="29">
        <v>0</v>
      </c>
      <c r="AT804" s="29">
        <v>0</v>
      </c>
      <c r="AU804" s="29">
        <v>41.745098039215691</v>
      </c>
      <c r="AV804" s="29">
        <v>0</v>
      </c>
      <c r="AW804" s="29">
        <v>0</v>
      </c>
      <c r="AX804" s="29">
        <v>152.45098039215691</v>
      </c>
      <c r="AY804" s="29">
        <v>66.968627450980392</v>
      </c>
      <c r="AZ804" s="29">
        <v>68.364705882352922</v>
      </c>
      <c r="BA804" s="29">
        <v>2</v>
      </c>
      <c r="BB804" s="29">
        <v>0</v>
      </c>
      <c r="BC804" s="29">
        <v>0</v>
      </c>
      <c r="BD804" s="29">
        <v>0</v>
      </c>
      <c r="BE804" s="29">
        <v>0</v>
      </c>
      <c r="BF804" s="29">
        <v>66.968627450980392</v>
      </c>
      <c r="BG804" s="29">
        <v>0</v>
      </c>
      <c r="BH804" s="29">
        <v>36.38039215686274</v>
      </c>
      <c r="BI804" s="29">
        <v>0</v>
      </c>
      <c r="BJ804" s="29">
        <v>0</v>
      </c>
      <c r="BK804" s="29">
        <v>0</v>
      </c>
      <c r="BL804" s="29">
        <v>0</v>
      </c>
      <c r="BM804" s="29">
        <v>148.70196078431374</v>
      </c>
      <c r="BN804" s="29">
        <v>66.968627450980392</v>
      </c>
      <c r="BO804" s="29">
        <v>0</v>
      </c>
      <c r="BP804" s="29">
        <v>36.38039215686274</v>
      </c>
      <c r="BQ804" s="29">
        <v>21.509803921568629</v>
      </c>
      <c r="BR804" s="29">
        <v>0</v>
      </c>
      <c r="BS804" s="29">
        <v>0</v>
      </c>
      <c r="BT804" s="29">
        <v>148.70196078431374</v>
      </c>
      <c r="BU804" s="29">
        <v>0</v>
      </c>
      <c r="BV804" s="29">
        <v>66.968627450980392</v>
      </c>
      <c r="BW804" s="29">
        <v>0</v>
      </c>
      <c r="BX804" s="29">
        <v>23.509803921568629</v>
      </c>
      <c r="BY804" s="29">
        <v>0</v>
      </c>
      <c r="BZ804" s="29">
        <v>0</v>
      </c>
      <c r="CA804" s="29">
        <v>0</v>
      </c>
      <c r="CB804" s="29">
        <v>148.70196078431374</v>
      </c>
      <c r="CC804" s="29">
        <v>165.97647058823529</v>
      </c>
      <c r="CD804" s="29">
        <v>66.968627450980392</v>
      </c>
      <c r="CE804" s="29">
        <v>0</v>
      </c>
      <c r="CF804" s="29">
        <v>23.509803921568629</v>
      </c>
      <c r="CG804" s="29">
        <v>0</v>
      </c>
      <c r="CH804" s="29">
        <v>0</v>
      </c>
    </row>
    <row r="805" spans="21:86" ht="24" customHeight="1">
      <c r="W805" s="29">
        <v>0</v>
      </c>
      <c r="X805" s="29">
        <v>0</v>
      </c>
      <c r="Y805" s="29">
        <v>152.45098039215691</v>
      </c>
      <c r="Z805" s="29">
        <v>0</v>
      </c>
      <c r="AA805" s="29">
        <v>145.96470588235294</v>
      </c>
      <c r="AB805" s="29">
        <v>0</v>
      </c>
      <c r="AC805" s="29">
        <v>0</v>
      </c>
      <c r="AD805" s="29">
        <v>0</v>
      </c>
      <c r="AE805" s="29">
        <v>0</v>
      </c>
      <c r="AF805" s="29">
        <v>0</v>
      </c>
      <c r="AG805" s="29">
        <v>152.45098039215691</v>
      </c>
      <c r="AH805" s="29">
        <v>0</v>
      </c>
      <c r="AI805" s="29">
        <v>145.96470588235294</v>
      </c>
      <c r="AJ805" s="29">
        <v>34.38039215686274</v>
      </c>
      <c r="AK805" s="29">
        <v>0</v>
      </c>
      <c r="AL805" s="29">
        <v>0</v>
      </c>
      <c r="AM805" s="29">
        <v>0</v>
      </c>
      <c r="AN805" s="29">
        <v>0</v>
      </c>
      <c r="AO805" s="29">
        <v>152.45098039215691</v>
      </c>
      <c r="AP805" s="29">
        <v>0</v>
      </c>
      <c r="AQ805" s="29">
        <v>68.364705882352922</v>
      </c>
      <c r="AR805" s="29">
        <v>0</v>
      </c>
      <c r="AS805" s="29">
        <v>0</v>
      </c>
      <c r="AT805" s="29">
        <v>0</v>
      </c>
      <c r="AU805" s="29">
        <v>0</v>
      </c>
      <c r="AV805" s="29">
        <v>0</v>
      </c>
      <c r="AW805" s="29">
        <v>152.45098039215691</v>
      </c>
      <c r="AX805" s="29">
        <v>66.968627450980392</v>
      </c>
      <c r="AY805" s="29">
        <v>68.364705882352922</v>
      </c>
      <c r="AZ805" s="29">
        <v>2</v>
      </c>
      <c r="BA805" s="29">
        <v>0</v>
      </c>
      <c r="BB805" s="29">
        <v>0</v>
      </c>
      <c r="BC805" s="29">
        <v>0</v>
      </c>
      <c r="BD805" s="29">
        <v>0</v>
      </c>
      <c r="BE805" s="29">
        <v>66.968627450980392</v>
      </c>
      <c r="BF805" s="29">
        <v>0</v>
      </c>
      <c r="BG805" s="29">
        <v>36.38039215686274</v>
      </c>
      <c r="BH805" s="29">
        <v>0</v>
      </c>
      <c r="BI805" s="29">
        <v>0</v>
      </c>
      <c r="BJ805" s="29">
        <v>0</v>
      </c>
      <c r="BK805" s="29">
        <v>0</v>
      </c>
      <c r="BL805" s="29">
        <v>148.70196078431374</v>
      </c>
      <c r="BM805" s="29">
        <v>66.968627450980392</v>
      </c>
      <c r="BN805" s="29">
        <v>0</v>
      </c>
      <c r="BO805" s="29">
        <v>36.38039215686274</v>
      </c>
      <c r="BP805" s="29">
        <v>21.509803921568629</v>
      </c>
      <c r="BQ805" s="29">
        <v>0</v>
      </c>
      <c r="BR805" s="29">
        <v>0</v>
      </c>
      <c r="BS805" s="29">
        <v>148.70196078431374</v>
      </c>
      <c r="BT805" s="29">
        <v>0</v>
      </c>
      <c r="BU805" s="29">
        <v>66.968627450980392</v>
      </c>
      <c r="BV805" s="29">
        <v>0</v>
      </c>
      <c r="BW805" s="29">
        <v>23.509803921568629</v>
      </c>
      <c r="BX805" s="29">
        <v>0</v>
      </c>
      <c r="BY805" s="29">
        <v>0</v>
      </c>
      <c r="BZ805" s="29">
        <v>0</v>
      </c>
      <c r="CA805" s="29">
        <v>148.70196078431374</v>
      </c>
      <c r="CB805" s="29">
        <v>165.97647058823529</v>
      </c>
      <c r="CC805" s="29">
        <v>66.968627450980392</v>
      </c>
      <c r="CD805" s="29">
        <v>0</v>
      </c>
      <c r="CE805" s="29">
        <v>23.509803921568629</v>
      </c>
      <c r="CF805" s="29">
        <v>0</v>
      </c>
      <c r="CG805" s="29">
        <v>0</v>
      </c>
      <c r="CH805" s="29">
        <v>0</v>
      </c>
    </row>
    <row r="806" spans="21:86" ht="24" customHeight="1">
      <c r="W806" s="29">
        <v>127.85098039215686</v>
      </c>
      <c r="X806" s="29">
        <v>0</v>
      </c>
      <c r="Y806" s="29">
        <v>0</v>
      </c>
      <c r="Z806" s="29">
        <v>0</v>
      </c>
      <c r="AA806" s="29">
        <v>152.45098039215691</v>
      </c>
      <c r="AB806" s="29">
        <v>0</v>
      </c>
      <c r="AC806" s="29">
        <v>145.96470588235294</v>
      </c>
      <c r="AD806" s="29">
        <v>34.38039215686274</v>
      </c>
      <c r="AE806" s="29">
        <v>127.85098039215686</v>
      </c>
      <c r="AF806" s="29">
        <v>0</v>
      </c>
      <c r="AG806" s="29">
        <v>0</v>
      </c>
      <c r="AH806" s="29">
        <v>0</v>
      </c>
      <c r="AI806" s="29">
        <v>152.45098039215691</v>
      </c>
      <c r="AJ806" s="29">
        <v>0</v>
      </c>
      <c r="AK806" s="29">
        <v>68.364705882352922</v>
      </c>
      <c r="AL806" s="29">
        <v>0</v>
      </c>
      <c r="AM806" s="29">
        <v>127.85098039215686</v>
      </c>
      <c r="AN806" s="29">
        <v>41.745098039215691</v>
      </c>
      <c r="AO806" s="29">
        <v>0</v>
      </c>
      <c r="AP806" s="29">
        <v>0</v>
      </c>
      <c r="AQ806" s="29">
        <v>152.45098039215691</v>
      </c>
      <c r="AR806" s="29">
        <v>66.968627450980392</v>
      </c>
      <c r="AS806" s="29">
        <v>68.364705882352922</v>
      </c>
      <c r="AT806" s="29">
        <v>2</v>
      </c>
      <c r="AU806" s="29">
        <v>41.745098039215691</v>
      </c>
      <c r="AV806" s="29">
        <v>0</v>
      </c>
      <c r="AW806" s="29">
        <v>0</v>
      </c>
      <c r="AX806" s="29">
        <v>0</v>
      </c>
      <c r="AY806" s="29">
        <v>66.968627450980392</v>
      </c>
      <c r="AZ806" s="29">
        <v>0</v>
      </c>
      <c r="BA806" s="29">
        <v>36.38039215686274</v>
      </c>
      <c r="BB806" s="29">
        <v>0</v>
      </c>
      <c r="BC806" s="29">
        <v>41.745098039215691</v>
      </c>
      <c r="BD806" s="29">
        <v>0</v>
      </c>
      <c r="BE806" s="29">
        <v>0</v>
      </c>
      <c r="BF806" s="29">
        <v>148.70196078431374</v>
      </c>
      <c r="BG806" s="29">
        <v>66.968627450980392</v>
      </c>
      <c r="BH806" s="29">
        <v>0</v>
      </c>
      <c r="BI806" s="29">
        <v>36.38039215686274</v>
      </c>
      <c r="BJ806" s="29">
        <v>21.509803921568629</v>
      </c>
      <c r="BK806" s="29">
        <v>41.745098039215691</v>
      </c>
      <c r="BL806" s="29">
        <v>0</v>
      </c>
      <c r="BM806" s="29">
        <v>148.70196078431374</v>
      </c>
      <c r="BN806" s="29">
        <v>0</v>
      </c>
      <c r="BO806" s="29">
        <v>66.968627450980392</v>
      </c>
      <c r="BP806" s="29">
        <v>0</v>
      </c>
      <c r="BQ806" s="29">
        <v>23.509803921568629</v>
      </c>
      <c r="BR806" s="29">
        <v>0</v>
      </c>
      <c r="BS806" s="29">
        <v>41.745098039215691</v>
      </c>
      <c r="BT806" s="29">
        <v>0</v>
      </c>
      <c r="BU806" s="29">
        <v>148.70196078431374</v>
      </c>
      <c r="BV806" s="29">
        <v>165.97647058823529</v>
      </c>
      <c r="BW806" s="29">
        <v>66.968627450980392</v>
      </c>
      <c r="BX806" s="29">
        <v>0</v>
      </c>
      <c r="BY806" s="29">
        <v>23.509803921568629</v>
      </c>
      <c r="BZ806" s="29">
        <v>0</v>
      </c>
      <c r="CA806" s="29">
        <v>0</v>
      </c>
      <c r="CB806" s="29">
        <v>0</v>
      </c>
      <c r="CC806" s="29">
        <v>0</v>
      </c>
      <c r="CD806" s="29">
        <v>0</v>
      </c>
      <c r="CE806" s="29">
        <v>0</v>
      </c>
      <c r="CF806" s="29">
        <v>0</v>
      </c>
      <c r="CG806" s="29">
        <v>0</v>
      </c>
      <c r="CH806" s="29">
        <v>0</v>
      </c>
    </row>
    <row r="807" spans="21:86" ht="24" customHeight="1">
      <c r="W807" s="29">
        <v>0</v>
      </c>
      <c r="X807" s="29">
        <v>0</v>
      </c>
      <c r="Y807" s="29">
        <v>0</v>
      </c>
      <c r="Z807" s="29">
        <v>152.45098039215691</v>
      </c>
      <c r="AA807" s="29">
        <v>0</v>
      </c>
      <c r="AB807" s="29">
        <v>145.96470588235294</v>
      </c>
      <c r="AC807" s="29">
        <v>34.38039215686274</v>
      </c>
      <c r="AD807" s="29">
        <v>0</v>
      </c>
      <c r="AE807" s="29">
        <v>0</v>
      </c>
      <c r="AF807" s="29">
        <v>0</v>
      </c>
      <c r="AG807" s="29">
        <v>0</v>
      </c>
      <c r="AH807" s="29">
        <v>152.45098039215691</v>
      </c>
      <c r="AI807" s="29">
        <v>0</v>
      </c>
      <c r="AJ807" s="29">
        <v>68.364705882352922</v>
      </c>
      <c r="AK807" s="29">
        <v>0</v>
      </c>
      <c r="AL807" s="29">
        <v>0</v>
      </c>
      <c r="AM807" s="29">
        <v>41.745098039215691</v>
      </c>
      <c r="AN807" s="29">
        <v>0</v>
      </c>
      <c r="AO807" s="29">
        <v>0</v>
      </c>
      <c r="AP807" s="29">
        <v>152.45098039215691</v>
      </c>
      <c r="AQ807" s="29">
        <v>66.968627450980392</v>
      </c>
      <c r="AR807" s="29">
        <v>68.364705882352922</v>
      </c>
      <c r="AS807" s="29">
        <v>2</v>
      </c>
      <c r="AT807" s="29">
        <v>0</v>
      </c>
      <c r="AU807" s="29">
        <v>0</v>
      </c>
      <c r="AV807" s="29">
        <v>0</v>
      </c>
      <c r="AW807" s="29">
        <v>0</v>
      </c>
      <c r="AX807" s="29">
        <v>66.968627450980392</v>
      </c>
      <c r="AY807" s="29">
        <v>0</v>
      </c>
      <c r="AZ807" s="29">
        <v>36.38039215686274</v>
      </c>
      <c r="BA807" s="29">
        <v>0</v>
      </c>
      <c r="BB807" s="29">
        <v>0</v>
      </c>
      <c r="BC807" s="29">
        <v>0</v>
      </c>
      <c r="BD807" s="29">
        <v>0</v>
      </c>
      <c r="BE807" s="29">
        <v>148.70196078431374</v>
      </c>
      <c r="BF807" s="29">
        <v>66.968627450980392</v>
      </c>
      <c r="BG807" s="29">
        <v>0</v>
      </c>
      <c r="BH807" s="29">
        <v>36.38039215686274</v>
      </c>
      <c r="BI807" s="29">
        <v>21.509803921568629</v>
      </c>
      <c r="BJ807" s="29">
        <v>0</v>
      </c>
      <c r="BK807" s="29">
        <v>0</v>
      </c>
      <c r="BL807" s="29">
        <v>148.70196078431374</v>
      </c>
      <c r="BM807" s="29">
        <v>0</v>
      </c>
      <c r="BN807" s="29">
        <v>66.968627450980392</v>
      </c>
      <c r="BO807" s="29">
        <v>0</v>
      </c>
      <c r="BP807" s="29">
        <v>23.509803921568629</v>
      </c>
      <c r="BQ807" s="29">
        <v>0</v>
      </c>
      <c r="BR807" s="29">
        <v>0</v>
      </c>
      <c r="BS807" s="29">
        <v>0</v>
      </c>
      <c r="BT807" s="29">
        <v>148.70196078431374</v>
      </c>
      <c r="BU807" s="29">
        <v>165.97647058823529</v>
      </c>
      <c r="BV807" s="29">
        <v>66.968627450980392</v>
      </c>
      <c r="BW807" s="29">
        <v>0</v>
      </c>
      <c r="BX807" s="29">
        <v>23.509803921568629</v>
      </c>
      <c r="BY807" s="29">
        <v>0</v>
      </c>
      <c r="BZ807" s="29">
        <v>0</v>
      </c>
      <c r="CA807" s="29">
        <v>0</v>
      </c>
      <c r="CB807" s="29">
        <v>0</v>
      </c>
      <c r="CC807" s="29">
        <v>0</v>
      </c>
      <c r="CD807" s="29">
        <v>0</v>
      </c>
      <c r="CE807" s="29">
        <v>0</v>
      </c>
      <c r="CF807" s="29">
        <v>0</v>
      </c>
      <c r="CG807" s="29">
        <v>0</v>
      </c>
      <c r="CH807" s="29">
        <v>0</v>
      </c>
    </row>
    <row r="808" spans="21:86" ht="24" customHeight="1">
      <c r="W808" s="29">
        <v>0</v>
      </c>
      <c r="X808" s="29">
        <v>0</v>
      </c>
      <c r="Y808" s="29">
        <v>152.45098039215691</v>
      </c>
      <c r="Z808" s="29">
        <v>0</v>
      </c>
      <c r="AA808" s="29">
        <v>145.96470588235294</v>
      </c>
      <c r="AB808" s="29">
        <v>34.38039215686274</v>
      </c>
      <c r="AC808" s="29">
        <v>0</v>
      </c>
      <c r="AD808" s="29">
        <v>0</v>
      </c>
      <c r="AE808" s="29">
        <v>0</v>
      </c>
      <c r="AF808" s="29">
        <v>0</v>
      </c>
      <c r="AG808" s="29">
        <v>152.45098039215691</v>
      </c>
      <c r="AH808" s="29">
        <v>0</v>
      </c>
      <c r="AI808" s="29">
        <v>68.364705882352922</v>
      </c>
      <c r="AJ808" s="29">
        <v>0</v>
      </c>
      <c r="AK808" s="29">
        <v>0</v>
      </c>
      <c r="AL808" s="29">
        <v>0</v>
      </c>
      <c r="AM808" s="29">
        <v>0</v>
      </c>
      <c r="AN808" s="29">
        <v>0</v>
      </c>
      <c r="AO808" s="29">
        <v>152.45098039215691</v>
      </c>
      <c r="AP808" s="29">
        <v>66.968627450980392</v>
      </c>
      <c r="AQ808" s="29">
        <v>68.364705882352922</v>
      </c>
      <c r="AR808" s="29">
        <v>2</v>
      </c>
      <c r="AS808" s="29">
        <v>0</v>
      </c>
      <c r="AT808" s="29">
        <v>0</v>
      </c>
      <c r="AU808" s="29">
        <v>0</v>
      </c>
      <c r="AV808" s="29">
        <v>0</v>
      </c>
      <c r="AW808" s="29">
        <v>66.968627450980392</v>
      </c>
      <c r="AX808" s="29">
        <v>0</v>
      </c>
      <c r="AY808" s="29">
        <v>36.38039215686274</v>
      </c>
      <c r="AZ808" s="29">
        <v>0</v>
      </c>
      <c r="BA808" s="29">
        <v>0</v>
      </c>
      <c r="BB808" s="29">
        <v>0</v>
      </c>
      <c r="BC808" s="29">
        <v>0</v>
      </c>
      <c r="BD808" s="29">
        <v>148.70196078431374</v>
      </c>
      <c r="BE808" s="29">
        <v>66.968627450980392</v>
      </c>
      <c r="BF808" s="29">
        <v>0</v>
      </c>
      <c r="BG808" s="29">
        <v>36.38039215686274</v>
      </c>
      <c r="BH808" s="29">
        <v>21.509803921568629</v>
      </c>
      <c r="BI808" s="29">
        <v>0</v>
      </c>
      <c r="BJ808" s="29">
        <v>0</v>
      </c>
      <c r="BK808" s="29">
        <v>148.70196078431374</v>
      </c>
      <c r="BL808" s="29">
        <v>0</v>
      </c>
      <c r="BM808" s="29">
        <v>66.968627450980392</v>
      </c>
      <c r="BN808" s="29">
        <v>0</v>
      </c>
      <c r="BO808" s="29">
        <v>23.509803921568629</v>
      </c>
      <c r="BP808" s="29">
        <v>0</v>
      </c>
      <c r="BQ808" s="29">
        <v>0</v>
      </c>
      <c r="BR808" s="29">
        <v>0</v>
      </c>
      <c r="BS808" s="29">
        <v>148.70196078431374</v>
      </c>
      <c r="BT808" s="29">
        <v>165.97647058823529</v>
      </c>
      <c r="BU808" s="29">
        <v>66.968627450980392</v>
      </c>
      <c r="BV808" s="29">
        <v>0</v>
      </c>
      <c r="BW808" s="29">
        <v>23.509803921568629</v>
      </c>
      <c r="BX808" s="29">
        <v>0</v>
      </c>
      <c r="BY808" s="29">
        <v>0</v>
      </c>
      <c r="BZ808" s="29">
        <v>0</v>
      </c>
      <c r="CA808" s="29">
        <v>0</v>
      </c>
      <c r="CB808" s="29">
        <v>0</v>
      </c>
      <c r="CC808" s="29">
        <v>0</v>
      </c>
      <c r="CD808" s="29">
        <v>0</v>
      </c>
      <c r="CE808" s="29">
        <v>0</v>
      </c>
      <c r="CF808" s="29">
        <v>0</v>
      </c>
      <c r="CG808" s="29">
        <v>0</v>
      </c>
      <c r="CH808" s="29">
        <v>0</v>
      </c>
    </row>
    <row r="809" spans="21:86" ht="24" customHeight="1">
      <c r="W809" s="29">
        <v>127.85098039215686</v>
      </c>
      <c r="X809" s="29">
        <v>0</v>
      </c>
      <c r="Y809" s="29">
        <v>0</v>
      </c>
      <c r="Z809" s="29">
        <v>0</v>
      </c>
      <c r="AA809" s="29">
        <v>152.45098039215691</v>
      </c>
      <c r="AB809" s="29">
        <v>0</v>
      </c>
      <c r="AC809" s="29">
        <v>68.364705882352922</v>
      </c>
      <c r="AD809" s="29">
        <v>0</v>
      </c>
      <c r="AE809" s="29">
        <v>127.85098039215686</v>
      </c>
      <c r="AF809" s="29">
        <v>41.745098039215691</v>
      </c>
      <c r="AG809" s="29">
        <v>0</v>
      </c>
      <c r="AH809" s="29">
        <v>0</v>
      </c>
      <c r="AI809" s="29">
        <v>152.45098039215691</v>
      </c>
      <c r="AJ809" s="29">
        <v>66.968627450980392</v>
      </c>
      <c r="AK809" s="29">
        <v>68.364705882352922</v>
      </c>
      <c r="AL809" s="29">
        <v>2</v>
      </c>
      <c r="AM809" s="29">
        <v>41.745098039215691</v>
      </c>
      <c r="AN809" s="29">
        <v>0</v>
      </c>
      <c r="AO809" s="29">
        <v>0</v>
      </c>
      <c r="AP809" s="29">
        <v>0</v>
      </c>
      <c r="AQ809" s="29">
        <v>66.968627450980392</v>
      </c>
      <c r="AR809" s="29">
        <v>0</v>
      </c>
      <c r="AS809" s="29">
        <v>36.38039215686274</v>
      </c>
      <c r="AT809" s="29">
        <v>0</v>
      </c>
      <c r="AU809" s="29">
        <v>41.745098039215691</v>
      </c>
      <c r="AV809" s="29">
        <v>0</v>
      </c>
      <c r="AW809" s="29">
        <v>0</v>
      </c>
      <c r="AX809" s="29">
        <v>148.70196078431374</v>
      </c>
      <c r="AY809" s="29">
        <v>66.968627450980392</v>
      </c>
      <c r="AZ809" s="29">
        <v>0</v>
      </c>
      <c r="BA809" s="29">
        <v>36.38039215686274</v>
      </c>
      <c r="BB809" s="29">
        <v>21.509803921568629</v>
      </c>
      <c r="BC809" s="29">
        <v>41.745098039215691</v>
      </c>
      <c r="BD809" s="29">
        <v>0</v>
      </c>
      <c r="BE809" s="29">
        <v>148.70196078431374</v>
      </c>
      <c r="BF809" s="29">
        <v>0</v>
      </c>
      <c r="BG809" s="29">
        <v>66.968627450980392</v>
      </c>
      <c r="BH809" s="29">
        <v>0</v>
      </c>
      <c r="BI809" s="29">
        <v>23.509803921568629</v>
      </c>
      <c r="BJ809" s="29">
        <v>0</v>
      </c>
      <c r="BK809" s="29">
        <v>41.745098039215691</v>
      </c>
      <c r="BL809" s="29">
        <v>0</v>
      </c>
      <c r="BM809" s="29">
        <v>148.70196078431374</v>
      </c>
      <c r="BN809" s="29">
        <v>165.97647058823529</v>
      </c>
      <c r="BO809" s="29">
        <v>66.968627450980392</v>
      </c>
      <c r="BP809" s="29">
        <v>0</v>
      </c>
      <c r="BQ809" s="29">
        <v>23.509803921568629</v>
      </c>
      <c r="BR809" s="29">
        <v>0</v>
      </c>
      <c r="BS809" s="29">
        <v>0</v>
      </c>
      <c r="BT809" s="29">
        <v>0</v>
      </c>
      <c r="BU809" s="29">
        <v>0</v>
      </c>
      <c r="BV809" s="29">
        <v>0</v>
      </c>
      <c r="BW809" s="29">
        <v>0</v>
      </c>
      <c r="BX809" s="29">
        <v>0</v>
      </c>
      <c r="BY809" s="29">
        <v>0</v>
      </c>
      <c r="BZ809" s="29">
        <v>0</v>
      </c>
      <c r="CA809" s="29">
        <v>0</v>
      </c>
      <c r="CB809" s="29">
        <v>0</v>
      </c>
      <c r="CC809" s="29">
        <v>0</v>
      </c>
      <c r="CD809" s="29">
        <v>0</v>
      </c>
      <c r="CE809" s="29">
        <v>0</v>
      </c>
      <c r="CF809" s="29">
        <v>0</v>
      </c>
      <c r="CG809" s="29">
        <v>0</v>
      </c>
      <c r="CH809" s="29">
        <v>0</v>
      </c>
    </row>
    <row r="810" spans="21:86" ht="24" customHeight="1">
      <c r="W810" s="29">
        <v>0</v>
      </c>
      <c r="X810" s="29">
        <v>0</v>
      </c>
      <c r="Y810" s="29">
        <v>0</v>
      </c>
      <c r="Z810" s="29">
        <v>152.45098039215691</v>
      </c>
      <c r="AA810" s="29">
        <v>0</v>
      </c>
      <c r="AB810" s="29">
        <v>68.364705882352922</v>
      </c>
      <c r="AC810" s="29">
        <v>0</v>
      </c>
      <c r="AD810" s="29">
        <v>0</v>
      </c>
      <c r="AE810" s="29">
        <v>41.745098039215691</v>
      </c>
      <c r="AF810" s="29">
        <v>0</v>
      </c>
      <c r="AG810" s="29">
        <v>0</v>
      </c>
      <c r="AH810" s="29">
        <v>152.45098039215691</v>
      </c>
      <c r="AI810" s="29">
        <v>66.968627450980392</v>
      </c>
      <c r="AJ810" s="29">
        <v>68.364705882352922</v>
      </c>
      <c r="AK810" s="29">
        <v>2</v>
      </c>
      <c r="AL810" s="29">
        <v>0</v>
      </c>
      <c r="AM810" s="29">
        <v>0</v>
      </c>
      <c r="AN810" s="29">
        <v>0</v>
      </c>
      <c r="AO810" s="29">
        <v>0</v>
      </c>
      <c r="AP810" s="29">
        <v>66.968627450980392</v>
      </c>
      <c r="AQ810" s="29">
        <v>0</v>
      </c>
      <c r="AR810" s="29">
        <v>36.38039215686274</v>
      </c>
      <c r="AS810" s="29">
        <v>0</v>
      </c>
      <c r="AT810" s="29">
        <v>0</v>
      </c>
      <c r="AU810" s="29">
        <v>0</v>
      </c>
      <c r="AV810" s="29">
        <v>0</v>
      </c>
      <c r="AW810" s="29">
        <v>148.70196078431374</v>
      </c>
      <c r="AX810" s="29">
        <v>66.968627450980392</v>
      </c>
      <c r="AY810" s="29">
        <v>0</v>
      </c>
      <c r="AZ810" s="29">
        <v>36.38039215686274</v>
      </c>
      <c r="BA810" s="29">
        <v>21.509803921568629</v>
      </c>
      <c r="BB810" s="29">
        <v>0</v>
      </c>
      <c r="BC810" s="29">
        <v>0</v>
      </c>
      <c r="BD810" s="29">
        <v>148.70196078431374</v>
      </c>
      <c r="BE810" s="29">
        <v>0</v>
      </c>
      <c r="BF810" s="29">
        <v>66.968627450980392</v>
      </c>
      <c r="BG810" s="29">
        <v>0</v>
      </c>
      <c r="BH810" s="29">
        <v>23.509803921568629</v>
      </c>
      <c r="BI810" s="29">
        <v>0</v>
      </c>
      <c r="BJ810" s="29">
        <v>0</v>
      </c>
      <c r="BK810" s="29">
        <v>0</v>
      </c>
      <c r="BL810" s="29">
        <v>148.70196078431374</v>
      </c>
      <c r="BM810" s="29">
        <v>165.97647058823529</v>
      </c>
      <c r="BN810" s="29">
        <v>66.968627450980392</v>
      </c>
      <c r="BO810" s="29">
        <v>0</v>
      </c>
      <c r="BP810" s="29">
        <v>23.509803921568629</v>
      </c>
      <c r="BQ810" s="29">
        <v>0</v>
      </c>
      <c r="BR810" s="29">
        <v>0</v>
      </c>
      <c r="BS810" s="29">
        <v>0</v>
      </c>
      <c r="BT810" s="29">
        <v>0</v>
      </c>
      <c r="BU810" s="29">
        <v>0</v>
      </c>
      <c r="BV810" s="29">
        <v>0</v>
      </c>
      <c r="BW810" s="29">
        <v>0</v>
      </c>
      <c r="BX810" s="29">
        <v>0</v>
      </c>
      <c r="BY810" s="29">
        <v>0</v>
      </c>
      <c r="BZ810" s="29">
        <v>0</v>
      </c>
      <c r="CA810" s="29">
        <v>0</v>
      </c>
      <c r="CB810" s="29">
        <v>0</v>
      </c>
      <c r="CC810" s="29">
        <v>0</v>
      </c>
      <c r="CD810" s="29">
        <v>0</v>
      </c>
      <c r="CE810" s="29">
        <v>0</v>
      </c>
      <c r="CF810" s="29">
        <v>0</v>
      </c>
      <c r="CG810" s="29">
        <v>0</v>
      </c>
      <c r="CH810" s="29">
        <v>0</v>
      </c>
    </row>
    <row r="811" spans="21:86" ht="24" customHeight="1">
      <c r="W811" s="30">
        <v>0</v>
      </c>
      <c r="X811" s="30">
        <v>0</v>
      </c>
      <c r="Y811" s="30">
        <v>152.45098039215691</v>
      </c>
      <c r="Z811" s="30">
        <v>0</v>
      </c>
      <c r="AA811" s="30">
        <v>68.364705882352922</v>
      </c>
      <c r="AB811" s="30">
        <v>0</v>
      </c>
      <c r="AC811" s="30">
        <v>0</v>
      </c>
      <c r="AD811" s="30">
        <v>0</v>
      </c>
      <c r="AE811" s="30">
        <v>0</v>
      </c>
      <c r="AF811" s="30">
        <v>0</v>
      </c>
      <c r="AG811" s="30">
        <v>152.45098039215691</v>
      </c>
      <c r="AH811" s="30">
        <v>66.968627450980392</v>
      </c>
      <c r="AI811" s="30">
        <v>68.364705882352922</v>
      </c>
      <c r="AJ811" s="30">
        <v>2</v>
      </c>
      <c r="AK811" s="30">
        <v>0</v>
      </c>
      <c r="AL811" s="30">
        <v>0</v>
      </c>
      <c r="AM811" s="30">
        <v>0</v>
      </c>
      <c r="AN811" s="30">
        <v>0</v>
      </c>
      <c r="AO811" s="30">
        <v>66.968627450980392</v>
      </c>
      <c r="AP811" s="30">
        <v>0</v>
      </c>
      <c r="AQ811" s="30">
        <v>36.38039215686274</v>
      </c>
      <c r="AR811" s="30">
        <v>0</v>
      </c>
      <c r="AS811" s="30">
        <v>0</v>
      </c>
      <c r="AT811" s="30">
        <v>0</v>
      </c>
      <c r="AU811" s="30">
        <v>0</v>
      </c>
      <c r="AV811" s="30">
        <v>148.70196078431374</v>
      </c>
      <c r="AW811" s="30">
        <v>66.968627450980392</v>
      </c>
      <c r="AX811" s="30">
        <v>0</v>
      </c>
      <c r="AY811" s="30">
        <v>36.38039215686274</v>
      </c>
      <c r="AZ811" s="30">
        <v>21.509803921568629</v>
      </c>
      <c r="BA811" s="30">
        <v>0</v>
      </c>
      <c r="BB811" s="30">
        <v>0</v>
      </c>
      <c r="BC811" s="30">
        <v>148.70196078431374</v>
      </c>
      <c r="BD811" s="30">
        <v>0</v>
      </c>
      <c r="BE811" s="30">
        <v>66.968627450980392</v>
      </c>
      <c r="BF811" s="30">
        <v>0</v>
      </c>
      <c r="BG811" s="30">
        <v>23.509803921568629</v>
      </c>
      <c r="BH811" s="30">
        <v>0</v>
      </c>
      <c r="BI811" s="30">
        <v>0</v>
      </c>
      <c r="BJ811" s="30">
        <v>0</v>
      </c>
      <c r="BK811" s="30">
        <v>148.70196078431374</v>
      </c>
      <c r="BL811" s="30">
        <v>165.97647058823529</v>
      </c>
      <c r="BM811" s="30">
        <v>66.968627450980392</v>
      </c>
      <c r="BN811" s="30">
        <v>0</v>
      </c>
      <c r="BO811" s="30">
        <v>23.509803921568629</v>
      </c>
      <c r="BP811" s="30">
        <v>0</v>
      </c>
      <c r="BQ811" s="30">
        <v>0</v>
      </c>
      <c r="BR811" s="30">
        <v>0</v>
      </c>
      <c r="BS811" s="30">
        <v>0</v>
      </c>
      <c r="BT811" s="30">
        <v>0</v>
      </c>
      <c r="BU811" s="30">
        <v>0</v>
      </c>
      <c r="BV811" s="30">
        <v>0</v>
      </c>
      <c r="BW811" s="30">
        <v>0</v>
      </c>
      <c r="BX811" s="30">
        <v>0</v>
      </c>
      <c r="BY811" s="30">
        <v>0</v>
      </c>
      <c r="BZ811" s="30">
        <v>0</v>
      </c>
      <c r="CA811" s="30">
        <v>0</v>
      </c>
      <c r="CB811" s="30">
        <v>0</v>
      </c>
      <c r="CC811" s="30">
        <v>0</v>
      </c>
      <c r="CD811" s="30">
        <v>0</v>
      </c>
      <c r="CE811" s="30">
        <v>0</v>
      </c>
      <c r="CF811" s="30">
        <v>0</v>
      </c>
      <c r="CG811" s="30">
        <v>0</v>
      </c>
      <c r="CH811" s="30">
        <v>0</v>
      </c>
    </row>
    <row r="812" spans="21:86" ht="24" customHeight="1">
      <c r="W812" s="28" cm="1">
        <f t="array" ref="W812:CH820">IM2COL(W770:AD777,3,1,2,0)</f>
        <v>0</v>
      </c>
      <c r="X812" s="28">
        <v>127.85098039215686</v>
      </c>
      <c r="Y812" s="28">
        <v>0</v>
      </c>
      <c r="Z812" s="28">
        <v>0</v>
      </c>
      <c r="AA812" s="28">
        <v>0</v>
      </c>
      <c r="AB812" s="28">
        <v>152.45098039215691</v>
      </c>
      <c r="AC812" s="28">
        <v>146.3607843137255</v>
      </c>
      <c r="AD812" s="28">
        <v>68.364705882352922</v>
      </c>
      <c r="AE812" s="28">
        <v>127.85098039215686</v>
      </c>
      <c r="AF812" s="28">
        <v>127.85098039215686</v>
      </c>
      <c r="AG812" s="28">
        <v>0</v>
      </c>
      <c r="AH812" s="28">
        <v>0</v>
      </c>
      <c r="AI812" s="28">
        <v>152.45098039215691</v>
      </c>
      <c r="AJ812" s="28">
        <v>152.45098039215691</v>
      </c>
      <c r="AK812" s="28">
        <v>180.34509803921569</v>
      </c>
      <c r="AL812" s="28">
        <v>145.96470588235294</v>
      </c>
      <c r="AM812" s="28">
        <v>169.59607843137255</v>
      </c>
      <c r="AN812" s="28">
        <v>41.745098039215691</v>
      </c>
      <c r="AO812" s="28">
        <v>0</v>
      </c>
      <c r="AP812" s="28">
        <v>0</v>
      </c>
      <c r="AQ812" s="28">
        <v>219.4196078431373</v>
      </c>
      <c r="AR812" s="28">
        <v>66.968627450980392</v>
      </c>
      <c r="AS812" s="28">
        <v>35.984313725490189</v>
      </c>
      <c r="AT812" s="28">
        <v>36.38039215686274</v>
      </c>
      <c r="AU812" s="28">
        <v>169.59607843137255</v>
      </c>
      <c r="AV812" s="28">
        <v>127.85098039215686</v>
      </c>
      <c r="AW812" s="28">
        <v>0</v>
      </c>
      <c r="AX812" s="28">
        <v>0</v>
      </c>
      <c r="AY812" s="28">
        <v>219.4196078431373</v>
      </c>
      <c r="AZ812" s="28">
        <v>152.45098039215691</v>
      </c>
      <c r="BA812" s="28">
        <v>70.364705882352922</v>
      </c>
      <c r="BB812" s="28">
        <v>68.364705882352922</v>
      </c>
      <c r="BC812" s="28">
        <v>0</v>
      </c>
      <c r="BD812" s="28">
        <v>41.745098039215691</v>
      </c>
      <c r="BE812" s="28">
        <v>148.70196078431374</v>
      </c>
      <c r="BF812" s="28">
        <v>148.70196078431374</v>
      </c>
      <c r="BG812" s="28">
        <v>0</v>
      </c>
      <c r="BH812" s="28">
        <v>66.968627450980392</v>
      </c>
      <c r="BI812" s="28">
        <v>55.890196078431373</v>
      </c>
      <c r="BJ812" s="28">
        <v>23.509803921568629</v>
      </c>
      <c r="BK812" s="28">
        <v>41.745098039215691</v>
      </c>
      <c r="BL812" s="28">
        <v>41.745098039215691</v>
      </c>
      <c r="BM812" s="28">
        <v>148.70196078431374</v>
      </c>
      <c r="BN812" s="28">
        <v>0</v>
      </c>
      <c r="BO812" s="28">
        <v>66.968627450980392</v>
      </c>
      <c r="BP812" s="28">
        <v>66.968627450980392</v>
      </c>
      <c r="BQ812" s="28">
        <v>57.890196078431373</v>
      </c>
      <c r="BR812" s="28">
        <v>36.38039215686274</v>
      </c>
      <c r="BS812" s="28">
        <v>41.745098039215691</v>
      </c>
      <c r="BT812" s="28">
        <v>0</v>
      </c>
      <c r="BU812" s="28">
        <v>165.97647058823529</v>
      </c>
      <c r="BV812" s="28">
        <v>314.67843137254903</v>
      </c>
      <c r="BW812" s="28">
        <v>66.968627450980392</v>
      </c>
      <c r="BX812" s="28">
        <v>0</v>
      </c>
      <c r="BY812" s="28">
        <v>2</v>
      </c>
      <c r="BZ812" s="28">
        <v>21.509803921568629</v>
      </c>
      <c r="CA812" s="28">
        <v>41.745098039215691</v>
      </c>
      <c r="CB812" s="28">
        <v>41.745098039215691</v>
      </c>
      <c r="CC812" s="28">
        <v>314.67843137254903</v>
      </c>
      <c r="CD812" s="28">
        <v>148.70196078431374</v>
      </c>
      <c r="CE812" s="28">
        <v>66.968627450980392</v>
      </c>
      <c r="CF812" s="28">
        <v>66.968627450980392</v>
      </c>
      <c r="CG812" s="28">
        <v>23.509803921568629</v>
      </c>
      <c r="CH812" s="28">
        <v>23.509803921568629</v>
      </c>
    </row>
    <row r="813" spans="21:86" ht="24" customHeight="1">
      <c r="W813" s="29">
        <v>127.85098039215686</v>
      </c>
      <c r="X813" s="29">
        <v>0</v>
      </c>
      <c r="Y813" s="29">
        <v>0</v>
      </c>
      <c r="Z813" s="29">
        <v>0</v>
      </c>
      <c r="AA813" s="29">
        <v>152.45098039215691</v>
      </c>
      <c r="AB813" s="29">
        <v>146.3607843137255</v>
      </c>
      <c r="AC813" s="29">
        <v>68.364705882352922</v>
      </c>
      <c r="AD813" s="29">
        <v>0</v>
      </c>
      <c r="AE813" s="29">
        <v>127.85098039215686</v>
      </c>
      <c r="AF813" s="29">
        <v>0</v>
      </c>
      <c r="AG813" s="29">
        <v>0</v>
      </c>
      <c r="AH813" s="29">
        <v>152.45098039215691</v>
      </c>
      <c r="AI813" s="29">
        <v>152.45098039215691</v>
      </c>
      <c r="AJ813" s="29">
        <v>180.34509803921569</v>
      </c>
      <c r="AK813" s="29">
        <v>145.96470588235294</v>
      </c>
      <c r="AL813" s="29">
        <v>0</v>
      </c>
      <c r="AM813" s="29">
        <v>41.745098039215691</v>
      </c>
      <c r="AN813" s="29">
        <v>0</v>
      </c>
      <c r="AO813" s="29">
        <v>0</v>
      </c>
      <c r="AP813" s="29">
        <v>219.4196078431373</v>
      </c>
      <c r="AQ813" s="29">
        <v>66.968627450980392</v>
      </c>
      <c r="AR813" s="29">
        <v>35.984313725490189</v>
      </c>
      <c r="AS813" s="29">
        <v>36.38039215686274</v>
      </c>
      <c r="AT813" s="29">
        <v>0</v>
      </c>
      <c r="AU813" s="29">
        <v>127.85098039215686</v>
      </c>
      <c r="AV813" s="29">
        <v>0</v>
      </c>
      <c r="AW813" s="29">
        <v>0</v>
      </c>
      <c r="AX813" s="29">
        <v>219.4196078431373</v>
      </c>
      <c r="AY813" s="29">
        <v>152.45098039215691</v>
      </c>
      <c r="AZ813" s="29">
        <v>70.364705882352922</v>
      </c>
      <c r="BA813" s="29">
        <v>68.364705882352922</v>
      </c>
      <c r="BB813" s="29">
        <v>0</v>
      </c>
      <c r="BC813" s="29">
        <v>41.745098039215691</v>
      </c>
      <c r="BD813" s="29">
        <v>148.70196078431374</v>
      </c>
      <c r="BE813" s="29">
        <v>148.70196078431374</v>
      </c>
      <c r="BF813" s="29">
        <v>0</v>
      </c>
      <c r="BG813" s="29">
        <v>66.968627450980392</v>
      </c>
      <c r="BH813" s="29">
        <v>55.890196078431373</v>
      </c>
      <c r="BI813" s="29">
        <v>23.509803921568629</v>
      </c>
      <c r="BJ813" s="29">
        <v>0</v>
      </c>
      <c r="BK813" s="29">
        <v>41.745098039215691</v>
      </c>
      <c r="BL813" s="29">
        <v>148.70196078431374</v>
      </c>
      <c r="BM813" s="29">
        <v>0</v>
      </c>
      <c r="BN813" s="29">
        <v>66.968627450980392</v>
      </c>
      <c r="BO813" s="29">
        <v>66.968627450980392</v>
      </c>
      <c r="BP813" s="29">
        <v>57.890196078431373</v>
      </c>
      <c r="BQ813" s="29">
        <v>36.38039215686274</v>
      </c>
      <c r="BR813" s="29">
        <v>0</v>
      </c>
      <c r="BS813" s="29">
        <v>0</v>
      </c>
      <c r="BT813" s="29">
        <v>165.97647058823529</v>
      </c>
      <c r="BU813" s="29">
        <v>314.67843137254903</v>
      </c>
      <c r="BV813" s="29">
        <v>66.968627450980392</v>
      </c>
      <c r="BW813" s="29">
        <v>0</v>
      </c>
      <c r="BX813" s="29">
        <v>2</v>
      </c>
      <c r="BY813" s="29">
        <v>21.509803921568629</v>
      </c>
      <c r="BZ813" s="29">
        <v>0</v>
      </c>
      <c r="CA813" s="29">
        <v>41.745098039215691</v>
      </c>
      <c r="CB813" s="29">
        <v>314.67843137254903</v>
      </c>
      <c r="CC813" s="29">
        <v>148.70196078431374</v>
      </c>
      <c r="CD813" s="29">
        <v>66.968627450980392</v>
      </c>
      <c r="CE813" s="29">
        <v>66.968627450980392</v>
      </c>
      <c r="CF813" s="29">
        <v>23.509803921568629</v>
      </c>
      <c r="CG813" s="29">
        <v>23.509803921568629</v>
      </c>
      <c r="CH813" s="29">
        <v>0</v>
      </c>
    </row>
    <row r="814" spans="21:86" ht="24" customHeight="1">
      <c r="W814" s="29">
        <v>0</v>
      </c>
      <c r="X814" s="29">
        <v>0</v>
      </c>
      <c r="Y814" s="29">
        <v>0</v>
      </c>
      <c r="Z814" s="29">
        <v>152.45098039215691</v>
      </c>
      <c r="AA814" s="29">
        <v>146.3607843137255</v>
      </c>
      <c r="AB814" s="29">
        <v>68.364705882352922</v>
      </c>
      <c r="AC814" s="29">
        <v>0</v>
      </c>
      <c r="AD814" s="29">
        <v>0</v>
      </c>
      <c r="AE814" s="29">
        <v>0</v>
      </c>
      <c r="AF814" s="29">
        <v>0</v>
      </c>
      <c r="AG814" s="29">
        <v>152.45098039215691</v>
      </c>
      <c r="AH814" s="29">
        <v>152.45098039215691</v>
      </c>
      <c r="AI814" s="29">
        <v>180.34509803921569</v>
      </c>
      <c r="AJ814" s="29">
        <v>145.96470588235294</v>
      </c>
      <c r="AK814" s="29">
        <v>0</v>
      </c>
      <c r="AL814" s="29">
        <v>0</v>
      </c>
      <c r="AM814" s="29">
        <v>0</v>
      </c>
      <c r="AN814" s="29">
        <v>0</v>
      </c>
      <c r="AO814" s="29">
        <v>219.4196078431373</v>
      </c>
      <c r="AP814" s="29">
        <v>66.968627450980392</v>
      </c>
      <c r="AQ814" s="29">
        <v>35.984313725490189</v>
      </c>
      <c r="AR814" s="29">
        <v>36.38039215686274</v>
      </c>
      <c r="AS814" s="29">
        <v>0</v>
      </c>
      <c r="AT814" s="29">
        <v>0</v>
      </c>
      <c r="AU814" s="29">
        <v>0</v>
      </c>
      <c r="AV814" s="29">
        <v>0</v>
      </c>
      <c r="AW814" s="29">
        <v>219.4196078431373</v>
      </c>
      <c r="AX814" s="29">
        <v>152.45098039215691</v>
      </c>
      <c r="AY814" s="29">
        <v>70.364705882352922</v>
      </c>
      <c r="AZ814" s="29">
        <v>68.364705882352922</v>
      </c>
      <c r="BA814" s="29">
        <v>0</v>
      </c>
      <c r="BB814" s="29">
        <v>0</v>
      </c>
      <c r="BC814" s="29">
        <v>148.70196078431374</v>
      </c>
      <c r="BD814" s="29">
        <v>148.70196078431374</v>
      </c>
      <c r="BE814" s="29">
        <v>0</v>
      </c>
      <c r="BF814" s="29">
        <v>66.968627450980392</v>
      </c>
      <c r="BG814" s="29">
        <v>55.890196078431373</v>
      </c>
      <c r="BH814" s="29">
        <v>23.509803921568629</v>
      </c>
      <c r="BI814" s="29">
        <v>0</v>
      </c>
      <c r="BJ814" s="29">
        <v>0</v>
      </c>
      <c r="BK814" s="29">
        <v>148.70196078431374</v>
      </c>
      <c r="BL814" s="29">
        <v>0</v>
      </c>
      <c r="BM814" s="29">
        <v>66.968627450980392</v>
      </c>
      <c r="BN814" s="29">
        <v>66.968627450980392</v>
      </c>
      <c r="BO814" s="29">
        <v>57.890196078431373</v>
      </c>
      <c r="BP814" s="29">
        <v>36.38039215686274</v>
      </c>
      <c r="BQ814" s="29">
        <v>0</v>
      </c>
      <c r="BR814" s="29">
        <v>0</v>
      </c>
      <c r="BS814" s="29">
        <v>165.97647058823529</v>
      </c>
      <c r="BT814" s="29">
        <v>314.67843137254903</v>
      </c>
      <c r="BU814" s="29">
        <v>66.968627450980392</v>
      </c>
      <c r="BV814" s="29">
        <v>0</v>
      </c>
      <c r="BW814" s="29">
        <v>2</v>
      </c>
      <c r="BX814" s="29">
        <v>21.509803921568629</v>
      </c>
      <c r="BY814" s="29">
        <v>0</v>
      </c>
      <c r="BZ814" s="29">
        <v>0</v>
      </c>
      <c r="CA814" s="29">
        <v>314.67843137254903</v>
      </c>
      <c r="CB814" s="29">
        <v>148.70196078431374</v>
      </c>
      <c r="CC814" s="29">
        <v>66.968627450980392</v>
      </c>
      <c r="CD814" s="29">
        <v>66.968627450980392</v>
      </c>
      <c r="CE814" s="29">
        <v>23.509803921568629</v>
      </c>
      <c r="CF814" s="29">
        <v>23.509803921568629</v>
      </c>
      <c r="CG814" s="29">
        <v>0</v>
      </c>
      <c r="CH814" s="29">
        <v>0</v>
      </c>
    </row>
    <row r="815" spans="21:86" ht="24" customHeight="1">
      <c r="W815" s="29">
        <v>127.85098039215686</v>
      </c>
      <c r="X815" s="29">
        <v>127.85098039215686</v>
      </c>
      <c r="Y815" s="29">
        <v>0</v>
      </c>
      <c r="Z815" s="29">
        <v>0</v>
      </c>
      <c r="AA815" s="29">
        <v>152.45098039215691</v>
      </c>
      <c r="AB815" s="29">
        <v>152.45098039215691</v>
      </c>
      <c r="AC815" s="29">
        <v>180.34509803921569</v>
      </c>
      <c r="AD815" s="29">
        <v>145.96470588235294</v>
      </c>
      <c r="AE815" s="29">
        <v>169.59607843137255</v>
      </c>
      <c r="AF815" s="29">
        <v>41.745098039215691</v>
      </c>
      <c r="AG815" s="29">
        <v>0</v>
      </c>
      <c r="AH815" s="29">
        <v>0</v>
      </c>
      <c r="AI815" s="29">
        <v>219.4196078431373</v>
      </c>
      <c r="AJ815" s="29">
        <v>66.968627450980392</v>
      </c>
      <c r="AK815" s="29">
        <v>35.984313725490189</v>
      </c>
      <c r="AL815" s="29">
        <v>36.38039215686274</v>
      </c>
      <c r="AM815" s="29">
        <v>169.59607843137255</v>
      </c>
      <c r="AN815" s="29">
        <v>127.85098039215686</v>
      </c>
      <c r="AO815" s="29">
        <v>0</v>
      </c>
      <c r="AP815" s="29">
        <v>0</v>
      </c>
      <c r="AQ815" s="29">
        <v>219.4196078431373</v>
      </c>
      <c r="AR815" s="29">
        <v>152.45098039215691</v>
      </c>
      <c r="AS815" s="29">
        <v>70.364705882352922</v>
      </c>
      <c r="AT815" s="29">
        <v>68.364705882352922</v>
      </c>
      <c r="AU815" s="29">
        <v>0</v>
      </c>
      <c r="AV815" s="29">
        <v>41.745098039215691</v>
      </c>
      <c r="AW815" s="29">
        <v>148.70196078431374</v>
      </c>
      <c r="AX815" s="29">
        <v>148.70196078431374</v>
      </c>
      <c r="AY815" s="29">
        <v>0</v>
      </c>
      <c r="AZ815" s="29">
        <v>66.968627450980392</v>
      </c>
      <c r="BA815" s="29">
        <v>55.890196078431373</v>
      </c>
      <c r="BB815" s="29">
        <v>23.509803921568629</v>
      </c>
      <c r="BC815" s="29">
        <v>41.745098039215691</v>
      </c>
      <c r="BD815" s="29">
        <v>41.745098039215691</v>
      </c>
      <c r="BE815" s="29">
        <v>148.70196078431374</v>
      </c>
      <c r="BF815" s="29">
        <v>0</v>
      </c>
      <c r="BG815" s="29">
        <v>66.968627450980392</v>
      </c>
      <c r="BH815" s="29">
        <v>66.968627450980392</v>
      </c>
      <c r="BI815" s="29">
        <v>57.890196078431373</v>
      </c>
      <c r="BJ815" s="29">
        <v>36.38039215686274</v>
      </c>
      <c r="BK815" s="29">
        <v>41.745098039215691</v>
      </c>
      <c r="BL815" s="29">
        <v>0</v>
      </c>
      <c r="BM815" s="29">
        <v>165.97647058823529</v>
      </c>
      <c r="BN815" s="29">
        <v>314.67843137254903</v>
      </c>
      <c r="BO815" s="29">
        <v>66.968627450980392</v>
      </c>
      <c r="BP815" s="29">
        <v>0</v>
      </c>
      <c r="BQ815" s="29">
        <v>2</v>
      </c>
      <c r="BR815" s="29">
        <v>21.509803921568629</v>
      </c>
      <c r="BS815" s="29">
        <v>41.745098039215691</v>
      </c>
      <c r="BT815" s="29">
        <v>41.745098039215691</v>
      </c>
      <c r="BU815" s="29">
        <v>314.67843137254903</v>
      </c>
      <c r="BV815" s="29">
        <v>148.70196078431374</v>
      </c>
      <c r="BW815" s="29">
        <v>66.968627450980392</v>
      </c>
      <c r="BX815" s="29">
        <v>66.968627450980392</v>
      </c>
      <c r="BY815" s="29">
        <v>23.509803921568629</v>
      </c>
      <c r="BZ815" s="29">
        <v>23.509803921568629</v>
      </c>
      <c r="CA815" s="29">
        <v>0</v>
      </c>
      <c r="CB815" s="29">
        <v>0</v>
      </c>
      <c r="CC815" s="29">
        <v>0</v>
      </c>
      <c r="CD815" s="29">
        <v>0</v>
      </c>
      <c r="CE815" s="29">
        <v>0</v>
      </c>
      <c r="CF815" s="29">
        <v>0</v>
      </c>
      <c r="CG815" s="29">
        <v>0</v>
      </c>
      <c r="CH815" s="29">
        <v>0</v>
      </c>
    </row>
    <row r="816" spans="21:86" ht="24" customHeight="1">
      <c r="W816" s="29">
        <v>127.85098039215686</v>
      </c>
      <c r="X816" s="29">
        <v>0</v>
      </c>
      <c r="Y816" s="29">
        <v>0</v>
      </c>
      <c r="Z816" s="29">
        <v>152.45098039215691</v>
      </c>
      <c r="AA816" s="29">
        <v>152.45098039215691</v>
      </c>
      <c r="AB816" s="29">
        <v>180.34509803921569</v>
      </c>
      <c r="AC816" s="29">
        <v>145.96470588235294</v>
      </c>
      <c r="AD816" s="29">
        <v>0</v>
      </c>
      <c r="AE816" s="29">
        <v>41.745098039215691</v>
      </c>
      <c r="AF816" s="29">
        <v>0</v>
      </c>
      <c r="AG816" s="29">
        <v>0</v>
      </c>
      <c r="AH816" s="29">
        <v>219.4196078431373</v>
      </c>
      <c r="AI816" s="29">
        <v>66.968627450980392</v>
      </c>
      <c r="AJ816" s="29">
        <v>35.984313725490189</v>
      </c>
      <c r="AK816" s="29">
        <v>36.38039215686274</v>
      </c>
      <c r="AL816" s="29">
        <v>0</v>
      </c>
      <c r="AM816" s="29">
        <v>127.85098039215686</v>
      </c>
      <c r="AN816" s="29">
        <v>0</v>
      </c>
      <c r="AO816" s="29">
        <v>0</v>
      </c>
      <c r="AP816" s="29">
        <v>219.4196078431373</v>
      </c>
      <c r="AQ816" s="29">
        <v>152.45098039215691</v>
      </c>
      <c r="AR816" s="29">
        <v>70.364705882352922</v>
      </c>
      <c r="AS816" s="29">
        <v>68.364705882352922</v>
      </c>
      <c r="AT816" s="29">
        <v>0</v>
      </c>
      <c r="AU816" s="29">
        <v>41.745098039215691</v>
      </c>
      <c r="AV816" s="29">
        <v>148.70196078431374</v>
      </c>
      <c r="AW816" s="29">
        <v>148.70196078431374</v>
      </c>
      <c r="AX816" s="29">
        <v>0</v>
      </c>
      <c r="AY816" s="29">
        <v>66.968627450980392</v>
      </c>
      <c r="AZ816" s="29">
        <v>55.890196078431373</v>
      </c>
      <c r="BA816" s="29">
        <v>23.509803921568629</v>
      </c>
      <c r="BB816" s="29">
        <v>0</v>
      </c>
      <c r="BC816" s="29">
        <v>41.745098039215691</v>
      </c>
      <c r="BD816" s="29">
        <v>148.70196078431374</v>
      </c>
      <c r="BE816" s="29">
        <v>0</v>
      </c>
      <c r="BF816" s="29">
        <v>66.968627450980392</v>
      </c>
      <c r="BG816" s="29">
        <v>66.968627450980392</v>
      </c>
      <c r="BH816" s="29">
        <v>57.890196078431373</v>
      </c>
      <c r="BI816" s="29">
        <v>36.38039215686274</v>
      </c>
      <c r="BJ816" s="29">
        <v>0</v>
      </c>
      <c r="BK816" s="29">
        <v>0</v>
      </c>
      <c r="BL816" s="29">
        <v>165.97647058823529</v>
      </c>
      <c r="BM816" s="29">
        <v>314.67843137254903</v>
      </c>
      <c r="BN816" s="29">
        <v>66.968627450980392</v>
      </c>
      <c r="BO816" s="29">
        <v>0</v>
      </c>
      <c r="BP816" s="29">
        <v>2</v>
      </c>
      <c r="BQ816" s="29">
        <v>21.509803921568629</v>
      </c>
      <c r="BR816" s="29">
        <v>0</v>
      </c>
      <c r="BS816" s="29">
        <v>41.745098039215691</v>
      </c>
      <c r="BT816" s="29">
        <v>314.67843137254903</v>
      </c>
      <c r="BU816" s="29">
        <v>148.70196078431374</v>
      </c>
      <c r="BV816" s="29">
        <v>66.968627450980392</v>
      </c>
      <c r="BW816" s="29">
        <v>66.968627450980392</v>
      </c>
      <c r="BX816" s="29">
        <v>23.509803921568629</v>
      </c>
      <c r="BY816" s="29">
        <v>23.509803921568629</v>
      </c>
      <c r="BZ816" s="29">
        <v>0</v>
      </c>
      <c r="CA816" s="29">
        <v>0</v>
      </c>
      <c r="CB816" s="29">
        <v>0</v>
      </c>
      <c r="CC816" s="29">
        <v>0</v>
      </c>
      <c r="CD816" s="29">
        <v>0</v>
      </c>
      <c r="CE816" s="29">
        <v>0</v>
      </c>
      <c r="CF816" s="29">
        <v>0</v>
      </c>
      <c r="CG816" s="29">
        <v>0</v>
      </c>
      <c r="CH816" s="29">
        <v>0</v>
      </c>
    </row>
    <row r="817" spans="23:86" ht="24" customHeight="1">
      <c r="W817" s="29">
        <v>0</v>
      </c>
      <c r="X817" s="29">
        <v>0</v>
      </c>
      <c r="Y817" s="29">
        <v>152.45098039215691</v>
      </c>
      <c r="Z817" s="29">
        <v>152.45098039215691</v>
      </c>
      <c r="AA817" s="29">
        <v>180.34509803921569</v>
      </c>
      <c r="AB817" s="29">
        <v>145.96470588235294</v>
      </c>
      <c r="AC817" s="29">
        <v>0</v>
      </c>
      <c r="AD817" s="29">
        <v>0</v>
      </c>
      <c r="AE817" s="29">
        <v>0</v>
      </c>
      <c r="AF817" s="29">
        <v>0</v>
      </c>
      <c r="AG817" s="29">
        <v>219.4196078431373</v>
      </c>
      <c r="AH817" s="29">
        <v>66.968627450980392</v>
      </c>
      <c r="AI817" s="29">
        <v>35.984313725490189</v>
      </c>
      <c r="AJ817" s="29">
        <v>36.38039215686274</v>
      </c>
      <c r="AK817" s="29">
        <v>0</v>
      </c>
      <c r="AL817" s="29">
        <v>0</v>
      </c>
      <c r="AM817" s="29">
        <v>0</v>
      </c>
      <c r="AN817" s="29">
        <v>0</v>
      </c>
      <c r="AO817" s="29">
        <v>219.4196078431373</v>
      </c>
      <c r="AP817" s="29">
        <v>152.45098039215691</v>
      </c>
      <c r="AQ817" s="29">
        <v>70.364705882352922</v>
      </c>
      <c r="AR817" s="29">
        <v>68.364705882352922</v>
      </c>
      <c r="AS817" s="29">
        <v>0</v>
      </c>
      <c r="AT817" s="29">
        <v>0</v>
      </c>
      <c r="AU817" s="29">
        <v>148.70196078431374</v>
      </c>
      <c r="AV817" s="29">
        <v>148.70196078431374</v>
      </c>
      <c r="AW817" s="29">
        <v>0</v>
      </c>
      <c r="AX817" s="29">
        <v>66.968627450980392</v>
      </c>
      <c r="AY817" s="29">
        <v>55.890196078431373</v>
      </c>
      <c r="AZ817" s="29">
        <v>23.509803921568629</v>
      </c>
      <c r="BA817" s="29">
        <v>0</v>
      </c>
      <c r="BB817" s="29">
        <v>0</v>
      </c>
      <c r="BC817" s="29">
        <v>148.70196078431374</v>
      </c>
      <c r="BD817" s="29">
        <v>0</v>
      </c>
      <c r="BE817" s="29">
        <v>66.968627450980392</v>
      </c>
      <c r="BF817" s="29">
        <v>66.968627450980392</v>
      </c>
      <c r="BG817" s="29">
        <v>57.890196078431373</v>
      </c>
      <c r="BH817" s="29">
        <v>36.38039215686274</v>
      </c>
      <c r="BI817" s="29">
        <v>0</v>
      </c>
      <c r="BJ817" s="29">
        <v>0</v>
      </c>
      <c r="BK817" s="29">
        <v>165.97647058823529</v>
      </c>
      <c r="BL817" s="29">
        <v>314.67843137254903</v>
      </c>
      <c r="BM817" s="29">
        <v>66.968627450980392</v>
      </c>
      <c r="BN817" s="29">
        <v>0</v>
      </c>
      <c r="BO817" s="29">
        <v>2</v>
      </c>
      <c r="BP817" s="29">
        <v>21.509803921568629</v>
      </c>
      <c r="BQ817" s="29">
        <v>0</v>
      </c>
      <c r="BR817" s="29">
        <v>0</v>
      </c>
      <c r="BS817" s="29">
        <v>314.67843137254903</v>
      </c>
      <c r="BT817" s="29">
        <v>148.70196078431374</v>
      </c>
      <c r="BU817" s="29">
        <v>66.968627450980392</v>
      </c>
      <c r="BV817" s="29">
        <v>66.968627450980392</v>
      </c>
      <c r="BW817" s="29">
        <v>23.509803921568629</v>
      </c>
      <c r="BX817" s="29">
        <v>23.509803921568629</v>
      </c>
      <c r="BY817" s="29">
        <v>0</v>
      </c>
      <c r="BZ817" s="29">
        <v>0</v>
      </c>
      <c r="CA817" s="29">
        <v>0</v>
      </c>
      <c r="CB817" s="29">
        <v>0</v>
      </c>
      <c r="CC817" s="29">
        <v>0</v>
      </c>
      <c r="CD817" s="29">
        <v>0</v>
      </c>
      <c r="CE817" s="29">
        <v>0</v>
      </c>
      <c r="CF817" s="29">
        <v>0</v>
      </c>
      <c r="CG817" s="29">
        <v>0</v>
      </c>
      <c r="CH817" s="29">
        <v>0</v>
      </c>
    </row>
    <row r="818" spans="23:86" ht="24" customHeight="1">
      <c r="W818" s="29">
        <v>169.59607843137255</v>
      </c>
      <c r="X818" s="29">
        <v>41.745098039215691</v>
      </c>
      <c r="Y818" s="29">
        <v>0</v>
      </c>
      <c r="Z818" s="29">
        <v>0</v>
      </c>
      <c r="AA818" s="29">
        <v>219.4196078431373</v>
      </c>
      <c r="AB818" s="29">
        <v>66.968627450980392</v>
      </c>
      <c r="AC818" s="29">
        <v>35.984313725490189</v>
      </c>
      <c r="AD818" s="29">
        <v>36.38039215686274</v>
      </c>
      <c r="AE818" s="29">
        <v>169.59607843137255</v>
      </c>
      <c r="AF818" s="29">
        <v>127.85098039215686</v>
      </c>
      <c r="AG818" s="29">
        <v>0</v>
      </c>
      <c r="AH818" s="29">
        <v>0</v>
      </c>
      <c r="AI818" s="29">
        <v>219.4196078431373</v>
      </c>
      <c r="AJ818" s="29">
        <v>152.45098039215691</v>
      </c>
      <c r="AK818" s="29">
        <v>70.364705882352922</v>
      </c>
      <c r="AL818" s="29">
        <v>68.364705882352922</v>
      </c>
      <c r="AM818" s="29">
        <v>0</v>
      </c>
      <c r="AN818" s="29">
        <v>41.745098039215691</v>
      </c>
      <c r="AO818" s="29">
        <v>148.70196078431374</v>
      </c>
      <c r="AP818" s="29">
        <v>148.70196078431374</v>
      </c>
      <c r="AQ818" s="29">
        <v>0</v>
      </c>
      <c r="AR818" s="29">
        <v>66.968627450980392</v>
      </c>
      <c r="AS818" s="29">
        <v>55.890196078431373</v>
      </c>
      <c r="AT818" s="29">
        <v>23.509803921568629</v>
      </c>
      <c r="AU818" s="29">
        <v>41.745098039215691</v>
      </c>
      <c r="AV818" s="29">
        <v>41.745098039215691</v>
      </c>
      <c r="AW818" s="29">
        <v>148.70196078431374</v>
      </c>
      <c r="AX818" s="29">
        <v>0</v>
      </c>
      <c r="AY818" s="29">
        <v>66.968627450980392</v>
      </c>
      <c r="AZ818" s="29">
        <v>66.968627450980392</v>
      </c>
      <c r="BA818" s="29">
        <v>57.890196078431373</v>
      </c>
      <c r="BB818" s="29">
        <v>36.38039215686274</v>
      </c>
      <c r="BC818" s="29">
        <v>41.745098039215691</v>
      </c>
      <c r="BD818" s="29">
        <v>0</v>
      </c>
      <c r="BE818" s="29">
        <v>165.97647058823529</v>
      </c>
      <c r="BF818" s="29">
        <v>314.67843137254903</v>
      </c>
      <c r="BG818" s="29">
        <v>66.968627450980392</v>
      </c>
      <c r="BH818" s="29">
        <v>0</v>
      </c>
      <c r="BI818" s="29">
        <v>2</v>
      </c>
      <c r="BJ818" s="29">
        <v>21.509803921568629</v>
      </c>
      <c r="BK818" s="29">
        <v>41.745098039215691</v>
      </c>
      <c r="BL818" s="29">
        <v>41.745098039215691</v>
      </c>
      <c r="BM818" s="29">
        <v>314.67843137254903</v>
      </c>
      <c r="BN818" s="29">
        <v>148.70196078431374</v>
      </c>
      <c r="BO818" s="29">
        <v>66.968627450980392</v>
      </c>
      <c r="BP818" s="29">
        <v>66.968627450980392</v>
      </c>
      <c r="BQ818" s="29">
        <v>23.509803921568629</v>
      </c>
      <c r="BR818" s="29">
        <v>23.509803921568629</v>
      </c>
      <c r="BS818" s="29">
        <v>0</v>
      </c>
      <c r="BT818" s="29">
        <v>0</v>
      </c>
      <c r="BU818" s="29">
        <v>0</v>
      </c>
      <c r="BV818" s="29">
        <v>0</v>
      </c>
      <c r="BW818" s="29">
        <v>0</v>
      </c>
      <c r="BX818" s="29">
        <v>0</v>
      </c>
      <c r="BY818" s="29">
        <v>0</v>
      </c>
      <c r="BZ818" s="29">
        <v>0</v>
      </c>
      <c r="CA818" s="29">
        <v>0</v>
      </c>
      <c r="CB818" s="29">
        <v>0</v>
      </c>
      <c r="CC818" s="29">
        <v>0</v>
      </c>
      <c r="CD818" s="29">
        <v>0</v>
      </c>
      <c r="CE818" s="29">
        <v>0</v>
      </c>
      <c r="CF818" s="29">
        <v>0</v>
      </c>
      <c r="CG818" s="29">
        <v>0</v>
      </c>
      <c r="CH818" s="29">
        <v>0</v>
      </c>
    </row>
    <row r="819" spans="23:86" ht="24" customHeight="1">
      <c r="W819" s="29">
        <v>41.745098039215691</v>
      </c>
      <c r="X819" s="29">
        <v>0</v>
      </c>
      <c r="Y819" s="29">
        <v>0</v>
      </c>
      <c r="Z819" s="29">
        <v>219.4196078431373</v>
      </c>
      <c r="AA819" s="29">
        <v>66.968627450980392</v>
      </c>
      <c r="AB819" s="29">
        <v>35.984313725490189</v>
      </c>
      <c r="AC819" s="29">
        <v>36.38039215686274</v>
      </c>
      <c r="AD819" s="29">
        <v>0</v>
      </c>
      <c r="AE819" s="29">
        <v>127.85098039215686</v>
      </c>
      <c r="AF819" s="29">
        <v>0</v>
      </c>
      <c r="AG819" s="29">
        <v>0</v>
      </c>
      <c r="AH819" s="29">
        <v>219.4196078431373</v>
      </c>
      <c r="AI819" s="29">
        <v>152.45098039215691</v>
      </c>
      <c r="AJ819" s="29">
        <v>70.364705882352922</v>
      </c>
      <c r="AK819" s="29">
        <v>68.364705882352922</v>
      </c>
      <c r="AL819" s="29">
        <v>0</v>
      </c>
      <c r="AM819" s="29">
        <v>41.745098039215691</v>
      </c>
      <c r="AN819" s="29">
        <v>148.70196078431374</v>
      </c>
      <c r="AO819" s="29">
        <v>148.70196078431374</v>
      </c>
      <c r="AP819" s="29">
        <v>0</v>
      </c>
      <c r="AQ819" s="29">
        <v>66.968627450980392</v>
      </c>
      <c r="AR819" s="29">
        <v>55.890196078431373</v>
      </c>
      <c r="AS819" s="29">
        <v>23.509803921568629</v>
      </c>
      <c r="AT819" s="29">
        <v>0</v>
      </c>
      <c r="AU819" s="29">
        <v>41.745098039215691</v>
      </c>
      <c r="AV819" s="29">
        <v>148.70196078431374</v>
      </c>
      <c r="AW819" s="29">
        <v>0</v>
      </c>
      <c r="AX819" s="29">
        <v>66.968627450980392</v>
      </c>
      <c r="AY819" s="29">
        <v>66.968627450980392</v>
      </c>
      <c r="AZ819" s="29">
        <v>57.890196078431373</v>
      </c>
      <c r="BA819" s="29">
        <v>36.38039215686274</v>
      </c>
      <c r="BB819" s="29">
        <v>0</v>
      </c>
      <c r="BC819" s="29">
        <v>0</v>
      </c>
      <c r="BD819" s="29">
        <v>165.97647058823529</v>
      </c>
      <c r="BE819" s="29">
        <v>314.67843137254903</v>
      </c>
      <c r="BF819" s="29">
        <v>66.968627450980392</v>
      </c>
      <c r="BG819" s="29">
        <v>0</v>
      </c>
      <c r="BH819" s="29">
        <v>2</v>
      </c>
      <c r="BI819" s="29">
        <v>21.509803921568629</v>
      </c>
      <c r="BJ819" s="29">
        <v>0</v>
      </c>
      <c r="BK819" s="29">
        <v>41.745098039215691</v>
      </c>
      <c r="BL819" s="29">
        <v>314.67843137254903</v>
      </c>
      <c r="BM819" s="29">
        <v>148.70196078431374</v>
      </c>
      <c r="BN819" s="29">
        <v>66.968627450980392</v>
      </c>
      <c r="BO819" s="29">
        <v>66.968627450980392</v>
      </c>
      <c r="BP819" s="29">
        <v>23.509803921568629</v>
      </c>
      <c r="BQ819" s="29">
        <v>23.509803921568629</v>
      </c>
      <c r="BR819" s="29">
        <v>0</v>
      </c>
      <c r="BS819" s="29">
        <v>0</v>
      </c>
      <c r="BT819" s="29">
        <v>0</v>
      </c>
      <c r="BU819" s="29">
        <v>0</v>
      </c>
      <c r="BV819" s="29">
        <v>0</v>
      </c>
      <c r="BW819" s="29">
        <v>0</v>
      </c>
      <c r="BX819" s="29">
        <v>0</v>
      </c>
      <c r="BY819" s="29">
        <v>0</v>
      </c>
      <c r="BZ819" s="29">
        <v>0</v>
      </c>
      <c r="CA819" s="29">
        <v>0</v>
      </c>
      <c r="CB819" s="29">
        <v>0</v>
      </c>
      <c r="CC819" s="29">
        <v>0</v>
      </c>
      <c r="CD819" s="29">
        <v>0</v>
      </c>
      <c r="CE819" s="29">
        <v>0</v>
      </c>
      <c r="CF819" s="29">
        <v>0</v>
      </c>
      <c r="CG819" s="29">
        <v>0</v>
      </c>
      <c r="CH819" s="29">
        <v>0</v>
      </c>
    </row>
    <row r="820" spans="23:86" ht="24" customHeight="1">
      <c r="W820" s="30">
        <v>0</v>
      </c>
      <c r="X820" s="30">
        <v>0</v>
      </c>
      <c r="Y820" s="30">
        <v>219.4196078431373</v>
      </c>
      <c r="Z820" s="30">
        <v>66.968627450980392</v>
      </c>
      <c r="AA820" s="30">
        <v>35.984313725490189</v>
      </c>
      <c r="AB820" s="30">
        <v>36.38039215686274</v>
      </c>
      <c r="AC820" s="30">
        <v>0</v>
      </c>
      <c r="AD820" s="30">
        <v>0</v>
      </c>
      <c r="AE820" s="30">
        <v>0</v>
      </c>
      <c r="AF820" s="30">
        <v>0</v>
      </c>
      <c r="AG820" s="30">
        <v>219.4196078431373</v>
      </c>
      <c r="AH820" s="30">
        <v>152.45098039215691</v>
      </c>
      <c r="AI820" s="30">
        <v>70.364705882352922</v>
      </c>
      <c r="AJ820" s="30">
        <v>68.364705882352922</v>
      </c>
      <c r="AK820" s="30">
        <v>0</v>
      </c>
      <c r="AL820" s="30">
        <v>0</v>
      </c>
      <c r="AM820" s="30">
        <v>148.70196078431374</v>
      </c>
      <c r="AN820" s="30">
        <v>148.70196078431374</v>
      </c>
      <c r="AO820" s="30">
        <v>0</v>
      </c>
      <c r="AP820" s="30">
        <v>66.968627450980392</v>
      </c>
      <c r="AQ820" s="30">
        <v>55.890196078431373</v>
      </c>
      <c r="AR820" s="30">
        <v>23.509803921568629</v>
      </c>
      <c r="AS820" s="30">
        <v>0</v>
      </c>
      <c r="AT820" s="30">
        <v>0</v>
      </c>
      <c r="AU820" s="30">
        <v>148.70196078431374</v>
      </c>
      <c r="AV820" s="30">
        <v>0</v>
      </c>
      <c r="AW820" s="30">
        <v>66.968627450980392</v>
      </c>
      <c r="AX820" s="30">
        <v>66.968627450980392</v>
      </c>
      <c r="AY820" s="30">
        <v>57.890196078431373</v>
      </c>
      <c r="AZ820" s="30">
        <v>36.38039215686274</v>
      </c>
      <c r="BA820" s="30">
        <v>0</v>
      </c>
      <c r="BB820" s="30">
        <v>0</v>
      </c>
      <c r="BC820" s="30">
        <v>165.97647058823529</v>
      </c>
      <c r="BD820" s="30">
        <v>314.67843137254903</v>
      </c>
      <c r="BE820" s="30">
        <v>66.968627450980392</v>
      </c>
      <c r="BF820" s="30">
        <v>0</v>
      </c>
      <c r="BG820" s="30">
        <v>2</v>
      </c>
      <c r="BH820" s="30">
        <v>21.509803921568629</v>
      </c>
      <c r="BI820" s="30">
        <v>0</v>
      </c>
      <c r="BJ820" s="30">
        <v>0</v>
      </c>
      <c r="BK820" s="30">
        <v>314.67843137254903</v>
      </c>
      <c r="BL820" s="30">
        <v>148.70196078431374</v>
      </c>
      <c r="BM820" s="30">
        <v>66.968627450980392</v>
      </c>
      <c r="BN820" s="30">
        <v>66.968627450980392</v>
      </c>
      <c r="BO820" s="30">
        <v>23.509803921568629</v>
      </c>
      <c r="BP820" s="30">
        <v>23.509803921568629</v>
      </c>
      <c r="BQ820" s="30">
        <v>0</v>
      </c>
      <c r="BR820" s="30">
        <v>0</v>
      </c>
      <c r="BS820" s="30">
        <v>0</v>
      </c>
      <c r="BT820" s="30">
        <v>0</v>
      </c>
      <c r="BU820" s="30">
        <v>0</v>
      </c>
      <c r="BV820" s="30">
        <v>0</v>
      </c>
      <c r="BW820" s="30">
        <v>0</v>
      </c>
      <c r="BX820" s="30">
        <v>0</v>
      </c>
      <c r="BY820" s="30">
        <v>0</v>
      </c>
      <c r="BZ820" s="30">
        <v>0</v>
      </c>
      <c r="CA820" s="30">
        <v>0</v>
      </c>
      <c r="CB820" s="30">
        <v>0</v>
      </c>
      <c r="CC820" s="30">
        <v>0</v>
      </c>
      <c r="CD820" s="30">
        <v>0</v>
      </c>
      <c r="CE820" s="30">
        <v>0</v>
      </c>
      <c r="CF820" s="30">
        <v>0</v>
      </c>
      <c r="CG820" s="30">
        <v>0</v>
      </c>
      <c r="CH820" s="30">
        <v>0</v>
      </c>
    </row>
    <row r="821" spans="23:86" ht="24" customHeight="1">
      <c r="W821" s="28" cm="1">
        <f t="array" ref="W821:CH829">IM2COL(W778:AD785,3,1,2,0)</f>
        <v>0</v>
      </c>
      <c r="X821" s="28">
        <v>0.68627450980392157</v>
      </c>
      <c r="Y821" s="28">
        <v>0</v>
      </c>
      <c r="Z821" s="28">
        <v>2.239215686274509</v>
      </c>
      <c r="AA821" s="28">
        <v>9.0549019607843135</v>
      </c>
      <c r="AB821" s="28">
        <v>5.5176470588235293</v>
      </c>
      <c r="AC821" s="28">
        <v>5.5098039215686274</v>
      </c>
      <c r="AD821" s="28">
        <v>4.3098039215686281</v>
      </c>
      <c r="AE821" s="28">
        <v>0</v>
      </c>
      <c r="AF821" s="28">
        <v>0</v>
      </c>
      <c r="AG821" s="28">
        <v>2.7450980392156765E-2</v>
      </c>
      <c r="AH821" s="28">
        <v>5.0235294117647058</v>
      </c>
      <c r="AI821" s="28">
        <v>6.4823529411764707</v>
      </c>
      <c r="AJ821" s="28">
        <v>3.4509803921568629</v>
      </c>
      <c r="AK821" s="28">
        <v>6.1450980392156858</v>
      </c>
      <c r="AL821" s="28">
        <v>4.9215686274509807</v>
      </c>
      <c r="AM821" s="28">
        <v>0</v>
      </c>
      <c r="AN821" s="28">
        <v>0</v>
      </c>
      <c r="AO821" s="28">
        <v>0</v>
      </c>
      <c r="AP821" s="28">
        <v>5.9333333333333327</v>
      </c>
      <c r="AQ821" s="28">
        <v>6.7098039215686276</v>
      </c>
      <c r="AR821" s="28">
        <v>3.7529411764705882</v>
      </c>
      <c r="AS821" s="28">
        <v>6.658823529411765</v>
      </c>
      <c r="AT821" s="28">
        <v>5.4705882352941178</v>
      </c>
      <c r="AU821" s="28">
        <v>0</v>
      </c>
      <c r="AV821" s="28">
        <v>0</v>
      </c>
      <c r="AW821" s="28">
        <v>1.2274509803921567</v>
      </c>
      <c r="AX821" s="28">
        <v>6.4745098039215678</v>
      </c>
      <c r="AY821" s="28">
        <v>4.1921568627450991</v>
      </c>
      <c r="AZ821" s="28">
        <v>1.5137254901960779</v>
      </c>
      <c r="BA821" s="28">
        <v>7.2980392156862735</v>
      </c>
      <c r="BB821" s="28">
        <v>6.0078431372549019</v>
      </c>
      <c r="BC821" s="28">
        <v>0</v>
      </c>
      <c r="BD821" s="28">
        <v>0</v>
      </c>
      <c r="BE821" s="28">
        <v>1.6666666666666667</v>
      </c>
      <c r="BF821" s="28">
        <v>4.5098039215686265</v>
      </c>
      <c r="BG821" s="28">
        <v>3.3725490196078436</v>
      </c>
      <c r="BH821" s="28">
        <v>2.6509803921568622</v>
      </c>
      <c r="BI821" s="28">
        <v>7.0901960784313722</v>
      </c>
      <c r="BJ821" s="28">
        <v>5.341176470588235</v>
      </c>
      <c r="BK821" s="28">
        <v>0</v>
      </c>
      <c r="BL821" s="28">
        <v>0</v>
      </c>
      <c r="BM821" s="28">
        <v>0.6509803921568631</v>
      </c>
      <c r="BN821" s="28">
        <v>3.4039215686274504</v>
      </c>
      <c r="BO821" s="28">
        <v>2.6392156862745102</v>
      </c>
      <c r="BP821" s="28">
        <v>2.168627450980392</v>
      </c>
      <c r="BQ821" s="28">
        <v>6.4392156862745091</v>
      </c>
      <c r="BR821" s="28">
        <v>4.6941176470588237</v>
      </c>
      <c r="BS821" s="28">
        <v>0</v>
      </c>
      <c r="BT821" s="28">
        <v>0.67058823529411771</v>
      </c>
      <c r="BU821" s="28">
        <v>0.20392156862745126</v>
      </c>
      <c r="BV821" s="28">
        <v>0.70196078431372522</v>
      </c>
      <c r="BW821" s="28">
        <v>1.2980392156862746</v>
      </c>
      <c r="BX821" s="28">
        <v>1.5843137254901962</v>
      </c>
      <c r="BY821" s="28">
        <v>3.7411764705882353</v>
      </c>
      <c r="BZ821" s="28">
        <v>3.0470588235294116</v>
      </c>
      <c r="CA821" s="28">
        <v>0.53725490196078429</v>
      </c>
      <c r="CB821" s="28">
        <v>1.0156862745098039</v>
      </c>
      <c r="CC821" s="28">
        <v>0.42352941176470604</v>
      </c>
      <c r="CD821" s="28">
        <v>0.94509803921568625</v>
      </c>
      <c r="CE821" s="28">
        <v>1.4705882352941175</v>
      </c>
      <c r="CF821" s="28">
        <v>1.0352941176470589</v>
      </c>
      <c r="CG821" s="28">
        <v>2.0666666666666664</v>
      </c>
      <c r="CH821" s="28">
        <v>2.0117647058823529</v>
      </c>
    </row>
    <row r="822" spans="23:86" ht="24" customHeight="1">
      <c r="W822" s="29">
        <v>0.68627450980392157</v>
      </c>
      <c r="X822" s="29">
        <v>0</v>
      </c>
      <c r="Y822" s="29">
        <v>2.239215686274509</v>
      </c>
      <c r="Z822" s="29">
        <v>9.0549019607843135</v>
      </c>
      <c r="AA822" s="29">
        <v>5.5176470588235293</v>
      </c>
      <c r="AB822" s="29">
        <v>5.5098039215686274</v>
      </c>
      <c r="AC822" s="29">
        <v>4.3098039215686281</v>
      </c>
      <c r="AD822" s="29">
        <v>0</v>
      </c>
      <c r="AE822" s="29">
        <v>0</v>
      </c>
      <c r="AF822" s="29">
        <v>2.7450980392156765E-2</v>
      </c>
      <c r="AG822" s="29">
        <v>5.0235294117647058</v>
      </c>
      <c r="AH822" s="29">
        <v>6.4823529411764707</v>
      </c>
      <c r="AI822" s="29">
        <v>3.4509803921568629</v>
      </c>
      <c r="AJ822" s="29">
        <v>6.1450980392156858</v>
      </c>
      <c r="AK822" s="29">
        <v>4.9215686274509807</v>
      </c>
      <c r="AL822" s="29">
        <v>0</v>
      </c>
      <c r="AM822" s="29">
        <v>0</v>
      </c>
      <c r="AN822" s="29">
        <v>0</v>
      </c>
      <c r="AO822" s="29">
        <v>5.9333333333333327</v>
      </c>
      <c r="AP822" s="29">
        <v>6.7098039215686276</v>
      </c>
      <c r="AQ822" s="29">
        <v>3.7529411764705882</v>
      </c>
      <c r="AR822" s="29">
        <v>6.658823529411765</v>
      </c>
      <c r="AS822" s="29">
        <v>5.4705882352941178</v>
      </c>
      <c r="AT822" s="29">
        <v>0</v>
      </c>
      <c r="AU822" s="29">
        <v>0</v>
      </c>
      <c r="AV822" s="29">
        <v>1.2274509803921567</v>
      </c>
      <c r="AW822" s="29">
        <v>6.4745098039215678</v>
      </c>
      <c r="AX822" s="29">
        <v>4.1921568627450991</v>
      </c>
      <c r="AY822" s="29">
        <v>1.5137254901960779</v>
      </c>
      <c r="AZ822" s="29">
        <v>7.2980392156862735</v>
      </c>
      <c r="BA822" s="29">
        <v>6.0078431372549019</v>
      </c>
      <c r="BB822" s="29">
        <v>0</v>
      </c>
      <c r="BC822" s="29">
        <v>0</v>
      </c>
      <c r="BD822" s="29">
        <v>1.6666666666666667</v>
      </c>
      <c r="BE822" s="29">
        <v>4.5098039215686265</v>
      </c>
      <c r="BF822" s="29">
        <v>3.3725490196078436</v>
      </c>
      <c r="BG822" s="29">
        <v>2.6509803921568622</v>
      </c>
      <c r="BH822" s="29">
        <v>7.0901960784313722</v>
      </c>
      <c r="BI822" s="29">
        <v>5.341176470588235</v>
      </c>
      <c r="BJ822" s="29">
        <v>0</v>
      </c>
      <c r="BK822" s="29">
        <v>0</v>
      </c>
      <c r="BL822" s="29">
        <v>0.6509803921568631</v>
      </c>
      <c r="BM822" s="29">
        <v>3.4039215686274504</v>
      </c>
      <c r="BN822" s="29">
        <v>2.6392156862745102</v>
      </c>
      <c r="BO822" s="29">
        <v>2.168627450980392</v>
      </c>
      <c r="BP822" s="29">
        <v>6.4392156862745091</v>
      </c>
      <c r="BQ822" s="29">
        <v>4.6941176470588237</v>
      </c>
      <c r="BR822" s="29">
        <v>0</v>
      </c>
      <c r="BS822" s="29">
        <v>0.67058823529411771</v>
      </c>
      <c r="BT822" s="29">
        <v>0.20392156862745126</v>
      </c>
      <c r="BU822" s="29">
        <v>0.70196078431372522</v>
      </c>
      <c r="BV822" s="29">
        <v>1.2980392156862746</v>
      </c>
      <c r="BW822" s="29">
        <v>1.5843137254901962</v>
      </c>
      <c r="BX822" s="29">
        <v>3.7411764705882353</v>
      </c>
      <c r="BY822" s="29">
        <v>3.0470588235294116</v>
      </c>
      <c r="BZ822" s="29">
        <v>0</v>
      </c>
      <c r="CA822" s="29">
        <v>1.0156862745098039</v>
      </c>
      <c r="CB822" s="29">
        <v>0.42352941176470604</v>
      </c>
      <c r="CC822" s="29">
        <v>0.94509803921568625</v>
      </c>
      <c r="CD822" s="29">
        <v>1.4705882352941175</v>
      </c>
      <c r="CE822" s="29">
        <v>1.0352941176470589</v>
      </c>
      <c r="CF822" s="29">
        <v>2.0666666666666664</v>
      </c>
      <c r="CG822" s="29">
        <v>2.0117647058823529</v>
      </c>
      <c r="CH822" s="29">
        <v>0</v>
      </c>
    </row>
    <row r="823" spans="23:86" ht="24" customHeight="1">
      <c r="W823" s="29">
        <v>0</v>
      </c>
      <c r="X823" s="29">
        <v>2.239215686274509</v>
      </c>
      <c r="Y823" s="29">
        <v>9.0549019607843135</v>
      </c>
      <c r="Z823" s="29">
        <v>5.5176470588235293</v>
      </c>
      <c r="AA823" s="29">
        <v>5.5098039215686274</v>
      </c>
      <c r="AB823" s="29">
        <v>4.3098039215686281</v>
      </c>
      <c r="AC823" s="29">
        <v>0</v>
      </c>
      <c r="AD823" s="29">
        <v>0</v>
      </c>
      <c r="AE823" s="29">
        <v>2.7450980392156765E-2</v>
      </c>
      <c r="AF823" s="29">
        <v>5.0235294117647058</v>
      </c>
      <c r="AG823" s="29">
        <v>6.4823529411764707</v>
      </c>
      <c r="AH823" s="29">
        <v>3.4509803921568629</v>
      </c>
      <c r="AI823" s="29">
        <v>6.1450980392156858</v>
      </c>
      <c r="AJ823" s="29">
        <v>4.9215686274509807</v>
      </c>
      <c r="AK823" s="29">
        <v>0</v>
      </c>
      <c r="AL823" s="29">
        <v>0</v>
      </c>
      <c r="AM823" s="29">
        <v>0</v>
      </c>
      <c r="AN823" s="29">
        <v>5.9333333333333327</v>
      </c>
      <c r="AO823" s="29">
        <v>6.7098039215686276</v>
      </c>
      <c r="AP823" s="29">
        <v>3.7529411764705882</v>
      </c>
      <c r="AQ823" s="29">
        <v>6.658823529411765</v>
      </c>
      <c r="AR823" s="29">
        <v>5.4705882352941178</v>
      </c>
      <c r="AS823" s="29">
        <v>0</v>
      </c>
      <c r="AT823" s="29">
        <v>0</v>
      </c>
      <c r="AU823" s="29">
        <v>1.2274509803921567</v>
      </c>
      <c r="AV823" s="29">
        <v>6.4745098039215678</v>
      </c>
      <c r="AW823" s="29">
        <v>4.1921568627450991</v>
      </c>
      <c r="AX823" s="29">
        <v>1.5137254901960779</v>
      </c>
      <c r="AY823" s="29">
        <v>7.2980392156862735</v>
      </c>
      <c r="AZ823" s="29">
        <v>6.0078431372549019</v>
      </c>
      <c r="BA823" s="29">
        <v>0</v>
      </c>
      <c r="BB823" s="29">
        <v>0</v>
      </c>
      <c r="BC823" s="29">
        <v>1.6666666666666667</v>
      </c>
      <c r="BD823" s="29">
        <v>4.5098039215686265</v>
      </c>
      <c r="BE823" s="29">
        <v>3.3725490196078436</v>
      </c>
      <c r="BF823" s="29">
        <v>2.6509803921568622</v>
      </c>
      <c r="BG823" s="29">
        <v>7.0901960784313722</v>
      </c>
      <c r="BH823" s="29">
        <v>5.341176470588235</v>
      </c>
      <c r="BI823" s="29">
        <v>0</v>
      </c>
      <c r="BJ823" s="29">
        <v>0</v>
      </c>
      <c r="BK823" s="29">
        <v>0.6509803921568631</v>
      </c>
      <c r="BL823" s="29">
        <v>3.4039215686274504</v>
      </c>
      <c r="BM823" s="29">
        <v>2.6392156862745102</v>
      </c>
      <c r="BN823" s="29">
        <v>2.168627450980392</v>
      </c>
      <c r="BO823" s="29">
        <v>6.4392156862745091</v>
      </c>
      <c r="BP823" s="29">
        <v>4.6941176470588237</v>
      </c>
      <c r="BQ823" s="29">
        <v>0</v>
      </c>
      <c r="BR823" s="29">
        <v>0</v>
      </c>
      <c r="BS823" s="29">
        <v>0.20392156862745126</v>
      </c>
      <c r="BT823" s="29">
        <v>0.70196078431372522</v>
      </c>
      <c r="BU823" s="29">
        <v>1.2980392156862746</v>
      </c>
      <c r="BV823" s="29">
        <v>1.5843137254901962</v>
      </c>
      <c r="BW823" s="29">
        <v>3.7411764705882353</v>
      </c>
      <c r="BX823" s="29">
        <v>3.0470588235294116</v>
      </c>
      <c r="BY823" s="29">
        <v>0</v>
      </c>
      <c r="BZ823" s="29">
        <v>0</v>
      </c>
      <c r="CA823" s="29">
        <v>0.42352941176470604</v>
      </c>
      <c r="CB823" s="29">
        <v>0.94509803921568625</v>
      </c>
      <c r="CC823" s="29">
        <v>1.4705882352941175</v>
      </c>
      <c r="CD823" s="29">
        <v>1.0352941176470589</v>
      </c>
      <c r="CE823" s="29">
        <v>2.0666666666666664</v>
      </c>
      <c r="CF823" s="29">
        <v>2.0117647058823529</v>
      </c>
      <c r="CG823" s="29">
        <v>0</v>
      </c>
      <c r="CH823" s="29">
        <v>0</v>
      </c>
    </row>
    <row r="824" spans="23:86" ht="24" customHeight="1">
      <c r="W824" s="29">
        <v>0</v>
      </c>
      <c r="X824" s="29">
        <v>0</v>
      </c>
      <c r="Y824" s="29">
        <v>2.7450980392156765E-2</v>
      </c>
      <c r="Z824" s="29">
        <v>5.0235294117647058</v>
      </c>
      <c r="AA824" s="29">
        <v>6.4823529411764707</v>
      </c>
      <c r="AB824" s="29">
        <v>3.4509803921568629</v>
      </c>
      <c r="AC824" s="29">
        <v>6.1450980392156858</v>
      </c>
      <c r="AD824" s="29">
        <v>4.9215686274509807</v>
      </c>
      <c r="AE824" s="29">
        <v>0</v>
      </c>
      <c r="AF824" s="29">
        <v>0</v>
      </c>
      <c r="AG824" s="29">
        <v>0</v>
      </c>
      <c r="AH824" s="29">
        <v>5.9333333333333327</v>
      </c>
      <c r="AI824" s="29">
        <v>6.7098039215686276</v>
      </c>
      <c r="AJ824" s="29">
        <v>3.7529411764705882</v>
      </c>
      <c r="AK824" s="29">
        <v>6.658823529411765</v>
      </c>
      <c r="AL824" s="29">
        <v>5.4705882352941178</v>
      </c>
      <c r="AM824" s="29">
        <v>0</v>
      </c>
      <c r="AN824" s="29">
        <v>0</v>
      </c>
      <c r="AO824" s="29">
        <v>1.2274509803921567</v>
      </c>
      <c r="AP824" s="29">
        <v>6.4745098039215678</v>
      </c>
      <c r="AQ824" s="29">
        <v>4.1921568627450991</v>
      </c>
      <c r="AR824" s="29">
        <v>1.5137254901960779</v>
      </c>
      <c r="AS824" s="29">
        <v>7.2980392156862735</v>
      </c>
      <c r="AT824" s="29">
        <v>6.0078431372549019</v>
      </c>
      <c r="AU824" s="29">
        <v>0</v>
      </c>
      <c r="AV824" s="29">
        <v>0</v>
      </c>
      <c r="AW824" s="29">
        <v>1.6666666666666667</v>
      </c>
      <c r="AX824" s="29">
        <v>4.5098039215686265</v>
      </c>
      <c r="AY824" s="29">
        <v>3.3725490196078436</v>
      </c>
      <c r="AZ824" s="29">
        <v>2.6509803921568622</v>
      </c>
      <c r="BA824" s="29">
        <v>7.0901960784313722</v>
      </c>
      <c r="BB824" s="29">
        <v>5.341176470588235</v>
      </c>
      <c r="BC824" s="29">
        <v>0</v>
      </c>
      <c r="BD824" s="29">
        <v>0</v>
      </c>
      <c r="BE824" s="29">
        <v>0.6509803921568631</v>
      </c>
      <c r="BF824" s="29">
        <v>3.4039215686274504</v>
      </c>
      <c r="BG824" s="29">
        <v>2.6392156862745102</v>
      </c>
      <c r="BH824" s="29">
        <v>2.168627450980392</v>
      </c>
      <c r="BI824" s="29">
        <v>6.4392156862745091</v>
      </c>
      <c r="BJ824" s="29">
        <v>4.6941176470588237</v>
      </c>
      <c r="BK824" s="29">
        <v>0</v>
      </c>
      <c r="BL824" s="29">
        <v>0.67058823529411771</v>
      </c>
      <c r="BM824" s="29">
        <v>0.20392156862745126</v>
      </c>
      <c r="BN824" s="29">
        <v>0.70196078431372522</v>
      </c>
      <c r="BO824" s="29">
        <v>1.2980392156862746</v>
      </c>
      <c r="BP824" s="29">
        <v>1.5843137254901962</v>
      </c>
      <c r="BQ824" s="29">
        <v>3.7411764705882353</v>
      </c>
      <c r="BR824" s="29">
        <v>3.0470588235294116</v>
      </c>
      <c r="BS824" s="29">
        <v>0.53725490196078429</v>
      </c>
      <c r="BT824" s="29">
        <v>1.0156862745098039</v>
      </c>
      <c r="BU824" s="29">
        <v>0.42352941176470604</v>
      </c>
      <c r="BV824" s="29">
        <v>0.94509803921568625</v>
      </c>
      <c r="BW824" s="29">
        <v>1.4705882352941175</v>
      </c>
      <c r="BX824" s="29">
        <v>1.0352941176470589</v>
      </c>
      <c r="BY824" s="29">
        <v>2.0666666666666664</v>
      </c>
      <c r="BZ824" s="29">
        <v>2.0117647058823529</v>
      </c>
      <c r="CA824" s="29">
        <v>0</v>
      </c>
      <c r="CB824" s="29">
        <v>0</v>
      </c>
      <c r="CC824" s="29">
        <v>0</v>
      </c>
      <c r="CD824" s="29">
        <v>0</v>
      </c>
      <c r="CE824" s="29">
        <v>0</v>
      </c>
      <c r="CF824" s="29">
        <v>0</v>
      </c>
      <c r="CG824" s="29">
        <v>0</v>
      </c>
      <c r="CH824" s="29">
        <v>0</v>
      </c>
    </row>
    <row r="825" spans="23:86" ht="24" customHeight="1">
      <c r="W825" s="29">
        <v>0</v>
      </c>
      <c r="X825" s="29">
        <v>2.7450980392156765E-2</v>
      </c>
      <c r="Y825" s="29">
        <v>5.0235294117647058</v>
      </c>
      <c r="Z825" s="29">
        <v>6.4823529411764707</v>
      </c>
      <c r="AA825" s="29">
        <v>3.4509803921568629</v>
      </c>
      <c r="AB825" s="29">
        <v>6.1450980392156858</v>
      </c>
      <c r="AC825" s="29">
        <v>4.9215686274509807</v>
      </c>
      <c r="AD825" s="29">
        <v>0</v>
      </c>
      <c r="AE825" s="29">
        <v>0</v>
      </c>
      <c r="AF825" s="29">
        <v>0</v>
      </c>
      <c r="AG825" s="29">
        <v>5.9333333333333327</v>
      </c>
      <c r="AH825" s="29">
        <v>6.7098039215686276</v>
      </c>
      <c r="AI825" s="29">
        <v>3.7529411764705882</v>
      </c>
      <c r="AJ825" s="29">
        <v>6.658823529411765</v>
      </c>
      <c r="AK825" s="29">
        <v>5.4705882352941178</v>
      </c>
      <c r="AL825" s="29">
        <v>0</v>
      </c>
      <c r="AM825" s="29">
        <v>0</v>
      </c>
      <c r="AN825" s="29">
        <v>1.2274509803921567</v>
      </c>
      <c r="AO825" s="29">
        <v>6.4745098039215678</v>
      </c>
      <c r="AP825" s="29">
        <v>4.1921568627450991</v>
      </c>
      <c r="AQ825" s="29">
        <v>1.5137254901960779</v>
      </c>
      <c r="AR825" s="29">
        <v>7.2980392156862735</v>
      </c>
      <c r="AS825" s="29">
        <v>6.0078431372549019</v>
      </c>
      <c r="AT825" s="29">
        <v>0</v>
      </c>
      <c r="AU825" s="29">
        <v>0</v>
      </c>
      <c r="AV825" s="29">
        <v>1.6666666666666667</v>
      </c>
      <c r="AW825" s="29">
        <v>4.5098039215686265</v>
      </c>
      <c r="AX825" s="29">
        <v>3.3725490196078436</v>
      </c>
      <c r="AY825" s="29">
        <v>2.6509803921568622</v>
      </c>
      <c r="AZ825" s="29">
        <v>7.0901960784313722</v>
      </c>
      <c r="BA825" s="29">
        <v>5.341176470588235</v>
      </c>
      <c r="BB825" s="29">
        <v>0</v>
      </c>
      <c r="BC825" s="29">
        <v>0</v>
      </c>
      <c r="BD825" s="29">
        <v>0.6509803921568631</v>
      </c>
      <c r="BE825" s="29">
        <v>3.4039215686274504</v>
      </c>
      <c r="BF825" s="29">
        <v>2.6392156862745102</v>
      </c>
      <c r="BG825" s="29">
        <v>2.168627450980392</v>
      </c>
      <c r="BH825" s="29">
        <v>6.4392156862745091</v>
      </c>
      <c r="BI825" s="29">
        <v>4.6941176470588237</v>
      </c>
      <c r="BJ825" s="29">
        <v>0</v>
      </c>
      <c r="BK825" s="29">
        <v>0.67058823529411771</v>
      </c>
      <c r="BL825" s="29">
        <v>0.20392156862745126</v>
      </c>
      <c r="BM825" s="29">
        <v>0.70196078431372522</v>
      </c>
      <c r="BN825" s="29">
        <v>1.2980392156862746</v>
      </c>
      <c r="BO825" s="29">
        <v>1.5843137254901962</v>
      </c>
      <c r="BP825" s="29">
        <v>3.7411764705882353</v>
      </c>
      <c r="BQ825" s="29">
        <v>3.0470588235294116</v>
      </c>
      <c r="BR825" s="29">
        <v>0</v>
      </c>
      <c r="BS825" s="29">
        <v>1.0156862745098039</v>
      </c>
      <c r="BT825" s="29">
        <v>0.42352941176470604</v>
      </c>
      <c r="BU825" s="29">
        <v>0.94509803921568625</v>
      </c>
      <c r="BV825" s="29">
        <v>1.4705882352941175</v>
      </c>
      <c r="BW825" s="29">
        <v>1.0352941176470589</v>
      </c>
      <c r="BX825" s="29">
        <v>2.0666666666666664</v>
      </c>
      <c r="BY825" s="29">
        <v>2.0117647058823529</v>
      </c>
      <c r="BZ825" s="29">
        <v>0</v>
      </c>
      <c r="CA825" s="29">
        <v>0</v>
      </c>
      <c r="CB825" s="29">
        <v>0</v>
      </c>
      <c r="CC825" s="29">
        <v>0</v>
      </c>
      <c r="CD825" s="29">
        <v>0</v>
      </c>
      <c r="CE825" s="29">
        <v>0</v>
      </c>
      <c r="CF825" s="29">
        <v>0</v>
      </c>
      <c r="CG825" s="29">
        <v>0</v>
      </c>
      <c r="CH825" s="29">
        <v>0</v>
      </c>
    </row>
    <row r="826" spans="23:86" ht="24" customHeight="1">
      <c r="W826" s="29">
        <v>2.7450980392156765E-2</v>
      </c>
      <c r="X826" s="29">
        <v>5.0235294117647058</v>
      </c>
      <c r="Y826" s="29">
        <v>6.4823529411764707</v>
      </c>
      <c r="Z826" s="29">
        <v>3.4509803921568629</v>
      </c>
      <c r="AA826" s="29">
        <v>6.1450980392156858</v>
      </c>
      <c r="AB826" s="29">
        <v>4.9215686274509807</v>
      </c>
      <c r="AC826" s="29">
        <v>0</v>
      </c>
      <c r="AD826" s="29">
        <v>0</v>
      </c>
      <c r="AE826" s="29">
        <v>0</v>
      </c>
      <c r="AF826" s="29">
        <v>5.9333333333333327</v>
      </c>
      <c r="AG826" s="29">
        <v>6.7098039215686276</v>
      </c>
      <c r="AH826" s="29">
        <v>3.7529411764705882</v>
      </c>
      <c r="AI826" s="29">
        <v>6.658823529411765</v>
      </c>
      <c r="AJ826" s="29">
        <v>5.4705882352941178</v>
      </c>
      <c r="AK826" s="29">
        <v>0</v>
      </c>
      <c r="AL826" s="29">
        <v>0</v>
      </c>
      <c r="AM826" s="29">
        <v>1.2274509803921567</v>
      </c>
      <c r="AN826" s="29">
        <v>6.4745098039215678</v>
      </c>
      <c r="AO826" s="29">
        <v>4.1921568627450991</v>
      </c>
      <c r="AP826" s="29">
        <v>1.5137254901960779</v>
      </c>
      <c r="AQ826" s="29">
        <v>7.2980392156862735</v>
      </c>
      <c r="AR826" s="29">
        <v>6.0078431372549019</v>
      </c>
      <c r="AS826" s="29">
        <v>0</v>
      </c>
      <c r="AT826" s="29">
        <v>0</v>
      </c>
      <c r="AU826" s="29">
        <v>1.6666666666666667</v>
      </c>
      <c r="AV826" s="29">
        <v>4.5098039215686265</v>
      </c>
      <c r="AW826" s="29">
        <v>3.3725490196078436</v>
      </c>
      <c r="AX826" s="29">
        <v>2.6509803921568622</v>
      </c>
      <c r="AY826" s="29">
        <v>7.0901960784313722</v>
      </c>
      <c r="AZ826" s="29">
        <v>5.341176470588235</v>
      </c>
      <c r="BA826" s="29">
        <v>0</v>
      </c>
      <c r="BB826" s="29">
        <v>0</v>
      </c>
      <c r="BC826" s="29">
        <v>0.6509803921568631</v>
      </c>
      <c r="BD826" s="29">
        <v>3.4039215686274504</v>
      </c>
      <c r="BE826" s="29">
        <v>2.6392156862745102</v>
      </c>
      <c r="BF826" s="29">
        <v>2.168627450980392</v>
      </c>
      <c r="BG826" s="29">
        <v>6.4392156862745091</v>
      </c>
      <c r="BH826" s="29">
        <v>4.6941176470588237</v>
      </c>
      <c r="BI826" s="29">
        <v>0</v>
      </c>
      <c r="BJ826" s="29">
        <v>0</v>
      </c>
      <c r="BK826" s="29">
        <v>0.20392156862745126</v>
      </c>
      <c r="BL826" s="29">
        <v>0.70196078431372522</v>
      </c>
      <c r="BM826" s="29">
        <v>1.2980392156862746</v>
      </c>
      <c r="BN826" s="29">
        <v>1.5843137254901962</v>
      </c>
      <c r="BO826" s="29">
        <v>3.7411764705882353</v>
      </c>
      <c r="BP826" s="29">
        <v>3.0470588235294116</v>
      </c>
      <c r="BQ826" s="29">
        <v>0</v>
      </c>
      <c r="BR826" s="29">
        <v>0</v>
      </c>
      <c r="BS826" s="29">
        <v>0.42352941176470604</v>
      </c>
      <c r="BT826" s="29">
        <v>0.94509803921568625</v>
      </c>
      <c r="BU826" s="29">
        <v>1.4705882352941175</v>
      </c>
      <c r="BV826" s="29">
        <v>1.0352941176470589</v>
      </c>
      <c r="BW826" s="29">
        <v>2.0666666666666664</v>
      </c>
      <c r="BX826" s="29">
        <v>2.0117647058823529</v>
      </c>
      <c r="BY826" s="29">
        <v>0</v>
      </c>
      <c r="BZ826" s="29">
        <v>0</v>
      </c>
      <c r="CA826" s="29">
        <v>0</v>
      </c>
      <c r="CB826" s="29">
        <v>0</v>
      </c>
      <c r="CC826" s="29">
        <v>0</v>
      </c>
      <c r="CD826" s="29">
        <v>0</v>
      </c>
      <c r="CE826" s="29">
        <v>0</v>
      </c>
      <c r="CF826" s="29">
        <v>0</v>
      </c>
      <c r="CG826" s="29">
        <v>0</v>
      </c>
      <c r="CH826" s="29">
        <v>0</v>
      </c>
    </row>
    <row r="827" spans="23:86" ht="24" customHeight="1">
      <c r="W827" s="29">
        <v>0</v>
      </c>
      <c r="X827" s="29">
        <v>0</v>
      </c>
      <c r="Y827" s="29">
        <v>0</v>
      </c>
      <c r="Z827" s="29">
        <v>5.9333333333333327</v>
      </c>
      <c r="AA827" s="29">
        <v>6.7098039215686276</v>
      </c>
      <c r="AB827" s="29">
        <v>3.7529411764705882</v>
      </c>
      <c r="AC827" s="29">
        <v>6.658823529411765</v>
      </c>
      <c r="AD827" s="29">
        <v>5.4705882352941178</v>
      </c>
      <c r="AE827" s="29">
        <v>0</v>
      </c>
      <c r="AF827" s="29">
        <v>0</v>
      </c>
      <c r="AG827" s="29">
        <v>1.2274509803921567</v>
      </c>
      <c r="AH827" s="29">
        <v>6.4745098039215678</v>
      </c>
      <c r="AI827" s="29">
        <v>4.1921568627450991</v>
      </c>
      <c r="AJ827" s="29">
        <v>1.5137254901960779</v>
      </c>
      <c r="AK827" s="29">
        <v>7.2980392156862735</v>
      </c>
      <c r="AL827" s="29">
        <v>6.0078431372549019</v>
      </c>
      <c r="AM827" s="29">
        <v>0</v>
      </c>
      <c r="AN827" s="29">
        <v>0</v>
      </c>
      <c r="AO827" s="29">
        <v>1.6666666666666667</v>
      </c>
      <c r="AP827" s="29">
        <v>4.5098039215686265</v>
      </c>
      <c r="AQ827" s="29">
        <v>3.3725490196078436</v>
      </c>
      <c r="AR827" s="29">
        <v>2.6509803921568622</v>
      </c>
      <c r="AS827" s="29">
        <v>7.0901960784313722</v>
      </c>
      <c r="AT827" s="29">
        <v>5.341176470588235</v>
      </c>
      <c r="AU827" s="29">
        <v>0</v>
      </c>
      <c r="AV827" s="29">
        <v>0</v>
      </c>
      <c r="AW827" s="29">
        <v>0.6509803921568631</v>
      </c>
      <c r="AX827" s="29">
        <v>3.4039215686274504</v>
      </c>
      <c r="AY827" s="29">
        <v>2.6392156862745102</v>
      </c>
      <c r="AZ827" s="29">
        <v>2.168627450980392</v>
      </c>
      <c r="BA827" s="29">
        <v>6.4392156862745091</v>
      </c>
      <c r="BB827" s="29">
        <v>4.6941176470588237</v>
      </c>
      <c r="BC827" s="29">
        <v>0</v>
      </c>
      <c r="BD827" s="29">
        <v>0.67058823529411771</v>
      </c>
      <c r="BE827" s="29">
        <v>0.20392156862745126</v>
      </c>
      <c r="BF827" s="29">
        <v>0.70196078431372522</v>
      </c>
      <c r="BG827" s="29">
        <v>1.2980392156862746</v>
      </c>
      <c r="BH827" s="29">
        <v>1.5843137254901962</v>
      </c>
      <c r="BI827" s="29">
        <v>3.7411764705882353</v>
      </c>
      <c r="BJ827" s="29">
        <v>3.0470588235294116</v>
      </c>
      <c r="BK827" s="29">
        <v>0.53725490196078429</v>
      </c>
      <c r="BL827" s="29">
        <v>1.0156862745098039</v>
      </c>
      <c r="BM827" s="29">
        <v>0.42352941176470604</v>
      </c>
      <c r="BN827" s="29">
        <v>0.94509803921568625</v>
      </c>
      <c r="BO827" s="29">
        <v>1.4705882352941175</v>
      </c>
      <c r="BP827" s="29">
        <v>1.0352941176470589</v>
      </c>
      <c r="BQ827" s="29">
        <v>2.0666666666666664</v>
      </c>
      <c r="BR827" s="29">
        <v>2.0117647058823529</v>
      </c>
      <c r="BS827" s="29">
        <v>0</v>
      </c>
      <c r="BT827" s="29">
        <v>0</v>
      </c>
      <c r="BU827" s="29">
        <v>0</v>
      </c>
      <c r="BV827" s="29">
        <v>0</v>
      </c>
      <c r="BW827" s="29">
        <v>0</v>
      </c>
      <c r="BX827" s="29">
        <v>0</v>
      </c>
      <c r="BY827" s="29">
        <v>0</v>
      </c>
      <c r="BZ827" s="29">
        <v>0</v>
      </c>
      <c r="CA827" s="29">
        <v>0</v>
      </c>
      <c r="CB827" s="29">
        <v>0</v>
      </c>
      <c r="CC827" s="29">
        <v>0</v>
      </c>
      <c r="CD827" s="29">
        <v>0</v>
      </c>
      <c r="CE827" s="29">
        <v>0</v>
      </c>
      <c r="CF827" s="29">
        <v>0</v>
      </c>
      <c r="CG827" s="29">
        <v>0</v>
      </c>
      <c r="CH827" s="29">
        <v>0</v>
      </c>
    </row>
    <row r="828" spans="23:86" ht="24" customHeight="1">
      <c r="W828" s="29">
        <v>0</v>
      </c>
      <c r="X828" s="29">
        <v>0</v>
      </c>
      <c r="Y828" s="29">
        <v>5.9333333333333327</v>
      </c>
      <c r="Z828" s="29">
        <v>6.7098039215686276</v>
      </c>
      <c r="AA828" s="29">
        <v>3.7529411764705882</v>
      </c>
      <c r="AB828" s="29">
        <v>6.658823529411765</v>
      </c>
      <c r="AC828" s="29">
        <v>5.4705882352941178</v>
      </c>
      <c r="AD828" s="29">
        <v>0</v>
      </c>
      <c r="AE828" s="29">
        <v>0</v>
      </c>
      <c r="AF828" s="29">
        <v>1.2274509803921567</v>
      </c>
      <c r="AG828" s="29">
        <v>6.4745098039215678</v>
      </c>
      <c r="AH828" s="29">
        <v>4.1921568627450991</v>
      </c>
      <c r="AI828" s="29">
        <v>1.5137254901960779</v>
      </c>
      <c r="AJ828" s="29">
        <v>7.2980392156862735</v>
      </c>
      <c r="AK828" s="29">
        <v>6.0078431372549019</v>
      </c>
      <c r="AL828" s="29">
        <v>0</v>
      </c>
      <c r="AM828" s="29">
        <v>0</v>
      </c>
      <c r="AN828" s="29">
        <v>1.6666666666666667</v>
      </c>
      <c r="AO828" s="29">
        <v>4.5098039215686265</v>
      </c>
      <c r="AP828" s="29">
        <v>3.3725490196078436</v>
      </c>
      <c r="AQ828" s="29">
        <v>2.6509803921568622</v>
      </c>
      <c r="AR828" s="29">
        <v>7.0901960784313722</v>
      </c>
      <c r="AS828" s="29">
        <v>5.341176470588235</v>
      </c>
      <c r="AT828" s="29">
        <v>0</v>
      </c>
      <c r="AU828" s="29">
        <v>0</v>
      </c>
      <c r="AV828" s="29">
        <v>0.6509803921568631</v>
      </c>
      <c r="AW828" s="29">
        <v>3.4039215686274504</v>
      </c>
      <c r="AX828" s="29">
        <v>2.6392156862745102</v>
      </c>
      <c r="AY828" s="29">
        <v>2.168627450980392</v>
      </c>
      <c r="AZ828" s="29">
        <v>6.4392156862745091</v>
      </c>
      <c r="BA828" s="29">
        <v>4.6941176470588237</v>
      </c>
      <c r="BB828" s="29">
        <v>0</v>
      </c>
      <c r="BC828" s="29">
        <v>0.67058823529411771</v>
      </c>
      <c r="BD828" s="29">
        <v>0.20392156862745126</v>
      </c>
      <c r="BE828" s="29">
        <v>0.70196078431372522</v>
      </c>
      <c r="BF828" s="29">
        <v>1.2980392156862746</v>
      </c>
      <c r="BG828" s="29">
        <v>1.5843137254901962</v>
      </c>
      <c r="BH828" s="29">
        <v>3.7411764705882353</v>
      </c>
      <c r="BI828" s="29">
        <v>3.0470588235294116</v>
      </c>
      <c r="BJ828" s="29">
        <v>0</v>
      </c>
      <c r="BK828" s="29">
        <v>1.0156862745098039</v>
      </c>
      <c r="BL828" s="29">
        <v>0.42352941176470604</v>
      </c>
      <c r="BM828" s="29">
        <v>0.94509803921568625</v>
      </c>
      <c r="BN828" s="29">
        <v>1.4705882352941175</v>
      </c>
      <c r="BO828" s="29">
        <v>1.0352941176470589</v>
      </c>
      <c r="BP828" s="29">
        <v>2.0666666666666664</v>
      </c>
      <c r="BQ828" s="29">
        <v>2.0117647058823529</v>
      </c>
      <c r="BR828" s="29">
        <v>0</v>
      </c>
      <c r="BS828" s="29">
        <v>0</v>
      </c>
      <c r="BT828" s="29">
        <v>0</v>
      </c>
      <c r="BU828" s="29">
        <v>0</v>
      </c>
      <c r="BV828" s="29">
        <v>0</v>
      </c>
      <c r="BW828" s="29">
        <v>0</v>
      </c>
      <c r="BX828" s="29">
        <v>0</v>
      </c>
      <c r="BY828" s="29">
        <v>0</v>
      </c>
      <c r="BZ828" s="29">
        <v>0</v>
      </c>
      <c r="CA828" s="29">
        <v>0</v>
      </c>
      <c r="CB828" s="29">
        <v>0</v>
      </c>
      <c r="CC828" s="29">
        <v>0</v>
      </c>
      <c r="CD828" s="29">
        <v>0</v>
      </c>
      <c r="CE828" s="29">
        <v>0</v>
      </c>
      <c r="CF828" s="29">
        <v>0</v>
      </c>
      <c r="CG828" s="29">
        <v>0</v>
      </c>
      <c r="CH828" s="29">
        <v>0</v>
      </c>
    </row>
    <row r="829" spans="23:86" ht="24" customHeight="1">
      <c r="W829" s="30">
        <v>0</v>
      </c>
      <c r="X829" s="30">
        <v>5.9333333333333327</v>
      </c>
      <c r="Y829" s="30">
        <v>6.7098039215686276</v>
      </c>
      <c r="Z829" s="30">
        <v>3.7529411764705882</v>
      </c>
      <c r="AA829" s="30">
        <v>6.658823529411765</v>
      </c>
      <c r="AB829" s="30">
        <v>5.4705882352941178</v>
      </c>
      <c r="AC829" s="30">
        <v>0</v>
      </c>
      <c r="AD829" s="30">
        <v>0</v>
      </c>
      <c r="AE829" s="30">
        <v>1.2274509803921567</v>
      </c>
      <c r="AF829" s="30">
        <v>6.4745098039215678</v>
      </c>
      <c r="AG829" s="30">
        <v>4.1921568627450991</v>
      </c>
      <c r="AH829" s="30">
        <v>1.5137254901960779</v>
      </c>
      <c r="AI829" s="30">
        <v>7.2980392156862735</v>
      </c>
      <c r="AJ829" s="30">
        <v>6.0078431372549019</v>
      </c>
      <c r="AK829" s="30">
        <v>0</v>
      </c>
      <c r="AL829" s="30">
        <v>0</v>
      </c>
      <c r="AM829" s="30">
        <v>1.6666666666666667</v>
      </c>
      <c r="AN829" s="30">
        <v>4.5098039215686265</v>
      </c>
      <c r="AO829" s="30">
        <v>3.3725490196078436</v>
      </c>
      <c r="AP829" s="30">
        <v>2.6509803921568622</v>
      </c>
      <c r="AQ829" s="30">
        <v>7.0901960784313722</v>
      </c>
      <c r="AR829" s="30">
        <v>5.341176470588235</v>
      </c>
      <c r="AS829" s="30">
        <v>0</v>
      </c>
      <c r="AT829" s="30">
        <v>0</v>
      </c>
      <c r="AU829" s="30">
        <v>0.6509803921568631</v>
      </c>
      <c r="AV829" s="30">
        <v>3.4039215686274504</v>
      </c>
      <c r="AW829" s="30">
        <v>2.6392156862745102</v>
      </c>
      <c r="AX829" s="30">
        <v>2.168627450980392</v>
      </c>
      <c r="AY829" s="30">
        <v>6.4392156862745091</v>
      </c>
      <c r="AZ829" s="30">
        <v>4.6941176470588237</v>
      </c>
      <c r="BA829" s="30">
        <v>0</v>
      </c>
      <c r="BB829" s="30">
        <v>0</v>
      </c>
      <c r="BC829" s="30">
        <v>0.20392156862745126</v>
      </c>
      <c r="BD829" s="30">
        <v>0.70196078431372522</v>
      </c>
      <c r="BE829" s="30">
        <v>1.2980392156862746</v>
      </c>
      <c r="BF829" s="30">
        <v>1.5843137254901962</v>
      </c>
      <c r="BG829" s="30">
        <v>3.7411764705882353</v>
      </c>
      <c r="BH829" s="30">
        <v>3.0470588235294116</v>
      </c>
      <c r="BI829" s="30">
        <v>0</v>
      </c>
      <c r="BJ829" s="30">
        <v>0</v>
      </c>
      <c r="BK829" s="30">
        <v>0.42352941176470604</v>
      </c>
      <c r="BL829" s="30">
        <v>0.94509803921568625</v>
      </c>
      <c r="BM829" s="30">
        <v>1.4705882352941175</v>
      </c>
      <c r="BN829" s="30">
        <v>1.0352941176470589</v>
      </c>
      <c r="BO829" s="30">
        <v>2.0666666666666664</v>
      </c>
      <c r="BP829" s="30">
        <v>2.0117647058823529</v>
      </c>
      <c r="BQ829" s="30">
        <v>0</v>
      </c>
      <c r="BR829" s="30">
        <v>0</v>
      </c>
      <c r="BS829" s="30">
        <v>0</v>
      </c>
      <c r="BT829" s="30">
        <v>0</v>
      </c>
      <c r="BU829" s="30">
        <v>0</v>
      </c>
      <c r="BV829" s="30">
        <v>0</v>
      </c>
      <c r="BW829" s="30">
        <v>0</v>
      </c>
      <c r="BX829" s="30">
        <v>0</v>
      </c>
      <c r="BY829" s="30">
        <v>0</v>
      </c>
      <c r="BZ829" s="30">
        <v>0</v>
      </c>
      <c r="CA829" s="30">
        <v>0</v>
      </c>
      <c r="CB829" s="30">
        <v>0</v>
      </c>
      <c r="CC829" s="30">
        <v>0</v>
      </c>
      <c r="CD829" s="30">
        <v>0</v>
      </c>
      <c r="CE829" s="30">
        <v>0</v>
      </c>
      <c r="CF829" s="30">
        <v>0</v>
      </c>
      <c r="CG829" s="30">
        <v>0</v>
      </c>
      <c r="CH829" s="30">
        <v>0</v>
      </c>
    </row>
    <row r="830" spans="23:86" ht="24" customHeight="1">
      <c r="W830" s="28" cm="1">
        <f t="array" ref="W830:CH838">IM2COL(W786:AD793,3,1,2,0)</f>
        <v>0</v>
      </c>
      <c r="X830" s="28">
        <v>0</v>
      </c>
      <c r="Y830" s="28">
        <v>0</v>
      </c>
      <c r="Z830" s="28">
        <v>0</v>
      </c>
      <c r="AA830" s="28">
        <v>5.4078431372549023</v>
      </c>
      <c r="AB830" s="28">
        <v>1.8000000000000003</v>
      </c>
      <c r="AC830" s="28">
        <v>2.3725490196078431</v>
      </c>
      <c r="AD830" s="28">
        <v>1.2000000000000002</v>
      </c>
      <c r="AE830" s="28">
        <v>0</v>
      </c>
      <c r="AF830" s="28">
        <v>0</v>
      </c>
      <c r="AG830" s="28">
        <v>0</v>
      </c>
      <c r="AH830" s="28">
        <v>1.0901960784313727</v>
      </c>
      <c r="AI830" s="28">
        <v>1.9058823529411764</v>
      </c>
      <c r="AJ830" s="28">
        <v>0</v>
      </c>
      <c r="AK830" s="28">
        <v>2.9725490196078432</v>
      </c>
      <c r="AL830" s="28">
        <v>1.8117647058823532</v>
      </c>
      <c r="AM830" s="28">
        <v>0</v>
      </c>
      <c r="AN830" s="28">
        <v>0</v>
      </c>
      <c r="AO830" s="28">
        <v>0</v>
      </c>
      <c r="AP830" s="28">
        <v>0.99607843137254903</v>
      </c>
      <c r="AQ830" s="28">
        <v>3.2392156862745098</v>
      </c>
      <c r="AR830" s="28">
        <v>0.65098039215686243</v>
      </c>
      <c r="AS830" s="28">
        <v>3.5254901960784313</v>
      </c>
      <c r="AT830" s="28">
        <v>1.7686274509803921</v>
      </c>
      <c r="AU830" s="28">
        <v>0</v>
      </c>
      <c r="AV830" s="28">
        <v>0</v>
      </c>
      <c r="AW830" s="28">
        <v>0</v>
      </c>
      <c r="AX830" s="28">
        <v>2.1098039215686279</v>
      </c>
      <c r="AY830" s="28">
        <v>0.13333333333333375</v>
      </c>
      <c r="AZ830" s="28">
        <v>0</v>
      </c>
      <c r="BA830" s="28">
        <v>3.6039215686274506</v>
      </c>
      <c r="BB830" s="28">
        <v>2.3490196078431373</v>
      </c>
      <c r="BC830" s="28">
        <v>0</v>
      </c>
      <c r="BD830" s="28">
        <v>0</v>
      </c>
      <c r="BE830" s="28">
        <v>0</v>
      </c>
      <c r="BF830" s="28">
        <v>0.31764705882352895</v>
      </c>
      <c r="BG830" s="28">
        <v>0</v>
      </c>
      <c r="BH830" s="28">
        <v>0</v>
      </c>
      <c r="BI830" s="28">
        <v>3.4039215686274504</v>
      </c>
      <c r="BJ830" s="28">
        <v>1.6941176470588237</v>
      </c>
      <c r="BK830" s="28">
        <v>0</v>
      </c>
      <c r="BL830" s="28">
        <v>0</v>
      </c>
      <c r="BM830" s="28">
        <v>0</v>
      </c>
      <c r="BN830" s="28">
        <v>6.2745098039215685E-2</v>
      </c>
      <c r="BO830" s="28">
        <v>0</v>
      </c>
      <c r="BP830" s="28">
        <v>0</v>
      </c>
      <c r="BQ830" s="28">
        <v>2.9019607843137254</v>
      </c>
      <c r="BR830" s="28">
        <v>1.6588235294117646</v>
      </c>
      <c r="BS830" s="28">
        <v>0</v>
      </c>
      <c r="BT830" s="28">
        <v>0</v>
      </c>
      <c r="BU830" s="28">
        <v>0</v>
      </c>
      <c r="BV830" s="28">
        <v>0</v>
      </c>
      <c r="BW830" s="28">
        <v>0</v>
      </c>
      <c r="BX830" s="28">
        <v>0</v>
      </c>
      <c r="BY830" s="28">
        <v>0.67450980392156845</v>
      </c>
      <c r="BZ830" s="28">
        <v>3.529411764705892E-2</v>
      </c>
      <c r="CA830" s="28">
        <v>0</v>
      </c>
      <c r="CB830" s="28">
        <v>0</v>
      </c>
      <c r="CC830" s="28">
        <v>0</v>
      </c>
      <c r="CD830" s="28">
        <v>0</v>
      </c>
      <c r="CE830" s="28">
        <v>0</v>
      </c>
      <c r="CF830" s="28">
        <v>0</v>
      </c>
      <c r="CG830" s="28">
        <v>6.6666666666666652E-2</v>
      </c>
      <c r="CH830" s="28">
        <v>1.1764705882352899E-2</v>
      </c>
    </row>
    <row r="831" spans="23:86" ht="24" customHeight="1">
      <c r="W831" s="29">
        <v>0</v>
      </c>
      <c r="X831" s="29">
        <v>0</v>
      </c>
      <c r="Y831" s="29">
        <v>0</v>
      </c>
      <c r="Z831" s="29">
        <v>5.4078431372549023</v>
      </c>
      <c r="AA831" s="29">
        <v>1.8000000000000003</v>
      </c>
      <c r="AB831" s="29">
        <v>2.3725490196078431</v>
      </c>
      <c r="AC831" s="29">
        <v>1.2000000000000002</v>
      </c>
      <c r="AD831" s="29">
        <v>0</v>
      </c>
      <c r="AE831" s="29">
        <v>0</v>
      </c>
      <c r="AF831" s="29">
        <v>0</v>
      </c>
      <c r="AG831" s="29">
        <v>1.0901960784313727</v>
      </c>
      <c r="AH831" s="29">
        <v>1.9058823529411764</v>
      </c>
      <c r="AI831" s="29">
        <v>0</v>
      </c>
      <c r="AJ831" s="29">
        <v>2.9725490196078432</v>
      </c>
      <c r="AK831" s="29">
        <v>1.8117647058823532</v>
      </c>
      <c r="AL831" s="29">
        <v>0</v>
      </c>
      <c r="AM831" s="29">
        <v>0</v>
      </c>
      <c r="AN831" s="29">
        <v>0</v>
      </c>
      <c r="AO831" s="29">
        <v>0.99607843137254903</v>
      </c>
      <c r="AP831" s="29">
        <v>3.2392156862745098</v>
      </c>
      <c r="AQ831" s="29">
        <v>0.65098039215686243</v>
      </c>
      <c r="AR831" s="29">
        <v>3.5254901960784313</v>
      </c>
      <c r="AS831" s="29">
        <v>1.7686274509803921</v>
      </c>
      <c r="AT831" s="29">
        <v>0</v>
      </c>
      <c r="AU831" s="29">
        <v>0</v>
      </c>
      <c r="AV831" s="29">
        <v>0</v>
      </c>
      <c r="AW831" s="29">
        <v>2.1098039215686279</v>
      </c>
      <c r="AX831" s="29">
        <v>0.13333333333333375</v>
      </c>
      <c r="AY831" s="29">
        <v>0</v>
      </c>
      <c r="AZ831" s="29">
        <v>3.6039215686274506</v>
      </c>
      <c r="BA831" s="29">
        <v>2.3490196078431373</v>
      </c>
      <c r="BB831" s="29">
        <v>0</v>
      </c>
      <c r="BC831" s="29">
        <v>0</v>
      </c>
      <c r="BD831" s="29">
        <v>0</v>
      </c>
      <c r="BE831" s="29">
        <v>0.31764705882352895</v>
      </c>
      <c r="BF831" s="29">
        <v>0</v>
      </c>
      <c r="BG831" s="29">
        <v>0</v>
      </c>
      <c r="BH831" s="29">
        <v>3.4039215686274504</v>
      </c>
      <c r="BI831" s="29">
        <v>1.6941176470588237</v>
      </c>
      <c r="BJ831" s="29">
        <v>0</v>
      </c>
      <c r="BK831" s="29">
        <v>0</v>
      </c>
      <c r="BL831" s="29">
        <v>0</v>
      </c>
      <c r="BM831" s="29">
        <v>6.2745098039215685E-2</v>
      </c>
      <c r="BN831" s="29">
        <v>0</v>
      </c>
      <c r="BO831" s="29">
        <v>0</v>
      </c>
      <c r="BP831" s="29">
        <v>2.9019607843137254</v>
      </c>
      <c r="BQ831" s="29">
        <v>1.6588235294117646</v>
      </c>
      <c r="BR831" s="29">
        <v>0</v>
      </c>
      <c r="BS831" s="29">
        <v>0</v>
      </c>
      <c r="BT831" s="29">
        <v>0</v>
      </c>
      <c r="BU831" s="29">
        <v>0</v>
      </c>
      <c r="BV831" s="29">
        <v>0</v>
      </c>
      <c r="BW831" s="29">
        <v>0</v>
      </c>
      <c r="BX831" s="29">
        <v>0.67450980392156845</v>
      </c>
      <c r="BY831" s="29">
        <v>3.529411764705892E-2</v>
      </c>
      <c r="BZ831" s="29">
        <v>0</v>
      </c>
      <c r="CA831" s="29">
        <v>0</v>
      </c>
      <c r="CB831" s="29">
        <v>0</v>
      </c>
      <c r="CC831" s="29">
        <v>0</v>
      </c>
      <c r="CD831" s="29">
        <v>0</v>
      </c>
      <c r="CE831" s="29">
        <v>0</v>
      </c>
      <c r="CF831" s="29">
        <v>6.6666666666666652E-2</v>
      </c>
      <c r="CG831" s="29">
        <v>1.1764705882352899E-2</v>
      </c>
      <c r="CH831" s="29">
        <v>0</v>
      </c>
    </row>
    <row r="832" spans="23:86" ht="24" customHeight="1">
      <c r="W832" s="29">
        <v>0</v>
      </c>
      <c r="X832" s="29">
        <v>0</v>
      </c>
      <c r="Y832" s="29">
        <v>5.4078431372549023</v>
      </c>
      <c r="Z832" s="29">
        <v>1.8000000000000003</v>
      </c>
      <c r="AA832" s="29">
        <v>2.3725490196078431</v>
      </c>
      <c r="AB832" s="29">
        <v>1.2000000000000002</v>
      </c>
      <c r="AC832" s="29">
        <v>0</v>
      </c>
      <c r="AD832" s="29">
        <v>0</v>
      </c>
      <c r="AE832" s="29">
        <v>0</v>
      </c>
      <c r="AF832" s="29">
        <v>1.0901960784313727</v>
      </c>
      <c r="AG832" s="29">
        <v>1.9058823529411764</v>
      </c>
      <c r="AH832" s="29">
        <v>0</v>
      </c>
      <c r="AI832" s="29">
        <v>2.9725490196078432</v>
      </c>
      <c r="AJ832" s="29">
        <v>1.8117647058823532</v>
      </c>
      <c r="AK832" s="29">
        <v>0</v>
      </c>
      <c r="AL832" s="29">
        <v>0</v>
      </c>
      <c r="AM832" s="29">
        <v>0</v>
      </c>
      <c r="AN832" s="29">
        <v>0.99607843137254903</v>
      </c>
      <c r="AO832" s="29">
        <v>3.2392156862745098</v>
      </c>
      <c r="AP832" s="29">
        <v>0.65098039215686243</v>
      </c>
      <c r="AQ832" s="29">
        <v>3.5254901960784313</v>
      </c>
      <c r="AR832" s="29">
        <v>1.7686274509803921</v>
      </c>
      <c r="AS832" s="29">
        <v>0</v>
      </c>
      <c r="AT832" s="29">
        <v>0</v>
      </c>
      <c r="AU832" s="29">
        <v>0</v>
      </c>
      <c r="AV832" s="29">
        <v>2.1098039215686279</v>
      </c>
      <c r="AW832" s="29">
        <v>0.13333333333333375</v>
      </c>
      <c r="AX832" s="29">
        <v>0</v>
      </c>
      <c r="AY832" s="29">
        <v>3.6039215686274506</v>
      </c>
      <c r="AZ832" s="29">
        <v>2.3490196078431373</v>
      </c>
      <c r="BA832" s="29">
        <v>0</v>
      </c>
      <c r="BB832" s="29">
        <v>0</v>
      </c>
      <c r="BC832" s="29">
        <v>0</v>
      </c>
      <c r="BD832" s="29">
        <v>0.31764705882352895</v>
      </c>
      <c r="BE832" s="29">
        <v>0</v>
      </c>
      <c r="BF832" s="29">
        <v>0</v>
      </c>
      <c r="BG832" s="29">
        <v>3.4039215686274504</v>
      </c>
      <c r="BH832" s="29">
        <v>1.6941176470588237</v>
      </c>
      <c r="BI832" s="29">
        <v>0</v>
      </c>
      <c r="BJ832" s="29">
        <v>0</v>
      </c>
      <c r="BK832" s="29">
        <v>0</v>
      </c>
      <c r="BL832" s="29">
        <v>6.2745098039215685E-2</v>
      </c>
      <c r="BM832" s="29">
        <v>0</v>
      </c>
      <c r="BN832" s="29">
        <v>0</v>
      </c>
      <c r="BO832" s="29">
        <v>2.9019607843137254</v>
      </c>
      <c r="BP832" s="29">
        <v>1.6588235294117646</v>
      </c>
      <c r="BQ832" s="29">
        <v>0</v>
      </c>
      <c r="BR832" s="29">
        <v>0</v>
      </c>
      <c r="BS832" s="29">
        <v>0</v>
      </c>
      <c r="BT832" s="29">
        <v>0</v>
      </c>
      <c r="BU832" s="29">
        <v>0</v>
      </c>
      <c r="BV832" s="29">
        <v>0</v>
      </c>
      <c r="BW832" s="29">
        <v>0.67450980392156845</v>
      </c>
      <c r="BX832" s="29">
        <v>3.529411764705892E-2</v>
      </c>
      <c r="BY832" s="29">
        <v>0</v>
      </c>
      <c r="BZ832" s="29">
        <v>0</v>
      </c>
      <c r="CA832" s="29">
        <v>0</v>
      </c>
      <c r="CB832" s="29">
        <v>0</v>
      </c>
      <c r="CC832" s="29">
        <v>0</v>
      </c>
      <c r="CD832" s="29">
        <v>0</v>
      </c>
      <c r="CE832" s="29">
        <v>6.6666666666666652E-2</v>
      </c>
      <c r="CF832" s="29">
        <v>1.1764705882352899E-2</v>
      </c>
      <c r="CG832" s="29">
        <v>0</v>
      </c>
      <c r="CH832" s="29">
        <v>0</v>
      </c>
    </row>
    <row r="833" spans="4:86" ht="24" customHeight="1">
      <c r="W833" s="29">
        <v>0</v>
      </c>
      <c r="X833" s="29">
        <v>0</v>
      </c>
      <c r="Y833" s="29">
        <v>0</v>
      </c>
      <c r="Z833" s="29">
        <v>1.0901960784313727</v>
      </c>
      <c r="AA833" s="29">
        <v>1.9058823529411764</v>
      </c>
      <c r="AB833" s="29">
        <v>0</v>
      </c>
      <c r="AC833" s="29">
        <v>2.9725490196078432</v>
      </c>
      <c r="AD833" s="29">
        <v>1.8117647058823532</v>
      </c>
      <c r="AE833" s="29">
        <v>0</v>
      </c>
      <c r="AF833" s="29">
        <v>0</v>
      </c>
      <c r="AG833" s="29">
        <v>0</v>
      </c>
      <c r="AH833" s="29">
        <v>0.99607843137254903</v>
      </c>
      <c r="AI833" s="29">
        <v>3.2392156862745098</v>
      </c>
      <c r="AJ833" s="29">
        <v>0.65098039215686243</v>
      </c>
      <c r="AK833" s="29">
        <v>3.5254901960784313</v>
      </c>
      <c r="AL833" s="29">
        <v>1.7686274509803921</v>
      </c>
      <c r="AM833" s="29">
        <v>0</v>
      </c>
      <c r="AN833" s="29">
        <v>0</v>
      </c>
      <c r="AO833" s="29">
        <v>0</v>
      </c>
      <c r="AP833" s="29">
        <v>2.1098039215686279</v>
      </c>
      <c r="AQ833" s="29">
        <v>0.13333333333333375</v>
      </c>
      <c r="AR833" s="29">
        <v>0</v>
      </c>
      <c r="AS833" s="29">
        <v>3.6039215686274506</v>
      </c>
      <c r="AT833" s="29">
        <v>2.3490196078431373</v>
      </c>
      <c r="AU833" s="29">
        <v>0</v>
      </c>
      <c r="AV833" s="29">
        <v>0</v>
      </c>
      <c r="AW833" s="29">
        <v>0</v>
      </c>
      <c r="AX833" s="29">
        <v>0.31764705882352895</v>
      </c>
      <c r="AY833" s="29">
        <v>0</v>
      </c>
      <c r="AZ833" s="29">
        <v>0</v>
      </c>
      <c r="BA833" s="29">
        <v>3.4039215686274504</v>
      </c>
      <c r="BB833" s="29">
        <v>1.6941176470588237</v>
      </c>
      <c r="BC833" s="29">
        <v>0</v>
      </c>
      <c r="BD833" s="29">
        <v>0</v>
      </c>
      <c r="BE833" s="29">
        <v>0</v>
      </c>
      <c r="BF833" s="29">
        <v>6.2745098039215685E-2</v>
      </c>
      <c r="BG833" s="29">
        <v>0</v>
      </c>
      <c r="BH833" s="29">
        <v>0</v>
      </c>
      <c r="BI833" s="29">
        <v>2.9019607843137254</v>
      </c>
      <c r="BJ833" s="29">
        <v>1.6588235294117646</v>
      </c>
      <c r="BK833" s="29">
        <v>0</v>
      </c>
      <c r="BL833" s="29">
        <v>0</v>
      </c>
      <c r="BM833" s="29">
        <v>0</v>
      </c>
      <c r="BN833" s="29">
        <v>0</v>
      </c>
      <c r="BO833" s="29">
        <v>0</v>
      </c>
      <c r="BP833" s="29">
        <v>0</v>
      </c>
      <c r="BQ833" s="29">
        <v>0.67450980392156845</v>
      </c>
      <c r="BR833" s="29">
        <v>3.529411764705892E-2</v>
      </c>
      <c r="BS833" s="29">
        <v>0</v>
      </c>
      <c r="BT833" s="29">
        <v>0</v>
      </c>
      <c r="BU833" s="29">
        <v>0</v>
      </c>
      <c r="BV833" s="29">
        <v>0</v>
      </c>
      <c r="BW833" s="29">
        <v>0</v>
      </c>
      <c r="BX833" s="29">
        <v>0</v>
      </c>
      <c r="BY833" s="29">
        <v>6.6666666666666652E-2</v>
      </c>
      <c r="BZ833" s="29">
        <v>1.1764705882352899E-2</v>
      </c>
      <c r="CA833" s="29">
        <v>0</v>
      </c>
      <c r="CB833" s="29">
        <v>0</v>
      </c>
      <c r="CC833" s="29">
        <v>0</v>
      </c>
      <c r="CD833" s="29">
        <v>0</v>
      </c>
      <c r="CE833" s="29">
        <v>0</v>
      </c>
      <c r="CF833" s="29">
        <v>0</v>
      </c>
      <c r="CG833" s="29">
        <v>0</v>
      </c>
      <c r="CH833" s="29">
        <v>0</v>
      </c>
    </row>
    <row r="834" spans="4:86" ht="24" customHeight="1">
      <c r="W834" s="29">
        <v>0</v>
      </c>
      <c r="X834" s="29">
        <v>0</v>
      </c>
      <c r="Y834" s="29">
        <v>1.0901960784313727</v>
      </c>
      <c r="Z834" s="29">
        <v>1.9058823529411764</v>
      </c>
      <c r="AA834" s="29">
        <v>0</v>
      </c>
      <c r="AB834" s="29">
        <v>2.9725490196078432</v>
      </c>
      <c r="AC834" s="29">
        <v>1.8117647058823532</v>
      </c>
      <c r="AD834" s="29">
        <v>0</v>
      </c>
      <c r="AE834" s="29">
        <v>0</v>
      </c>
      <c r="AF834" s="29">
        <v>0</v>
      </c>
      <c r="AG834" s="29">
        <v>0.99607843137254903</v>
      </c>
      <c r="AH834" s="29">
        <v>3.2392156862745098</v>
      </c>
      <c r="AI834" s="29">
        <v>0.65098039215686243</v>
      </c>
      <c r="AJ834" s="29">
        <v>3.5254901960784313</v>
      </c>
      <c r="AK834" s="29">
        <v>1.7686274509803921</v>
      </c>
      <c r="AL834" s="29">
        <v>0</v>
      </c>
      <c r="AM834" s="29">
        <v>0</v>
      </c>
      <c r="AN834" s="29">
        <v>0</v>
      </c>
      <c r="AO834" s="29">
        <v>2.1098039215686279</v>
      </c>
      <c r="AP834" s="29">
        <v>0.13333333333333375</v>
      </c>
      <c r="AQ834" s="29">
        <v>0</v>
      </c>
      <c r="AR834" s="29">
        <v>3.6039215686274506</v>
      </c>
      <c r="AS834" s="29">
        <v>2.3490196078431373</v>
      </c>
      <c r="AT834" s="29">
        <v>0</v>
      </c>
      <c r="AU834" s="29">
        <v>0</v>
      </c>
      <c r="AV834" s="29">
        <v>0</v>
      </c>
      <c r="AW834" s="29">
        <v>0.31764705882352895</v>
      </c>
      <c r="AX834" s="29">
        <v>0</v>
      </c>
      <c r="AY834" s="29">
        <v>0</v>
      </c>
      <c r="AZ834" s="29">
        <v>3.4039215686274504</v>
      </c>
      <c r="BA834" s="29">
        <v>1.6941176470588237</v>
      </c>
      <c r="BB834" s="29">
        <v>0</v>
      </c>
      <c r="BC834" s="29">
        <v>0</v>
      </c>
      <c r="BD834" s="29">
        <v>0</v>
      </c>
      <c r="BE834" s="29">
        <v>6.2745098039215685E-2</v>
      </c>
      <c r="BF834" s="29">
        <v>0</v>
      </c>
      <c r="BG834" s="29">
        <v>0</v>
      </c>
      <c r="BH834" s="29">
        <v>2.9019607843137254</v>
      </c>
      <c r="BI834" s="29">
        <v>1.6588235294117646</v>
      </c>
      <c r="BJ834" s="29">
        <v>0</v>
      </c>
      <c r="BK834" s="29">
        <v>0</v>
      </c>
      <c r="BL834" s="29">
        <v>0</v>
      </c>
      <c r="BM834" s="29">
        <v>0</v>
      </c>
      <c r="BN834" s="29">
        <v>0</v>
      </c>
      <c r="BO834" s="29">
        <v>0</v>
      </c>
      <c r="BP834" s="29">
        <v>0.67450980392156845</v>
      </c>
      <c r="BQ834" s="29">
        <v>3.529411764705892E-2</v>
      </c>
      <c r="BR834" s="29">
        <v>0</v>
      </c>
      <c r="BS834" s="29">
        <v>0</v>
      </c>
      <c r="BT834" s="29">
        <v>0</v>
      </c>
      <c r="BU834" s="29">
        <v>0</v>
      </c>
      <c r="BV834" s="29">
        <v>0</v>
      </c>
      <c r="BW834" s="29">
        <v>0</v>
      </c>
      <c r="BX834" s="29">
        <v>6.6666666666666652E-2</v>
      </c>
      <c r="BY834" s="29">
        <v>1.1764705882352899E-2</v>
      </c>
      <c r="BZ834" s="29">
        <v>0</v>
      </c>
      <c r="CA834" s="29">
        <v>0</v>
      </c>
      <c r="CB834" s="29">
        <v>0</v>
      </c>
      <c r="CC834" s="29">
        <v>0</v>
      </c>
      <c r="CD834" s="29">
        <v>0</v>
      </c>
      <c r="CE834" s="29">
        <v>0</v>
      </c>
      <c r="CF834" s="29">
        <v>0</v>
      </c>
      <c r="CG834" s="29">
        <v>0</v>
      </c>
      <c r="CH834" s="29">
        <v>0</v>
      </c>
    </row>
    <row r="835" spans="4:86" ht="24" customHeight="1">
      <c r="W835" s="29">
        <v>0</v>
      </c>
      <c r="X835" s="29">
        <v>1.0901960784313727</v>
      </c>
      <c r="Y835" s="29">
        <v>1.9058823529411764</v>
      </c>
      <c r="Z835" s="29">
        <v>0</v>
      </c>
      <c r="AA835" s="29">
        <v>2.9725490196078432</v>
      </c>
      <c r="AB835" s="29">
        <v>1.8117647058823532</v>
      </c>
      <c r="AC835" s="29">
        <v>0</v>
      </c>
      <c r="AD835" s="29">
        <v>0</v>
      </c>
      <c r="AE835" s="29">
        <v>0</v>
      </c>
      <c r="AF835" s="29">
        <v>0.99607843137254903</v>
      </c>
      <c r="AG835" s="29">
        <v>3.2392156862745098</v>
      </c>
      <c r="AH835" s="29">
        <v>0.65098039215686243</v>
      </c>
      <c r="AI835" s="29">
        <v>3.5254901960784313</v>
      </c>
      <c r="AJ835" s="29">
        <v>1.7686274509803921</v>
      </c>
      <c r="AK835" s="29">
        <v>0</v>
      </c>
      <c r="AL835" s="29">
        <v>0</v>
      </c>
      <c r="AM835" s="29">
        <v>0</v>
      </c>
      <c r="AN835" s="29">
        <v>2.1098039215686279</v>
      </c>
      <c r="AO835" s="29">
        <v>0.13333333333333375</v>
      </c>
      <c r="AP835" s="29">
        <v>0</v>
      </c>
      <c r="AQ835" s="29">
        <v>3.6039215686274506</v>
      </c>
      <c r="AR835" s="29">
        <v>2.3490196078431373</v>
      </c>
      <c r="AS835" s="29">
        <v>0</v>
      </c>
      <c r="AT835" s="29">
        <v>0</v>
      </c>
      <c r="AU835" s="29">
        <v>0</v>
      </c>
      <c r="AV835" s="29">
        <v>0.31764705882352895</v>
      </c>
      <c r="AW835" s="29">
        <v>0</v>
      </c>
      <c r="AX835" s="29">
        <v>0</v>
      </c>
      <c r="AY835" s="29">
        <v>3.4039215686274504</v>
      </c>
      <c r="AZ835" s="29">
        <v>1.6941176470588237</v>
      </c>
      <c r="BA835" s="29">
        <v>0</v>
      </c>
      <c r="BB835" s="29">
        <v>0</v>
      </c>
      <c r="BC835" s="29">
        <v>0</v>
      </c>
      <c r="BD835" s="29">
        <v>6.2745098039215685E-2</v>
      </c>
      <c r="BE835" s="29">
        <v>0</v>
      </c>
      <c r="BF835" s="29">
        <v>0</v>
      </c>
      <c r="BG835" s="29">
        <v>2.9019607843137254</v>
      </c>
      <c r="BH835" s="29">
        <v>1.6588235294117646</v>
      </c>
      <c r="BI835" s="29">
        <v>0</v>
      </c>
      <c r="BJ835" s="29">
        <v>0</v>
      </c>
      <c r="BK835" s="29">
        <v>0</v>
      </c>
      <c r="BL835" s="29">
        <v>0</v>
      </c>
      <c r="BM835" s="29">
        <v>0</v>
      </c>
      <c r="BN835" s="29">
        <v>0</v>
      </c>
      <c r="BO835" s="29">
        <v>0.67450980392156845</v>
      </c>
      <c r="BP835" s="29">
        <v>3.529411764705892E-2</v>
      </c>
      <c r="BQ835" s="29">
        <v>0</v>
      </c>
      <c r="BR835" s="29">
        <v>0</v>
      </c>
      <c r="BS835" s="29">
        <v>0</v>
      </c>
      <c r="BT835" s="29">
        <v>0</v>
      </c>
      <c r="BU835" s="29">
        <v>0</v>
      </c>
      <c r="BV835" s="29">
        <v>0</v>
      </c>
      <c r="BW835" s="29">
        <v>6.6666666666666652E-2</v>
      </c>
      <c r="BX835" s="29">
        <v>1.1764705882352899E-2</v>
      </c>
      <c r="BY835" s="29">
        <v>0</v>
      </c>
      <c r="BZ835" s="29">
        <v>0</v>
      </c>
      <c r="CA835" s="29">
        <v>0</v>
      </c>
      <c r="CB835" s="29">
        <v>0</v>
      </c>
      <c r="CC835" s="29">
        <v>0</v>
      </c>
      <c r="CD835" s="29">
        <v>0</v>
      </c>
      <c r="CE835" s="29">
        <v>0</v>
      </c>
      <c r="CF835" s="29">
        <v>0</v>
      </c>
      <c r="CG835" s="29">
        <v>0</v>
      </c>
      <c r="CH835" s="29">
        <v>0</v>
      </c>
    </row>
    <row r="836" spans="4:86" ht="24" customHeight="1">
      <c r="W836" s="29">
        <v>0</v>
      </c>
      <c r="X836" s="29">
        <v>0</v>
      </c>
      <c r="Y836" s="29">
        <v>0</v>
      </c>
      <c r="Z836" s="29">
        <v>0.99607843137254903</v>
      </c>
      <c r="AA836" s="29">
        <v>3.2392156862745098</v>
      </c>
      <c r="AB836" s="29">
        <v>0.65098039215686243</v>
      </c>
      <c r="AC836" s="29">
        <v>3.5254901960784313</v>
      </c>
      <c r="AD836" s="29">
        <v>1.7686274509803921</v>
      </c>
      <c r="AE836" s="29">
        <v>0</v>
      </c>
      <c r="AF836" s="29">
        <v>0</v>
      </c>
      <c r="AG836" s="29">
        <v>0</v>
      </c>
      <c r="AH836" s="29">
        <v>2.1098039215686279</v>
      </c>
      <c r="AI836" s="29">
        <v>0.13333333333333375</v>
      </c>
      <c r="AJ836" s="29">
        <v>0</v>
      </c>
      <c r="AK836" s="29">
        <v>3.6039215686274506</v>
      </c>
      <c r="AL836" s="29">
        <v>2.3490196078431373</v>
      </c>
      <c r="AM836" s="29">
        <v>0</v>
      </c>
      <c r="AN836" s="29">
        <v>0</v>
      </c>
      <c r="AO836" s="29">
        <v>0</v>
      </c>
      <c r="AP836" s="29">
        <v>0.31764705882352895</v>
      </c>
      <c r="AQ836" s="29">
        <v>0</v>
      </c>
      <c r="AR836" s="29">
        <v>0</v>
      </c>
      <c r="AS836" s="29">
        <v>3.4039215686274504</v>
      </c>
      <c r="AT836" s="29">
        <v>1.6941176470588237</v>
      </c>
      <c r="AU836" s="29">
        <v>0</v>
      </c>
      <c r="AV836" s="29">
        <v>0</v>
      </c>
      <c r="AW836" s="29">
        <v>0</v>
      </c>
      <c r="AX836" s="29">
        <v>6.2745098039215685E-2</v>
      </c>
      <c r="AY836" s="29">
        <v>0</v>
      </c>
      <c r="AZ836" s="29">
        <v>0</v>
      </c>
      <c r="BA836" s="29">
        <v>2.9019607843137254</v>
      </c>
      <c r="BB836" s="29">
        <v>1.6588235294117646</v>
      </c>
      <c r="BC836" s="29">
        <v>0</v>
      </c>
      <c r="BD836" s="29">
        <v>0</v>
      </c>
      <c r="BE836" s="29">
        <v>0</v>
      </c>
      <c r="BF836" s="29">
        <v>0</v>
      </c>
      <c r="BG836" s="29">
        <v>0</v>
      </c>
      <c r="BH836" s="29">
        <v>0</v>
      </c>
      <c r="BI836" s="29">
        <v>0.67450980392156845</v>
      </c>
      <c r="BJ836" s="29">
        <v>3.529411764705892E-2</v>
      </c>
      <c r="BK836" s="29">
        <v>0</v>
      </c>
      <c r="BL836" s="29">
        <v>0</v>
      </c>
      <c r="BM836" s="29">
        <v>0</v>
      </c>
      <c r="BN836" s="29">
        <v>0</v>
      </c>
      <c r="BO836" s="29">
        <v>0</v>
      </c>
      <c r="BP836" s="29">
        <v>0</v>
      </c>
      <c r="BQ836" s="29">
        <v>6.6666666666666652E-2</v>
      </c>
      <c r="BR836" s="29">
        <v>1.1764705882352899E-2</v>
      </c>
      <c r="BS836" s="29">
        <v>0</v>
      </c>
      <c r="BT836" s="29">
        <v>0</v>
      </c>
      <c r="BU836" s="29">
        <v>0</v>
      </c>
      <c r="BV836" s="29">
        <v>0</v>
      </c>
      <c r="BW836" s="29">
        <v>0</v>
      </c>
      <c r="BX836" s="29">
        <v>0</v>
      </c>
      <c r="BY836" s="29">
        <v>0</v>
      </c>
      <c r="BZ836" s="29">
        <v>0</v>
      </c>
      <c r="CA836" s="29">
        <v>0</v>
      </c>
      <c r="CB836" s="29">
        <v>0</v>
      </c>
      <c r="CC836" s="29">
        <v>0</v>
      </c>
      <c r="CD836" s="29">
        <v>0</v>
      </c>
      <c r="CE836" s="29">
        <v>0</v>
      </c>
      <c r="CF836" s="29">
        <v>0</v>
      </c>
      <c r="CG836" s="29">
        <v>0</v>
      </c>
      <c r="CH836" s="29">
        <v>0</v>
      </c>
    </row>
    <row r="837" spans="4:86" ht="24" customHeight="1">
      <c r="W837" s="29">
        <v>0</v>
      </c>
      <c r="X837" s="29">
        <v>0</v>
      </c>
      <c r="Y837" s="29">
        <v>0.99607843137254903</v>
      </c>
      <c r="Z837" s="29">
        <v>3.2392156862745098</v>
      </c>
      <c r="AA837" s="29">
        <v>0.65098039215686243</v>
      </c>
      <c r="AB837" s="29">
        <v>3.5254901960784313</v>
      </c>
      <c r="AC837" s="29">
        <v>1.7686274509803921</v>
      </c>
      <c r="AD837" s="29">
        <v>0</v>
      </c>
      <c r="AE837" s="29">
        <v>0</v>
      </c>
      <c r="AF837" s="29">
        <v>0</v>
      </c>
      <c r="AG837" s="29">
        <v>2.1098039215686279</v>
      </c>
      <c r="AH837" s="29">
        <v>0.13333333333333375</v>
      </c>
      <c r="AI837" s="29">
        <v>0</v>
      </c>
      <c r="AJ837" s="29">
        <v>3.6039215686274506</v>
      </c>
      <c r="AK837" s="29">
        <v>2.3490196078431373</v>
      </c>
      <c r="AL837" s="29">
        <v>0</v>
      </c>
      <c r="AM837" s="29">
        <v>0</v>
      </c>
      <c r="AN837" s="29">
        <v>0</v>
      </c>
      <c r="AO837" s="29">
        <v>0.31764705882352895</v>
      </c>
      <c r="AP837" s="29">
        <v>0</v>
      </c>
      <c r="AQ837" s="29">
        <v>0</v>
      </c>
      <c r="AR837" s="29">
        <v>3.4039215686274504</v>
      </c>
      <c r="AS837" s="29">
        <v>1.6941176470588237</v>
      </c>
      <c r="AT837" s="29">
        <v>0</v>
      </c>
      <c r="AU837" s="29">
        <v>0</v>
      </c>
      <c r="AV837" s="29">
        <v>0</v>
      </c>
      <c r="AW837" s="29">
        <v>6.2745098039215685E-2</v>
      </c>
      <c r="AX837" s="29">
        <v>0</v>
      </c>
      <c r="AY837" s="29">
        <v>0</v>
      </c>
      <c r="AZ837" s="29">
        <v>2.9019607843137254</v>
      </c>
      <c r="BA837" s="29">
        <v>1.6588235294117646</v>
      </c>
      <c r="BB837" s="29">
        <v>0</v>
      </c>
      <c r="BC837" s="29">
        <v>0</v>
      </c>
      <c r="BD837" s="29">
        <v>0</v>
      </c>
      <c r="BE837" s="29">
        <v>0</v>
      </c>
      <c r="BF837" s="29">
        <v>0</v>
      </c>
      <c r="BG837" s="29">
        <v>0</v>
      </c>
      <c r="BH837" s="29">
        <v>0.67450980392156845</v>
      </c>
      <c r="BI837" s="29">
        <v>3.529411764705892E-2</v>
      </c>
      <c r="BJ837" s="29">
        <v>0</v>
      </c>
      <c r="BK837" s="29">
        <v>0</v>
      </c>
      <c r="BL837" s="29">
        <v>0</v>
      </c>
      <c r="BM837" s="29">
        <v>0</v>
      </c>
      <c r="BN837" s="29">
        <v>0</v>
      </c>
      <c r="BO837" s="29">
        <v>0</v>
      </c>
      <c r="BP837" s="29">
        <v>6.6666666666666652E-2</v>
      </c>
      <c r="BQ837" s="29">
        <v>1.1764705882352899E-2</v>
      </c>
      <c r="BR837" s="29">
        <v>0</v>
      </c>
      <c r="BS837" s="29">
        <v>0</v>
      </c>
      <c r="BT837" s="29">
        <v>0</v>
      </c>
      <c r="BU837" s="29">
        <v>0</v>
      </c>
      <c r="BV837" s="29">
        <v>0</v>
      </c>
      <c r="BW837" s="29">
        <v>0</v>
      </c>
      <c r="BX837" s="29">
        <v>0</v>
      </c>
      <c r="BY837" s="29">
        <v>0</v>
      </c>
      <c r="BZ837" s="29">
        <v>0</v>
      </c>
      <c r="CA837" s="29">
        <v>0</v>
      </c>
      <c r="CB837" s="29">
        <v>0</v>
      </c>
      <c r="CC837" s="29">
        <v>0</v>
      </c>
      <c r="CD837" s="29">
        <v>0</v>
      </c>
      <c r="CE837" s="29">
        <v>0</v>
      </c>
      <c r="CF837" s="29">
        <v>0</v>
      </c>
      <c r="CG837" s="29">
        <v>0</v>
      </c>
      <c r="CH837" s="29">
        <v>0</v>
      </c>
    </row>
    <row r="838" spans="4:86" ht="24" customHeight="1">
      <c r="W838" s="30">
        <v>0</v>
      </c>
      <c r="X838" s="30">
        <v>0.99607843137254903</v>
      </c>
      <c r="Y838" s="30">
        <v>3.2392156862745098</v>
      </c>
      <c r="Z838" s="30">
        <v>0.65098039215686243</v>
      </c>
      <c r="AA838" s="30">
        <v>3.5254901960784313</v>
      </c>
      <c r="AB838" s="30">
        <v>1.7686274509803921</v>
      </c>
      <c r="AC838" s="30">
        <v>0</v>
      </c>
      <c r="AD838" s="30">
        <v>0</v>
      </c>
      <c r="AE838" s="30">
        <v>0</v>
      </c>
      <c r="AF838" s="30">
        <v>2.1098039215686279</v>
      </c>
      <c r="AG838" s="30">
        <v>0.13333333333333375</v>
      </c>
      <c r="AH838" s="30">
        <v>0</v>
      </c>
      <c r="AI838" s="30">
        <v>3.6039215686274506</v>
      </c>
      <c r="AJ838" s="30">
        <v>2.3490196078431373</v>
      </c>
      <c r="AK838" s="30">
        <v>0</v>
      </c>
      <c r="AL838" s="30">
        <v>0</v>
      </c>
      <c r="AM838" s="30">
        <v>0</v>
      </c>
      <c r="AN838" s="30">
        <v>0.31764705882352895</v>
      </c>
      <c r="AO838" s="30">
        <v>0</v>
      </c>
      <c r="AP838" s="30">
        <v>0</v>
      </c>
      <c r="AQ838" s="30">
        <v>3.4039215686274504</v>
      </c>
      <c r="AR838" s="30">
        <v>1.6941176470588237</v>
      </c>
      <c r="AS838" s="30">
        <v>0</v>
      </c>
      <c r="AT838" s="30">
        <v>0</v>
      </c>
      <c r="AU838" s="30">
        <v>0</v>
      </c>
      <c r="AV838" s="30">
        <v>6.2745098039215685E-2</v>
      </c>
      <c r="AW838" s="30">
        <v>0</v>
      </c>
      <c r="AX838" s="30">
        <v>0</v>
      </c>
      <c r="AY838" s="30">
        <v>2.9019607843137254</v>
      </c>
      <c r="AZ838" s="30">
        <v>1.6588235294117646</v>
      </c>
      <c r="BA838" s="30">
        <v>0</v>
      </c>
      <c r="BB838" s="30">
        <v>0</v>
      </c>
      <c r="BC838" s="30">
        <v>0</v>
      </c>
      <c r="BD838" s="30">
        <v>0</v>
      </c>
      <c r="BE838" s="30">
        <v>0</v>
      </c>
      <c r="BF838" s="30">
        <v>0</v>
      </c>
      <c r="BG838" s="30">
        <v>0.67450980392156845</v>
      </c>
      <c r="BH838" s="30">
        <v>3.529411764705892E-2</v>
      </c>
      <c r="BI838" s="30">
        <v>0</v>
      </c>
      <c r="BJ838" s="30">
        <v>0</v>
      </c>
      <c r="BK838" s="30">
        <v>0</v>
      </c>
      <c r="BL838" s="30">
        <v>0</v>
      </c>
      <c r="BM838" s="30">
        <v>0</v>
      </c>
      <c r="BN838" s="30">
        <v>0</v>
      </c>
      <c r="BO838" s="30">
        <v>6.6666666666666652E-2</v>
      </c>
      <c r="BP838" s="30">
        <v>1.1764705882352899E-2</v>
      </c>
      <c r="BQ838" s="30">
        <v>0</v>
      </c>
      <c r="BR838" s="30">
        <v>0</v>
      </c>
      <c r="BS838" s="30">
        <v>0</v>
      </c>
      <c r="BT838" s="30">
        <v>0</v>
      </c>
      <c r="BU838" s="30">
        <v>0</v>
      </c>
      <c r="BV838" s="30">
        <v>0</v>
      </c>
      <c r="BW838" s="30">
        <v>0</v>
      </c>
      <c r="BX838" s="30">
        <v>0</v>
      </c>
      <c r="BY838" s="30">
        <v>0</v>
      </c>
      <c r="BZ838" s="30">
        <v>0</v>
      </c>
      <c r="CA838" s="30">
        <v>0</v>
      </c>
      <c r="CB838" s="30">
        <v>0</v>
      </c>
      <c r="CC838" s="30">
        <v>0</v>
      </c>
      <c r="CD838" s="30">
        <v>0</v>
      </c>
      <c r="CE838" s="30">
        <v>0</v>
      </c>
      <c r="CF838" s="30">
        <v>0</v>
      </c>
      <c r="CG838" s="30">
        <v>0</v>
      </c>
      <c r="CH838" s="30">
        <v>0</v>
      </c>
    </row>
    <row r="839" spans="4:86" ht="24" customHeight="1">
      <c r="D839" s="35">
        <v>1</v>
      </c>
      <c r="E839" s="64">
        <v>0</v>
      </c>
      <c r="F839" s="36">
        <v>-1</v>
      </c>
      <c r="G839" s="35">
        <v>1</v>
      </c>
      <c r="H839" s="64">
        <v>0</v>
      </c>
      <c r="I839" s="36">
        <v>-1</v>
      </c>
      <c r="J839" s="35">
        <v>1</v>
      </c>
      <c r="K839" s="64">
        <v>0</v>
      </c>
      <c r="L839" s="36">
        <v>-1</v>
      </c>
      <c r="M839" s="35">
        <v>1</v>
      </c>
      <c r="N839" s="64">
        <v>0</v>
      </c>
      <c r="O839" s="36">
        <v>-1</v>
      </c>
      <c r="P839" s="35">
        <v>1</v>
      </c>
      <c r="Q839" s="64">
        <v>0</v>
      </c>
      <c r="R839" s="36">
        <v>-1</v>
      </c>
      <c r="W839" s="28" cm="1">
        <f t="array" ref="W839:CH847">IM2COL(W795:AD802,3,1,2,0)</f>
        <v>1.1019607843137256</v>
      </c>
      <c r="X839" s="28">
        <v>0</v>
      </c>
      <c r="Y839" s="28">
        <v>0</v>
      </c>
      <c r="Z839" s="28">
        <v>0</v>
      </c>
      <c r="AA839" s="28">
        <v>2.5019607843137259</v>
      </c>
      <c r="AB839" s="28">
        <v>0</v>
      </c>
      <c r="AC839" s="28">
        <v>0</v>
      </c>
      <c r="AD839" s="28">
        <v>0.70196078431372566</v>
      </c>
      <c r="AE839" s="28">
        <v>1.9137254901960783</v>
      </c>
      <c r="AF839" s="28">
        <v>0</v>
      </c>
      <c r="AG839" s="28">
        <v>0</v>
      </c>
      <c r="AH839" s="28">
        <v>0</v>
      </c>
      <c r="AI839" s="28">
        <v>0.92156862745098134</v>
      </c>
      <c r="AJ839" s="28">
        <v>0</v>
      </c>
      <c r="AK839" s="28">
        <v>0</v>
      </c>
      <c r="AL839" s="28">
        <v>0.65882352941176481</v>
      </c>
      <c r="AM839" s="28">
        <v>0.57254901960784332</v>
      </c>
      <c r="AN839" s="28">
        <v>0</v>
      </c>
      <c r="AO839" s="28">
        <v>0</v>
      </c>
      <c r="AP839" s="28">
        <v>0</v>
      </c>
      <c r="AQ839" s="28">
        <v>1.8039215686274512</v>
      </c>
      <c r="AR839" s="28">
        <v>0</v>
      </c>
      <c r="AS839" s="28">
        <v>0</v>
      </c>
      <c r="AT839" s="28">
        <v>0.64705882352941169</v>
      </c>
      <c r="AU839" s="28">
        <v>0.29411764705882337</v>
      </c>
      <c r="AV839" s="28">
        <v>0</v>
      </c>
      <c r="AW839" s="28">
        <v>1.7058823529411766</v>
      </c>
      <c r="AX839" s="28">
        <v>0</v>
      </c>
      <c r="AY839" s="28">
        <v>0</v>
      </c>
      <c r="AZ839" s="28">
        <v>0</v>
      </c>
      <c r="BA839" s="28">
        <v>0</v>
      </c>
      <c r="BB839" s="28">
        <v>3.529411764705892E-2</v>
      </c>
      <c r="BC839" s="28">
        <v>0</v>
      </c>
      <c r="BD839" s="28">
        <v>0.88627450980392197</v>
      </c>
      <c r="BE839" s="28">
        <v>1.0627450980392155</v>
      </c>
      <c r="BF839" s="28">
        <v>0</v>
      </c>
      <c r="BG839" s="28">
        <v>0.16470588235294037</v>
      </c>
      <c r="BH839" s="28">
        <v>0</v>
      </c>
      <c r="BI839" s="28">
        <v>0</v>
      </c>
      <c r="BJ839" s="28">
        <v>1.1764705882352899E-2</v>
      </c>
      <c r="BK839" s="28">
        <v>1.003921568627451</v>
      </c>
      <c r="BL839" s="28">
        <v>0</v>
      </c>
      <c r="BM839" s="28">
        <v>2.2078431372549017</v>
      </c>
      <c r="BN839" s="28">
        <v>2.0392156862745097</v>
      </c>
      <c r="BO839" s="28">
        <v>1.6313725490196083</v>
      </c>
      <c r="BP839" s="28">
        <v>1.7411764705882353</v>
      </c>
      <c r="BQ839" s="28">
        <v>1.0470588235294116</v>
      </c>
      <c r="BR839" s="28">
        <v>0</v>
      </c>
      <c r="BS839" s="28">
        <v>7.8431372549019329E-3</v>
      </c>
      <c r="BT839" s="28">
        <v>0</v>
      </c>
      <c r="BU839" s="28">
        <v>0</v>
      </c>
      <c r="BV839" s="28">
        <v>0.53725490196078418</v>
      </c>
      <c r="BW839" s="28">
        <v>4.705882352941182E-2</v>
      </c>
      <c r="BX839" s="28">
        <v>6.6666666666666652E-2</v>
      </c>
      <c r="BY839" s="28">
        <v>1.1764705882352899E-2</v>
      </c>
      <c r="BZ839" s="28">
        <v>0</v>
      </c>
      <c r="CA839" s="28">
        <v>0</v>
      </c>
      <c r="CB839" s="28">
        <v>0</v>
      </c>
      <c r="CC839" s="28">
        <v>0</v>
      </c>
      <c r="CD839" s="28">
        <v>0</v>
      </c>
      <c r="CE839" s="28">
        <v>0</v>
      </c>
      <c r="CF839" s="28">
        <v>0</v>
      </c>
      <c r="CG839" s="28">
        <v>0</v>
      </c>
      <c r="CH839" s="28">
        <v>0</v>
      </c>
    </row>
    <row r="840" spans="4:86" ht="24" customHeight="1">
      <c r="D840" s="49">
        <v>1</v>
      </c>
      <c r="E840" s="59">
        <v>1</v>
      </c>
      <c r="F840" s="50">
        <v>0</v>
      </c>
      <c r="G840" s="49">
        <v>1</v>
      </c>
      <c r="H840" s="59">
        <v>0</v>
      </c>
      <c r="I840" s="50">
        <v>-1</v>
      </c>
      <c r="J840" s="49">
        <v>1</v>
      </c>
      <c r="K840" s="59">
        <v>1</v>
      </c>
      <c r="L840" s="50">
        <v>-1</v>
      </c>
      <c r="M840" s="49">
        <v>0</v>
      </c>
      <c r="N840" s="59">
        <v>1</v>
      </c>
      <c r="O840" s="50">
        <v>-1</v>
      </c>
      <c r="P840" s="49">
        <v>0</v>
      </c>
      <c r="Q840" s="59">
        <v>1</v>
      </c>
      <c r="R840" s="50">
        <v>-1</v>
      </c>
      <c r="W840" s="29">
        <v>0</v>
      </c>
      <c r="X840" s="29">
        <v>0</v>
      </c>
      <c r="Y840" s="29">
        <v>0</v>
      </c>
      <c r="Z840" s="29">
        <v>2.5019607843137259</v>
      </c>
      <c r="AA840" s="29">
        <v>0</v>
      </c>
      <c r="AB840" s="29">
        <v>0</v>
      </c>
      <c r="AC840" s="29">
        <v>0.70196078431372566</v>
      </c>
      <c r="AD840" s="29">
        <v>0</v>
      </c>
      <c r="AE840" s="29">
        <v>0</v>
      </c>
      <c r="AF840" s="29">
        <v>0</v>
      </c>
      <c r="AG840" s="29">
        <v>0</v>
      </c>
      <c r="AH840" s="29">
        <v>0.92156862745098134</v>
      </c>
      <c r="AI840" s="29">
        <v>0</v>
      </c>
      <c r="AJ840" s="29">
        <v>0</v>
      </c>
      <c r="AK840" s="29">
        <v>0.65882352941176481</v>
      </c>
      <c r="AL840" s="29">
        <v>0</v>
      </c>
      <c r="AM840" s="29">
        <v>0</v>
      </c>
      <c r="AN840" s="29">
        <v>0</v>
      </c>
      <c r="AO840" s="29">
        <v>0</v>
      </c>
      <c r="AP840" s="29">
        <v>1.8039215686274512</v>
      </c>
      <c r="AQ840" s="29">
        <v>0</v>
      </c>
      <c r="AR840" s="29">
        <v>0</v>
      </c>
      <c r="AS840" s="29">
        <v>0.64705882352941169</v>
      </c>
      <c r="AT840" s="29">
        <v>0</v>
      </c>
      <c r="AU840" s="29">
        <v>0</v>
      </c>
      <c r="AV840" s="29">
        <v>1.7058823529411766</v>
      </c>
      <c r="AW840" s="29">
        <v>0</v>
      </c>
      <c r="AX840" s="29">
        <v>0</v>
      </c>
      <c r="AY840" s="29">
        <v>0</v>
      </c>
      <c r="AZ840" s="29">
        <v>0</v>
      </c>
      <c r="BA840" s="29">
        <v>3.529411764705892E-2</v>
      </c>
      <c r="BB840" s="29">
        <v>0</v>
      </c>
      <c r="BC840" s="29">
        <v>0.88627450980392197</v>
      </c>
      <c r="BD840" s="29">
        <v>1.0627450980392155</v>
      </c>
      <c r="BE840" s="29">
        <v>0</v>
      </c>
      <c r="BF840" s="29">
        <v>0.16470588235294037</v>
      </c>
      <c r="BG840" s="29">
        <v>0</v>
      </c>
      <c r="BH840" s="29">
        <v>0</v>
      </c>
      <c r="BI840" s="29">
        <v>1.1764705882352899E-2</v>
      </c>
      <c r="BJ840" s="29">
        <v>0</v>
      </c>
      <c r="BK840" s="29">
        <v>0</v>
      </c>
      <c r="BL840" s="29">
        <v>2.2078431372549017</v>
      </c>
      <c r="BM840" s="29">
        <v>2.0392156862745097</v>
      </c>
      <c r="BN840" s="29">
        <v>1.6313725490196083</v>
      </c>
      <c r="BO840" s="29">
        <v>1.7411764705882353</v>
      </c>
      <c r="BP840" s="29">
        <v>1.0470588235294116</v>
      </c>
      <c r="BQ840" s="29">
        <v>0</v>
      </c>
      <c r="BR840" s="29">
        <v>0</v>
      </c>
      <c r="BS840" s="29">
        <v>0</v>
      </c>
      <c r="BT840" s="29">
        <v>0</v>
      </c>
      <c r="BU840" s="29">
        <v>0.53725490196078418</v>
      </c>
      <c r="BV840" s="29">
        <v>4.705882352941182E-2</v>
      </c>
      <c r="BW840" s="29">
        <v>6.6666666666666652E-2</v>
      </c>
      <c r="BX840" s="29">
        <v>1.1764705882352899E-2</v>
      </c>
      <c r="BY840" s="29">
        <v>0</v>
      </c>
      <c r="BZ840" s="29">
        <v>0</v>
      </c>
      <c r="CA840" s="29">
        <v>0</v>
      </c>
      <c r="CB840" s="29">
        <v>0</v>
      </c>
      <c r="CC840" s="29">
        <v>0</v>
      </c>
      <c r="CD840" s="29">
        <v>0</v>
      </c>
      <c r="CE840" s="29">
        <v>0</v>
      </c>
      <c r="CF840" s="29">
        <v>0</v>
      </c>
      <c r="CG840" s="29">
        <v>0</v>
      </c>
      <c r="CH840" s="29">
        <v>0</v>
      </c>
    </row>
    <row r="841" spans="4:86" ht="24" customHeight="1">
      <c r="D841" s="37">
        <v>0</v>
      </c>
      <c r="E841" s="65">
        <v>0</v>
      </c>
      <c r="F841" s="38">
        <v>-1</v>
      </c>
      <c r="G841" s="37">
        <v>0</v>
      </c>
      <c r="H841" s="65">
        <v>1</v>
      </c>
      <c r="I841" s="38">
        <v>-1</v>
      </c>
      <c r="J841" s="37">
        <v>1</v>
      </c>
      <c r="K841" s="65">
        <v>0</v>
      </c>
      <c r="L841" s="38">
        <v>-1</v>
      </c>
      <c r="M841" s="37">
        <v>1</v>
      </c>
      <c r="N841" s="65">
        <v>1</v>
      </c>
      <c r="O841" s="38">
        <v>-1</v>
      </c>
      <c r="P841" s="37">
        <v>1</v>
      </c>
      <c r="Q841" s="65">
        <v>0</v>
      </c>
      <c r="R841" s="38">
        <v>-1</v>
      </c>
      <c r="W841" s="29">
        <v>0</v>
      </c>
      <c r="X841" s="29">
        <v>0</v>
      </c>
      <c r="Y841" s="29">
        <v>2.5019607843137259</v>
      </c>
      <c r="Z841" s="29">
        <v>0</v>
      </c>
      <c r="AA841" s="29">
        <v>0</v>
      </c>
      <c r="AB841" s="29">
        <v>0.70196078431372566</v>
      </c>
      <c r="AC841" s="29">
        <v>0</v>
      </c>
      <c r="AD841" s="29">
        <v>0</v>
      </c>
      <c r="AE841" s="29">
        <v>0</v>
      </c>
      <c r="AF841" s="29">
        <v>0</v>
      </c>
      <c r="AG841" s="29">
        <v>0.92156862745098134</v>
      </c>
      <c r="AH841" s="29">
        <v>0</v>
      </c>
      <c r="AI841" s="29">
        <v>0</v>
      </c>
      <c r="AJ841" s="29">
        <v>0.65882352941176481</v>
      </c>
      <c r="AK841" s="29">
        <v>0</v>
      </c>
      <c r="AL841" s="29">
        <v>0</v>
      </c>
      <c r="AM841" s="29">
        <v>0</v>
      </c>
      <c r="AN841" s="29">
        <v>0</v>
      </c>
      <c r="AO841" s="29">
        <v>1.8039215686274512</v>
      </c>
      <c r="AP841" s="29">
        <v>0</v>
      </c>
      <c r="AQ841" s="29">
        <v>0</v>
      </c>
      <c r="AR841" s="29">
        <v>0.64705882352941169</v>
      </c>
      <c r="AS841" s="29">
        <v>0</v>
      </c>
      <c r="AT841" s="29">
        <v>0</v>
      </c>
      <c r="AU841" s="29">
        <v>1.7058823529411766</v>
      </c>
      <c r="AV841" s="29">
        <v>0</v>
      </c>
      <c r="AW841" s="29">
        <v>0</v>
      </c>
      <c r="AX841" s="29">
        <v>0</v>
      </c>
      <c r="AY841" s="29">
        <v>0</v>
      </c>
      <c r="AZ841" s="29">
        <v>3.529411764705892E-2</v>
      </c>
      <c r="BA841" s="29">
        <v>0</v>
      </c>
      <c r="BB841" s="29">
        <v>0</v>
      </c>
      <c r="BC841" s="29">
        <v>1.0627450980392155</v>
      </c>
      <c r="BD841" s="29">
        <v>0</v>
      </c>
      <c r="BE841" s="29">
        <v>0.16470588235294037</v>
      </c>
      <c r="BF841" s="29">
        <v>0</v>
      </c>
      <c r="BG841" s="29">
        <v>0</v>
      </c>
      <c r="BH841" s="29">
        <v>1.1764705882352899E-2</v>
      </c>
      <c r="BI841" s="29">
        <v>0</v>
      </c>
      <c r="BJ841" s="29">
        <v>0</v>
      </c>
      <c r="BK841" s="29">
        <v>2.2078431372549017</v>
      </c>
      <c r="BL841" s="29">
        <v>2.0392156862745097</v>
      </c>
      <c r="BM841" s="29">
        <v>1.6313725490196083</v>
      </c>
      <c r="BN841" s="29">
        <v>1.7411764705882353</v>
      </c>
      <c r="BO841" s="29">
        <v>1.0470588235294116</v>
      </c>
      <c r="BP841" s="29">
        <v>0</v>
      </c>
      <c r="BQ841" s="29">
        <v>0</v>
      </c>
      <c r="BR841" s="29">
        <v>0</v>
      </c>
      <c r="BS841" s="29">
        <v>0</v>
      </c>
      <c r="BT841" s="29">
        <v>0.53725490196078418</v>
      </c>
      <c r="BU841" s="29">
        <v>4.705882352941182E-2</v>
      </c>
      <c r="BV841" s="29">
        <v>6.6666666666666652E-2</v>
      </c>
      <c r="BW841" s="29">
        <v>1.1764705882352899E-2</v>
      </c>
      <c r="BX841" s="29">
        <v>0</v>
      </c>
      <c r="BY841" s="29">
        <v>0</v>
      </c>
      <c r="BZ841" s="29">
        <v>0</v>
      </c>
      <c r="CA841" s="29">
        <v>0</v>
      </c>
      <c r="CB841" s="29">
        <v>0</v>
      </c>
      <c r="CC841" s="29">
        <v>0</v>
      </c>
      <c r="CD841" s="29">
        <v>0</v>
      </c>
      <c r="CE841" s="29">
        <v>0</v>
      </c>
      <c r="CF841" s="29">
        <v>0</v>
      </c>
      <c r="CG841" s="29">
        <v>0</v>
      </c>
      <c r="CH841" s="29">
        <v>0</v>
      </c>
    </row>
    <row r="842" spans="4:86" ht="24" customHeight="1">
      <c r="D842" s="35">
        <v>1</v>
      </c>
      <c r="E842" s="64">
        <v>0</v>
      </c>
      <c r="F842" s="36">
        <v>0</v>
      </c>
      <c r="G842" s="35">
        <v>1</v>
      </c>
      <c r="H842" s="64">
        <v>0</v>
      </c>
      <c r="I842" s="36">
        <v>-1</v>
      </c>
      <c r="J842" s="35">
        <v>1</v>
      </c>
      <c r="K842" s="64">
        <v>0</v>
      </c>
      <c r="L842" s="36">
        <v>-1</v>
      </c>
      <c r="M842" s="35">
        <v>0</v>
      </c>
      <c r="N842" s="64">
        <v>1</v>
      </c>
      <c r="O842" s="36">
        <v>-1</v>
      </c>
      <c r="P842" s="35">
        <v>0</v>
      </c>
      <c r="Q842" s="64">
        <v>0</v>
      </c>
      <c r="R842" s="36">
        <v>-1</v>
      </c>
      <c r="W842" s="29">
        <v>1.9137254901960783</v>
      </c>
      <c r="X842" s="29">
        <v>0</v>
      </c>
      <c r="Y842" s="29">
        <v>0</v>
      </c>
      <c r="Z842" s="29">
        <v>0</v>
      </c>
      <c r="AA842" s="29">
        <v>0.92156862745098134</v>
      </c>
      <c r="AB842" s="29">
        <v>0</v>
      </c>
      <c r="AC842" s="29">
        <v>0</v>
      </c>
      <c r="AD842" s="29">
        <v>0.65882352941176481</v>
      </c>
      <c r="AE842" s="29">
        <v>0.57254901960784332</v>
      </c>
      <c r="AF842" s="29">
        <v>0</v>
      </c>
      <c r="AG842" s="29">
        <v>0</v>
      </c>
      <c r="AH842" s="29">
        <v>0</v>
      </c>
      <c r="AI842" s="29">
        <v>1.8039215686274512</v>
      </c>
      <c r="AJ842" s="29">
        <v>0</v>
      </c>
      <c r="AK842" s="29">
        <v>0</v>
      </c>
      <c r="AL842" s="29">
        <v>0.64705882352941169</v>
      </c>
      <c r="AM842" s="29">
        <v>0.29411764705882337</v>
      </c>
      <c r="AN842" s="29">
        <v>0</v>
      </c>
      <c r="AO842" s="29">
        <v>1.7058823529411766</v>
      </c>
      <c r="AP842" s="29">
        <v>0</v>
      </c>
      <c r="AQ842" s="29">
        <v>0</v>
      </c>
      <c r="AR842" s="29">
        <v>0</v>
      </c>
      <c r="AS842" s="29">
        <v>0</v>
      </c>
      <c r="AT842" s="29">
        <v>3.529411764705892E-2</v>
      </c>
      <c r="AU842" s="29">
        <v>0</v>
      </c>
      <c r="AV842" s="29">
        <v>0.88627450980392197</v>
      </c>
      <c r="AW842" s="29">
        <v>1.0627450980392155</v>
      </c>
      <c r="AX842" s="29">
        <v>0</v>
      </c>
      <c r="AY842" s="29">
        <v>0.16470588235294037</v>
      </c>
      <c r="AZ842" s="29">
        <v>0</v>
      </c>
      <c r="BA842" s="29">
        <v>0</v>
      </c>
      <c r="BB842" s="29">
        <v>1.1764705882352899E-2</v>
      </c>
      <c r="BC842" s="29">
        <v>1.003921568627451</v>
      </c>
      <c r="BD842" s="29">
        <v>0</v>
      </c>
      <c r="BE842" s="29">
        <v>2.2078431372549017</v>
      </c>
      <c r="BF842" s="29">
        <v>2.0392156862745097</v>
      </c>
      <c r="BG842" s="29">
        <v>1.6313725490196083</v>
      </c>
      <c r="BH842" s="29">
        <v>1.7411764705882353</v>
      </c>
      <c r="BI842" s="29">
        <v>1.0470588235294116</v>
      </c>
      <c r="BJ842" s="29">
        <v>0</v>
      </c>
      <c r="BK842" s="29">
        <v>7.8431372549019329E-3</v>
      </c>
      <c r="BL842" s="29">
        <v>0</v>
      </c>
      <c r="BM842" s="29">
        <v>0</v>
      </c>
      <c r="BN842" s="29">
        <v>0.53725490196078418</v>
      </c>
      <c r="BO842" s="29">
        <v>4.705882352941182E-2</v>
      </c>
      <c r="BP842" s="29">
        <v>6.6666666666666652E-2</v>
      </c>
      <c r="BQ842" s="29">
        <v>1.1764705882352899E-2</v>
      </c>
      <c r="BR842" s="29">
        <v>0</v>
      </c>
      <c r="BS842" s="29">
        <v>0</v>
      </c>
      <c r="BT842" s="29">
        <v>0</v>
      </c>
      <c r="BU842" s="29">
        <v>0</v>
      </c>
      <c r="BV842" s="29">
        <v>0</v>
      </c>
      <c r="BW842" s="29">
        <v>0</v>
      </c>
      <c r="BX842" s="29">
        <v>0</v>
      </c>
      <c r="BY842" s="29">
        <v>0</v>
      </c>
      <c r="BZ842" s="29">
        <v>0</v>
      </c>
      <c r="CA842" s="29">
        <v>0</v>
      </c>
      <c r="CB842" s="29">
        <v>0</v>
      </c>
      <c r="CC842" s="29">
        <v>0</v>
      </c>
      <c r="CD842" s="29">
        <v>0</v>
      </c>
      <c r="CE842" s="29">
        <v>0</v>
      </c>
      <c r="CF842" s="29">
        <v>0</v>
      </c>
      <c r="CG842" s="29">
        <v>0</v>
      </c>
      <c r="CH842" s="29">
        <v>0</v>
      </c>
    </row>
    <row r="843" spans="4:86" ht="24" customHeight="1">
      <c r="D843" s="49">
        <v>1</v>
      </c>
      <c r="E843" s="59">
        <v>0</v>
      </c>
      <c r="F843" s="50">
        <v>0</v>
      </c>
      <c r="G843" s="49">
        <v>1</v>
      </c>
      <c r="H843" s="59">
        <v>1</v>
      </c>
      <c r="I843" s="50">
        <v>0</v>
      </c>
      <c r="J843" s="49">
        <v>1</v>
      </c>
      <c r="K843" s="59">
        <v>1</v>
      </c>
      <c r="L843" s="50">
        <v>-1</v>
      </c>
      <c r="M843" s="49">
        <v>1</v>
      </c>
      <c r="N843" s="59">
        <v>1</v>
      </c>
      <c r="O843" s="50">
        <v>-1</v>
      </c>
      <c r="P843" s="49">
        <v>1</v>
      </c>
      <c r="Q843" s="59">
        <v>1</v>
      </c>
      <c r="R843" s="50">
        <v>-1</v>
      </c>
      <c r="W843" s="29">
        <v>0</v>
      </c>
      <c r="X843" s="29">
        <v>0</v>
      </c>
      <c r="Y843" s="29">
        <v>0</v>
      </c>
      <c r="Z843" s="29">
        <v>0.92156862745098134</v>
      </c>
      <c r="AA843" s="29">
        <v>0</v>
      </c>
      <c r="AB843" s="29">
        <v>0</v>
      </c>
      <c r="AC843" s="29">
        <v>0.65882352941176481</v>
      </c>
      <c r="AD843" s="29">
        <v>0</v>
      </c>
      <c r="AE843" s="29">
        <v>0</v>
      </c>
      <c r="AF843" s="29">
        <v>0</v>
      </c>
      <c r="AG843" s="29">
        <v>0</v>
      </c>
      <c r="AH843" s="29">
        <v>1.8039215686274512</v>
      </c>
      <c r="AI843" s="29">
        <v>0</v>
      </c>
      <c r="AJ843" s="29">
        <v>0</v>
      </c>
      <c r="AK843" s="29">
        <v>0.64705882352941169</v>
      </c>
      <c r="AL843" s="29">
        <v>0</v>
      </c>
      <c r="AM843" s="29">
        <v>0</v>
      </c>
      <c r="AN843" s="29">
        <v>1.7058823529411766</v>
      </c>
      <c r="AO843" s="29">
        <v>0</v>
      </c>
      <c r="AP843" s="29">
        <v>0</v>
      </c>
      <c r="AQ843" s="29">
        <v>0</v>
      </c>
      <c r="AR843" s="29">
        <v>0</v>
      </c>
      <c r="AS843" s="29">
        <v>3.529411764705892E-2</v>
      </c>
      <c r="AT843" s="29">
        <v>0</v>
      </c>
      <c r="AU843" s="29">
        <v>0.88627450980392197</v>
      </c>
      <c r="AV843" s="29">
        <v>1.0627450980392155</v>
      </c>
      <c r="AW843" s="29">
        <v>0</v>
      </c>
      <c r="AX843" s="29">
        <v>0.16470588235294037</v>
      </c>
      <c r="AY843" s="29">
        <v>0</v>
      </c>
      <c r="AZ843" s="29">
        <v>0</v>
      </c>
      <c r="BA843" s="29">
        <v>1.1764705882352899E-2</v>
      </c>
      <c r="BB843" s="29">
        <v>0</v>
      </c>
      <c r="BC843" s="29">
        <v>0</v>
      </c>
      <c r="BD843" s="29">
        <v>2.2078431372549017</v>
      </c>
      <c r="BE843" s="29">
        <v>2.0392156862745097</v>
      </c>
      <c r="BF843" s="29">
        <v>1.6313725490196083</v>
      </c>
      <c r="BG843" s="29">
        <v>1.7411764705882353</v>
      </c>
      <c r="BH843" s="29">
        <v>1.0470588235294116</v>
      </c>
      <c r="BI843" s="29">
        <v>0</v>
      </c>
      <c r="BJ843" s="29">
        <v>0</v>
      </c>
      <c r="BK843" s="29">
        <v>0</v>
      </c>
      <c r="BL843" s="29">
        <v>0</v>
      </c>
      <c r="BM843" s="29">
        <v>0.53725490196078418</v>
      </c>
      <c r="BN843" s="29">
        <v>4.705882352941182E-2</v>
      </c>
      <c r="BO843" s="29">
        <v>6.6666666666666652E-2</v>
      </c>
      <c r="BP843" s="29">
        <v>1.1764705882352899E-2</v>
      </c>
      <c r="BQ843" s="29">
        <v>0</v>
      </c>
      <c r="BR843" s="29">
        <v>0</v>
      </c>
      <c r="BS843" s="29">
        <v>0</v>
      </c>
      <c r="BT843" s="29">
        <v>0</v>
      </c>
      <c r="BU843" s="29">
        <v>0</v>
      </c>
      <c r="BV843" s="29">
        <v>0</v>
      </c>
      <c r="BW843" s="29">
        <v>0</v>
      </c>
      <c r="BX843" s="29">
        <v>0</v>
      </c>
      <c r="BY843" s="29">
        <v>0</v>
      </c>
      <c r="BZ843" s="29">
        <v>0</v>
      </c>
      <c r="CA843" s="29">
        <v>0</v>
      </c>
      <c r="CB843" s="29">
        <v>0</v>
      </c>
      <c r="CC843" s="29">
        <v>0</v>
      </c>
      <c r="CD843" s="29">
        <v>0</v>
      </c>
      <c r="CE843" s="29">
        <v>0</v>
      </c>
      <c r="CF843" s="29">
        <v>0</v>
      </c>
      <c r="CG843" s="29">
        <v>0</v>
      </c>
      <c r="CH843" s="29">
        <v>0</v>
      </c>
    </row>
    <row r="844" spans="4:86" ht="24" customHeight="1">
      <c r="D844" s="37">
        <v>0</v>
      </c>
      <c r="E844" s="65">
        <v>0</v>
      </c>
      <c r="F844" s="38">
        <v>-1</v>
      </c>
      <c r="G844" s="37">
        <v>0</v>
      </c>
      <c r="H844" s="65">
        <v>0</v>
      </c>
      <c r="I844" s="38">
        <v>-1</v>
      </c>
      <c r="J844" s="37">
        <v>1</v>
      </c>
      <c r="K844" s="65">
        <v>0</v>
      </c>
      <c r="L844" s="38">
        <v>-1</v>
      </c>
      <c r="M844" s="37">
        <v>1</v>
      </c>
      <c r="N844" s="65">
        <v>0</v>
      </c>
      <c r="O844" s="38">
        <v>-1</v>
      </c>
      <c r="P844" s="37">
        <v>1</v>
      </c>
      <c r="Q844" s="65">
        <v>0</v>
      </c>
      <c r="R844" s="38">
        <v>-1</v>
      </c>
      <c r="W844" s="29">
        <v>0</v>
      </c>
      <c r="X844" s="29">
        <v>0</v>
      </c>
      <c r="Y844" s="29">
        <v>0.92156862745098134</v>
      </c>
      <c r="Z844" s="29">
        <v>0</v>
      </c>
      <c r="AA844" s="29">
        <v>0</v>
      </c>
      <c r="AB844" s="29">
        <v>0.65882352941176481</v>
      </c>
      <c r="AC844" s="29">
        <v>0</v>
      </c>
      <c r="AD844" s="29">
        <v>0</v>
      </c>
      <c r="AE844" s="29">
        <v>0</v>
      </c>
      <c r="AF844" s="29">
        <v>0</v>
      </c>
      <c r="AG844" s="29">
        <v>1.8039215686274512</v>
      </c>
      <c r="AH844" s="29">
        <v>0</v>
      </c>
      <c r="AI844" s="29">
        <v>0</v>
      </c>
      <c r="AJ844" s="29">
        <v>0.64705882352941169</v>
      </c>
      <c r="AK844" s="29">
        <v>0</v>
      </c>
      <c r="AL844" s="29">
        <v>0</v>
      </c>
      <c r="AM844" s="29">
        <v>1.7058823529411766</v>
      </c>
      <c r="AN844" s="29">
        <v>0</v>
      </c>
      <c r="AO844" s="29">
        <v>0</v>
      </c>
      <c r="AP844" s="29">
        <v>0</v>
      </c>
      <c r="AQ844" s="29">
        <v>0</v>
      </c>
      <c r="AR844" s="29">
        <v>3.529411764705892E-2</v>
      </c>
      <c r="AS844" s="29">
        <v>0</v>
      </c>
      <c r="AT844" s="29">
        <v>0</v>
      </c>
      <c r="AU844" s="29">
        <v>1.0627450980392155</v>
      </c>
      <c r="AV844" s="29">
        <v>0</v>
      </c>
      <c r="AW844" s="29">
        <v>0.16470588235294037</v>
      </c>
      <c r="AX844" s="29">
        <v>0</v>
      </c>
      <c r="AY844" s="29">
        <v>0</v>
      </c>
      <c r="AZ844" s="29">
        <v>1.1764705882352899E-2</v>
      </c>
      <c r="BA844" s="29">
        <v>0</v>
      </c>
      <c r="BB844" s="29">
        <v>0</v>
      </c>
      <c r="BC844" s="29">
        <v>2.2078431372549017</v>
      </c>
      <c r="BD844" s="29">
        <v>2.0392156862745097</v>
      </c>
      <c r="BE844" s="29">
        <v>1.6313725490196083</v>
      </c>
      <c r="BF844" s="29">
        <v>1.7411764705882353</v>
      </c>
      <c r="BG844" s="29">
        <v>1.0470588235294116</v>
      </c>
      <c r="BH844" s="29">
        <v>0</v>
      </c>
      <c r="BI844" s="29">
        <v>0</v>
      </c>
      <c r="BJ844" s="29">
        <v>0</v>
      </c>
      <c r="BK844" s="29">
        <v>0</v>
      </c>
      <c r="BL844" s="29">
        <v>0.53725490196078418</v>
      </c>
      <c r="BM844" s="29">
        <v>4.705882352941182E-2</v>
      </c>
      <c r="BN844" s="29">
        <v>6.6666666666666652E-2</v>
      </c>
      <c r="BO844" s="29">
        <v>1.1764705882352899E-2</v>
      </c>
      <c r="BP844" s="29">
        <v>0</v>
      </c>
      <c r="BQ844" s="29">
        <v>0</v>
      </c>
      <c r="BR844" s="29">
        <v>0</v>
      </c>
      <c r="BS844" s="29">
        <v>0</v>
      </c>
      <c r="BT844" s="29">
        <v>0</v>
      </c>
      <c r="BU844" s="29">
        <v>0</v>
      </c>
      <c r="BV844" s="29">
        <v>0</v>
      </c>
      <c r="BW844" s="29">
        <v>0</v>
      </c>
      <c r="BX844" s="29">
        <v>0</v>
      </c>
      <c r="BY844" s="29">
        <v>0</v>
      </c>
      <c r="BZ844" s="29">
        <v>0</v>
      </c>
      <c r="CA844" s="29">
        <v>0</v>
      </c>
      <c r="CB844" s="29">
        <v>0</v>
      </c>
      <c r="CC844" s="29">
        <v>0</v>
      </c>
      <c r="CD844" s="29">
        <v>0</v>
      </c>
      <c r="CE844" s="29">
        <v>0</v>
      </c>
      <c r="CF844" s="29">
        <v>0</v>
      </c>
      <c r="CG844" s="29">
        <v>0</v>
      </c>
      <c r="CH844" s="29">
        <v>0</v>
      </c>
    </row>
    <row r="845" spans="4:86" ht="24" customHeight="1">
      <c r="D845" s="35">
        <v>0</v>
      </c>
      <c r="E845" s="64">
        <v>0</v>
      </c>
      <c r="F845" s="36">
        <v>0</v>
      </c>
      <c r="G845" s="35">
        <v>0</v>
      </c>
      <c r="H845" s="64">
        <v>1</v>
      </c>
      <c r="I845" s="36">
        <v>0</v>
      </c>
      <c r="J845" s="35">
        <v>0</v>
      </c>
      <c r="K845" s="64">
        <v>1</v>
      </c>
      <c r="L845" s="36">
        <v>0</v>
      </c>
      <c r="M845" s="35">
        <v>0</v>
      </c>
      <c r="N845" s="64">
        <v>1</v>
      </c>
      <c r="O845" s="36">
        <v>0</v>
      </c>
      <c r="P845" s="35">
        <v>0</v>
      </c>
      <c r="Q845" s="64">
        <v>1</v>
      </c>
      <c r="R845" s="36">
        <v>0</v>
      </c>
      <c r="W845" s="29">
        <v>0.57254901960784332</v>
      </c>
      <c r="X845" s="29">
        <v>0</v>
      </c>
      <c r="Y845" s="29">
        <v>0</v>
      </c>
      <c r="Z845" s="29">
        <v>0</v>
      </c>
      <c r="AA845" s="29">
        <v>1.8039215686274512</v>
      </c>
      <c r="AB845" s="29">
        <v>0</v>
      </c>
      <c r="AC845" s="29">
        <v>0</v>
      </c>
      <c r="AD845" s="29">
        <v>0.64705882352941169</v>
      </c>
      <c r="AE845" s="29">
        <v>0.29411764705882337</v>
      </c>
      <c r="AF845" s="29">
        <v>0</v>
      </c>
      <c r="AG845" s="29">
        <v>1.7058823529411766</v>
      </c>
      <c r="AH845" s="29">
        <v>0</v>
      </c>
      <c r="AI845" s="29">
        <v>0</v>
      </c>
      <c r="AJ845" s="29">
        <v>0</v>
      </c>
      <c r="AK845" s="29">
        <v>0</v>
      </c>
      <c r="AL845" s="29">
        <v>3.529411764705892E-2</v>
      </c>
      <c r="AM845" s="29">
        <v>0</v>
      </c>
      <c r="AN845" s="29">
        <v>0.88627450980392197</v>
      </c>
      <c r="AO845" s="29">
        <v>1.0627450980392155</v>
      </c>
      <c r="AP845" s="29">
        <v>0</v>
      </c>
      <c r="AQ845" s="29">
        <v>0.16470588235294037</v>
      </c>
      <c r="AR845" s="29">
        <v>0</v>
      </c>
      <c r="AS845" s="29">
        <v>0</v>
      </c>
      <c r="AT845" s="29">
        <v>1.1764705882352899E-2</v>
      </c>
      <c r="AU845" s="29">
        <v>1.003921568627451</v>
      </c>
      <c r="AV845" s="29">
        <v>0</v>
      </c>
      <c r="AW845" s="29">
        <v>2.2078431372549017</v>
      </c>
      <c r="AX845" s="29">
        <v>2.0392156862745097</v>
      </c>
      <c r="AY845" s="29">
        <v>1.6313725490196083</v>
      </c>
      <c r="AZ845" s="29">
        <v>1.7411764705882353</v>
      </c>
      <c r="BA845" s="29">
        <v>1.0470588235294116</v>
      </c>
      <c r="BB845" s="29">
        <v>0</v>
      </c>
      <c r="BC845" s="29">
        <v>7.8431372549019329E-3</v>
      </c>
      <c r="BD845" s="29">
        <v>0</v>
      </c>
      <c r="BE845" s="29">
        <v>0</v>
      </c>
      <c r="BF845" s="29">
        <v>0.53725490196078418</v>
      </c>
      <c r="BG845" s="29">
        <v>4.705882352941182E-2</v>
      </c>
      <c r="BH845" s="29">
        <v>6.6666666666666652E-2</v>
      </c>
      <c r="BI845" s="29">
        <v>1.1764705882352899E-2</v>
      </c>
      <c r="BJ845" s="29">
        <v>0</v>
      </c>
      <c r="BK845" s="29">
        <v>0</v>
      </c>
      <c r="BL845" s="29">
        <v>0</v>
      </c>
      <c r="BM845" s="29">
        <v>0</v>
      </c>
      <c r="BN845" s="29">
        <v>0</v>
      </c>
      <c r="BO845" s="29">
        <v>0</v>
      </c>
      <c r="BP845" s="29">
        <v>0</v>
      </c>
      <c r="BQ845" s="29">
        <v>0</v>
      </c>
      <c r="BR845" s="29">
        <v>0</v>
      </c>
      <c r="BS845" s="29">
        <v>0</v>
      </c>
      <c r="BT845" s="29">
        <v>0</v>
      </c>
      <c r="BU845" s="29">
        <v>0</v>
      </c>
      <c r="BV845" s="29">
        <v>0</v>
      </c>
      <c r="BW845" s="29">
        <v>0</v>
      </c>
      <c r="BX845" s="29">
        <v>0</v>
      </c>
      <c r="BY845" s="29">
        <v>0</v>
      </c>
      <c r="BZ845" s="29">
        <v>0</v>
      </c>
      <c r="CA845" s="29">
        <v>0</v>
      </c>
      <c r="CB845" s="29">
        <v>0</v>
      </c>
      <c r="CC845" s="29">
        <v>0</v>
      </c>
      <c r="CD845" s="29">
        <v>0</v>
      </c>
      <c r="CE845" s="29">
        <v>0</v>
      </c>
      <c r="CF845" s="29">
        <v>0</v>
      </c>
      <c r="CG845" s="29">
        <v>0</v>
      </c>
      <c r="CH845" s="29">
        <v>0</v>
      </c>
    </row>
    <row r="846" spans="4:86" ht="24" customHeight="1">
      <c r="D846" s="49">
        <v>0</v>
      </c>
      <c r="E846" s="59">
        <v>0</v>
      </c>
      <c r="F846" s="50">
        <v>1</v>
      </c>
      <c r="G846" s="49">
        <v>1</v>
      </c>
      <c r="H846" s="59">
        <v>0</v>
      </c>
      <c r="I846" s="50">
        <v>1</v>
      </c>
      <c r="J846" s="49">
        <v>1</v>
      </c>
      <c r="K846" s="59">
        <v>0</v>
      </c>
      <c r="L846" s="50">
        <v>1</v>
      </c>
      <c r="M846" s="49">
        <v>1</v>
      </c>
      <c r="N846" s="59">
        <v>0</v>
      </c>
      <c r="O846" s="50">
        <v>1</v>
      </c>
      <c r="P846" s="49">
        <v>1</v>
      </c>
      <c r="Q846" s="59">
        <v>0</v>
      </c>
      <c r="R846" s="50">
        <v>1</v>
      </c>
      <c r="W846" s="29">
        <v>0</v>
      </c>
      <c r="X846" s="29">
        <v>0</v>
      </c>
      <c r="Y846" s="29">
        <v>0</v>
      </c>
      <c r="Z846" s="29">
        <v>1.8039215686274512</v>
      </c>
      <c r="AA846" s="29">
        <v>0</v>
      </c>
      <c r="AB846" s="29">
        <v>0</v>
      </c>
      <c r="AC846" s="29">
        <v>0.64705882352941169</v>
      </c>
      <c r="AD846" s="29">
        <v>0</v>
      </c>
      <c r="AE846" s="29">
        <v>0</v>
      </c>
      <c r="AF846" s="29">
        <v>1.7058823529411766</v>
      </c>
      <c r="AG846" s="29">
        <v>0</v>
      </c>
      <c r="AH846" s="29">
        <v>0</v>
      </c>
      <c r="AI846" s="29">
        <v>0</v>
      </c>
      <c r="AJ846" s="29">
        <v>0</v>
      </c>
      <c r="AK846" s="29">
        <v>3.529411764705892E-2</v>
      </c>
      <c r="AL846" s="29">
        <v>0</v>
      </c>
      <c r="AM846" s="29">
        <v>0.88627450980392197</v>
      </c>
      <c r="AN846" s="29">
        <v>1.0627450980392155</v>
      </c>
      <c r="AO846" s="29">
        <v>0</v>
      </c>
      <c r="AP846" s="29">
        <v>0.16470588235294037</v>
      </c>
      <c r="AQ846" s="29">
        <v>0</v>
      </c>
      <c r="AR846" s="29">
        <v>0</v>
      </c>
      <c r="AS846" s="29">
        <v>1.1764705882352899E-2</v>
      </c>
      <c r="AT846" s="29">
        <v>0</v>
      </c>
      <c r="AU846" s="29">
        <v>0</v>
      </c>
      <c r="AV846" s="29">
        <v>2.2078431372549017</v>
      </c>
      <c r="AW846" s="29">
        <v>2.0392156862745097</v>
      </c>
      <c r="AX846" s="29">
        <v>1.6313725490196083</v>
      </c>
      <c r="AY846" s="29">
        <v>1.7411764705882353</v>
      </c>
      <c r="AZ846" s="29">
        <v>1.0470588235294116</v>
      </c>
      <c r="BA846" s="29">
        <v>0</v>
      </c>
      <c r="BB846" s="29">
        <v>0</v>
      </c>
      <c r="BC846" s="29">
        <v>0</v>
      </c>
      <c r="BD846" s="29">
        <v>0</v>
      </c>
      <c r="BE846" s="29">
        <v>0.53725490196078418</v>
      </c>
      <c r="BF846" s="29">
        <v>4.705882352941182E-2</v>
      </c>
      <c r="BG846" s="29">
        <v>6.6666666666666652E-2</v>
      </c>
      <c r="BH846" s="29">
        <v>1.1764705882352899E-2</v>
      </c>
      <c r="BI846" s="29">
        <v>0</v>
      </c>
      <c r="BJ846" s="29">
        <v>0</v>
      </c>
      <c r="BK846" s="29">
        <v>0</v>
      </c>
      <c r="BL846" s="29">
        <v>0</v>
      </c>
      <c r="BM846" s="29">
        <v>0</v>
      </c>
      <c r="BN846" s="29">
        <v>0</v>
      </c>
      <c r="BO846" s="29">
        <v>0</v>
      </c>
      <c r="BP846" s="29">
        <v>0</v>
      </c>
      <c r="BQ846" s="29">
        <v>0</v>
      </c>
      <c r="BR846" s="29">
        <v>0</v>
      </c>
      <c r="BS846" s="29">
        <v>0</v>
      </c>
      <c r="BT846" s="29">
        <v>0</v>
      </c>
      <c r="BU846" s="29">
        <v>0</v>
      </c>
      <c r="BV846" s="29">
        <v>0</v>
      </c>
      <c r="BW846" s="29">
        <v>0</v>
      </c>
      <c r="BX846" s="29">
        <v>0</v>
      </c>
      <c r="BY846" s="29">
        <v>0</v>
      </c>
      <c r="BZ846" s="29">
        <v>0</v>
      </c>
      <c r="CA846" s="29">
        <v>0</v>
      </c>
      <c r="CB846" s="29">
        <v>0</v>
      </c>
      <c r="CC846" s="29">
        <v>0</v>
      </c>
      <c r="CD846" s="29">
        <v>0</v>
      </c>
      <c r="CE846" s="29">
        <v>0</v>
      </c>
      <c r="CF846" s="29">
        <v>0</v>
      </c>
      <c r="CG846" s="29">
        <v>0</v>
      </c>
      <c r="CH846" s="29">
        <v>0</v>
      </c>
    </row>
    <row r="847" spans="4:86" ht="24" customHeight="1">
      <c r="D847" s="37">
        <v>0</v>
      </c>
      <c r="E847" s="65">
        <v>1</v>
      </c>
      <c r="F847" s="38">
        <v>0</v>
      </c>
      <c r="G847" s="37">
        <v>0</v>
      </c>
      <c r="H847" s="65">
        <v>1</v>
      </c>
      <c r="I847" s="38">
        <v>0</v>
      </c>
      <c r="J847" s="37">
        <v>0</v>
      </c>
      <c r="K847" s="65">
        <v>1</v>
      </c>
      <c r="L847" s="38">
        <v>0</v>
      </c>
      <c r="M847" s="37">
        <v>0</v>
      </c>
      <c r="N847" s="65">
        <v>1</v>
      </c>
      <c r="O847" s="38">
        <v>0</v>
      </c>
      <c r="P847" s="37">
        <v>0</v>
      </c>
      <c r="Q847" s="65">
        <v>1</v>
      </c>
      <c r="R847" s="38">
        <v>0</v>
      </c>
      <c r="W847" s="30">
        <v>0</v>
      </c>
      <c r="X847" s="30">
        <v>0</v>
      </c>
      <c r="Y847" s="30">
        <v>1.8039215686274512</v>
      </c>
      <c r="Z847" s="30">
        <v>0</v>
      </c>
      <c r="AA847" s="30">
        <v>0</v>
      </c>
      <c r="AB847" s="30">
        <v>0.64705882352941169</v>
      </c>
      <c r="AC847" s="30">
        <v>0</v>
      </c>
      <c r="AD847" s="30">
        <v>0</v>
      </c>
      <c r="AE847" s="30">
        <v>1.7058823529411766</v>
      </c>
      <c r="AF847" s="30">
        <v>0</v>
      </c>
      <c r="AG847" s="30">
        <v>0</v>
      </c>
      <c r="AH847" s="30">
        <v>0</v>
      </c>
      <c r="AI847" s="30">
        <v>0</v>
      </c>
      <c r="AJ847" s="30">
        <v>3.529411764705892E-2</v>
      </c>
      <c r="AK847" s="30">
        <v>0</v>
      </c>
      <c r="AL847" s="30">
        <v>0</v>
      </c>
      <c r="AM847" s="30">
        <v>1.0627450980392155</v>
      </c>
      <c r="AN847" s="30">
        <v>0</v>
      </c>
      <c r="AO847" s="30">
        <v>0.16470588235294037</v>
      </c>
      <c r="AP847" s="30">
        <v>0</v>
      </c>
      <c r="AQ847" s="30">
        <v>0</v>
      </c>
      <c r="AR847" s="30">
        <v>1.1764705882352899E-2</v>
      </c>
      <c r="AS847" s="30">
        <v>0</v>
      </c>
      <c r="AT847" s="30">
        <v>0</v>
      </c>
      <c r="AU847" s="30">
        <v>2.2078431372549017</v>
      </c>
      <c r="AV847" s="30">
        <v>2.0392156862745097</v>
      </c>
      <c r="AW847" s="30">
        <v>1.6313725490196083</v>
      </c>
      <c r="AX847" s="30">
        <v>1.7411764705882353</v>
      </c>
      <c r="AY847" s="30">
        <v>1.0470588235294116</v>
      </c>
      <c r="AZ847" s="30">
        <v>0</v>
      </c>
      <c r="BA847" s="30">
        <v>0</v>
      </c>
      <c r="BB847" s="30">
        <v>0</v>
      </c>
      <c r="BC847" s="30">
        <v>0</v>
      </c>
      <c r="BD847" s="30">
        <v>0.53725490196078418</v>
      </c>
      <c r="BE847" s="30">
        <v>4.705882352941182E-2</v>
      </c>
      <c r="BF847" s="30">
        <v>6.6666666666666652E-2</v>
      </c>
      <c r="BG847" s="30">
        <v>1.1764705882352899E-2</v>
      </c>
      <c r="BH847" s="30">
        <v>0</v>
      </c>
      <c r="BI847" s="30">
        <v>0</v>
      </c>
      <c r="BJ847" s="30">
        <v>0</v>
      </c>
      <c r="BK847" s="30">
        <v>0</v>
      </c>
      <c r="BL847" s="30">
        <v>0</v>
      </c>
      <c r="BM847" s="30">
        <v>0</v>
      </c>
      <c r="BN847" s="30">
        <v>0</v>
      </c>
      <c r="BO847" s="30">
        <v>0</v>
      </c>
      <c r="BP847" s="30">
        <v>0</v>
      </c>
      <c r="BQ847" s="30">
        <v>0</v>
      </c>
      <c r="BR847" s="30">
        <v>0</v>
      </c>
      <c r="BS847" s="30">
        <v>0</v>
      </c>
      <c r="BT847" s="30">
        <v>0</v>
      </c>
      <c r="BU847" s="30">
        <v>0</v>
      </c>
      <c r="BV847" s="30">
        <v>0</v>
      </c>
      <c r="BW847" s="30">
        <v>0</v>
      </c>
      <c r="BX847" s="30">
        <v>0</v>
      </c>
      <c r="BY847" s="30">
        <v>0</v>
      </c>
      <c r="BZ847" s="30">
        <v>0</v>
      </c>
      <c r="CA847" s="30">
        <v>0</v>
      </c>
      <c r="CB847" s="30">
        <v>0</v>
      </c>
      <c r="CC847" s="30">
        <v>0</v>
      </c>
      <c r="CD847" s="30">
        <v>0</v>
      </c>
      <c r="CE847" s="30">
        <v>0</v>
      </c>
      <c r="CF847" s="30">
        <v>0</v>
      </c>
      <c r="CG847" s="30">
        <v>0</v>
      </c>
      <c r="CH847" s="30">
        <v>0</v>
      </c>
    </row>
    <row r="848" spans="4:86" ht="24" customHeight="1">
      <c r="W848">
        <v>1</v>
      </c>
      <c r="X848">
        <v>1</v>
      </c>
      <c r="Y848" s="1">
        <v>1</v>
      </c>
      <c r="Z848" s="1">
        <v>1</v>
      </c>
      <c r="AA848" s="1">
        <v>1</v>
      </c>
      <c r="AB848">
        <v>1</v>
      </c>
      <c r="AC848">
        <v>1</v>
      </c>
      <c r="AD848">
        <v>1</v>
      </c>
      <c r="AE848">
        <v>1</v>
      </c>
      <c r="AF848">
        <v>1</v>
      </c>
      <c r="AG848">
        <v>1</v>
      </c>
      <c r="AH848">
        <v>1</v>
      </c>
      <c r="AI848">
        <v>1</v>
      </c>
      <c r="AJ848">
        <v>1</v>
      </c>
      <c r="AK848">
        <v>1</v>
      </c>
      <c r="AL848">
        <v>1</v>
      </c>
      <c r="AM848">
        <v>1</v>
      </c>
      <c r="AN848">
        <v>1</v>
      </c>
      <c r="AO848">
        <v>1</v>
      </c>
      <c r="AP848">
        <v>1</v>
      </c>
      <c r="AQ848">
        <v>1</v>
      </c>
      <c r="AR848">
        <v>1</v>
      </c>
      <c r="AS848">
        <v>1</v>
      </c>
      <c r="AT848">
        <v>1</v>
      </c>
      <c r="AU848">
        <v>1</v>
      </c>
      <c r="AV848">
        <v>1</v>
      </c>
      <c r="AW848">
        <v>1</v>
      </c>
      <c r="AX848">
        <v>1</v>
      </c>
      <c r="AY848">
        <v>1</v>
      </c>
      <c r="AZ848">
        <v>1</v>
      </c>
      <c r="BA848">
        <v>1</v>
      </c>
      <c r="BB848">
        <v>1</v>
      </c>
      <c r="BC848">
        <v>1</v>
      </c>
      <c r="BD848">
        <v>1</v>
      </c>
      <c r="BE848">
        <v>1</v>
      </c>
      <c r="BF848">
        <v>1</v>
      </c>
      <c r="BG848">
        <v>1</v>
      </c>
      <c r="BH848">
        <v>1</v>
      </c>
      <c r="BI848">
        <v>1</v>
      </c>
      <c r="BJ848">
        <v>1</v>
      </c>
      <c r="BK848">
        <v>1</v>
      </c>
      <c r="BL848">
        <v>1</v>
      </c>
      <c r="BM848">
        <v>1</v>
      </c>
      <c r="BN848">
        <v>1</v>
      </c>
      <c r="BO848">
        <v>1</v>
      </c>
      <c r="BP848">
        <v>1</v>
      </c>
      <c r="BQ848">
        <v>1</v>
      </c>
      <c r="BR848">
        <v>1</v>
      </c>
      <c r="BS848">
        <v>1</v>
      </c>
      <c r="BT848">
        <v>1</v>
      </c>
      <c r="BU848">
        <v>1</v>
      </c>
      <c r="BV848">
        <v>1</v>
      </c>
      <c r="BW848">
        <v>1</v>
      </c>
      <c r="BX848">
        <v>1</v>
      </c>
      <c r="BY848">
        <v>1</v>
      </c>
      <c r="BZ848">
        <v>1</v>
      </c>
      <c r="CA848">
        <v>1</v>
      </c>
      <c r="CB848">
        <v>1</v>
      </c>
      <c r="CC848">
        <v>1</v>
      </c>
      <c r="CD848">
        <v>1</v>
      </c>
      <c r="CE848">
        <v>1</v>
      </c>
      <c r="CF848">
        <v>1</v>
      </c>
      <c r="CG848">
        <v>1</v>
      </c>
      <c r="CH848">
        <v>1</v>
      </c>
    </row>
    <row r="849" spans="4:86" ht="24" customHeight="1">
      <c r="D849" t="s">
        <v>16</v>
      </c>
    </row>
    <row r="850" spans="4:86" ht="24" customHeight="1">
      <c r="D850" s="66" cm="1">
        <f t="array" ref="D850:AV852">_xlfn.WRAPROWS(_xlfn.TOROW(D839:R847),9*5)</f>
        <v>1</v>
      </c>
      <c r="E850" s="67">
        <v>0</v>
      </c>
      <c r="F850" s="67">
        <v>-1</v>
      </c>
      <c r="G850" s="67">
        <v>1</v>
      </c>
      <c r="H850" s="67">
        <v>0</v>
      </c>
      <c r="I850" s="67">
        <v>-1</v>
      </c>
      <c r="J850" s="67">
        <v>1</v>
      </c>
      <c r="K850" s="67">
        <v>0</v>
      </c>
      <c r="L850" s="68">
        <v>-1</v>
      </c>
      <c r="M850" s="66">
        <v>1</v>
      </c>
      <c r="N850" s="67">
        <v>0</v>
      </c>
      <c r="O850" s="67">
        <v>-1</v>
      </c>
      <c r="P850" s="67">
        <v>1</v>
      </c>
      <c r="Q850" s="67">
        <v>0</v>
      </c>
      <c r="R850" s="67">
        <v>-1</v>
      </c>
      <c r="S850" s="67">
        <v>1</v>
      </c>
      <c r="T850" s="67">
        <v>1</v>
      </c>
      <c r="U850" s="68">
        <v>0</v>
      </c>
      <c r="V850" s="66">
        <v>1</v>
      </c>
      <c r="W850" s="67">
        <v>0</v>
      </c>
      <c r="X850" s="67">
        <v>-1</v>
      </c>
      <c r="Y850" s="67">
        <v>1</v>
      </c>
      <c r="Z850" s="67">
        <v>1</v>
      </c>
      <c r="AA850" s="67">
        <v>-1</v>
      </c>
      <c r="AB850" s="67">
        <v>0</v>
      </c>
      <c r="AC850" s="67">
        <v>1</v>
      </c>
      <c r="AD850" s="68">
        <v>-1</v>
      </c>
      <c r="AE850" s="66">
        <v>0</v>
      </c>
      <c r="AF850" s="67">
        <v>1</v>
      </c>
      <c r="AG850" s="67">
        <v>-1</v>
      </c>
      <c r="AH850" s="67">
        <v>0</v>
      </c>
      <c r="AI850" s="67">
        <v>0</v>
      </c>
      <c r="AJ850" s="67">
        <v>-1</v>
      </c>
      <c r="AK850" s="67">
        <v>0</v>
      </c>
      <c r="AL850" s="67">
        <v>1</v>
      </c>
      <c r="AM850" s="68">
        <v>-1</v>
      </c>
      <c r="AN850" s="66">
        <v>1</v>
      </c>
      <c r="AO850" s="67">
        <v>0</v>
      </c>
      <c r="AP850" s="67">
        <v>-1</v>
      </c>
      <c r="AQ850" s="67">
        <v>1</v>
      </c>
      <c r="AR850" s="67">
        <v>1</v>
      </c>
      <c r="AS850" s="67">
        <v>-1</v>
      </c>
      <c r="AT850" s="67">
        <v>1</v>
      </c>
      <c r="AU850" s="67">
        <v>0</v>
      </c>
      <c r="AV850" s="68">
        <v>-1</v>
      </c>
      <c r="AW850" s="69">
        <v>1</v>
      </c>
    </row>
    <row r="851" spans="4:86" ht="24" customHeight="1">
      <c r="D851" s="66">
        <v>1</v>
      </c>
      <c r="E851" s="67">
        <v>0</v>
      </c>
      <c r="F851" s="67">
        <v>0</v>
      </c>
      <c r="G851" s="67">
        <v>1</v>
      </c>
      <c r="H851" s="67">
        <v>0</v>
      </c>
      <c r="I851" s="67">
        <v>-1</v>
      </c>
      <c r="J851" s="67">
        <v>1</v>
      </c>
      <c r="K851" s="67">
        <v>0</v>
      </c>
      <c r="L851" s="68">
        <v>-1</v>
      </c>
      <c r="M851" s="66">
        <v>0</v>
      </c>
      <c r="N851" s="67">
        <v>1</v>
      </c>
      <c r="O851" s="67">
        <v>-1</v>
      </c>
      <c r="P851" s="67">
        <v>0</v>
      </c>
      <c r="Q851" s="67">
        <v>0</v>
      </c>
      <c r="R851" s="67">
        <v>-1</v>
      </c>
      <c r="S851" s="67">
        <v>1</v>
      </c>
      <c r="T851" s="67">
        <v>0</v>
      </c>
      <c r="U851" s="68">
        <v>0</v>
      </c>
      <c r="V851" s="66">
        <v>1</v>
      </c>
      <c r="W851" s="67">
        <v>1</v>
      </c>
      <c r="X851" s="67">
        <v>0</v>
      </c>
      <c r="Y851" s="67">
        <v>1</v>
      </c>
      <c r="Z851" s="67">
        <v>1</v>
      </c>
      <c r="AA851" s="67">
        <v>-1</v>
      </c>
      <c r="AB851" s="67">
        <v>1</v>
      </c>
      <c r="AC851" s="67">
        <v>1</v>
      </c>
      <c r="AD851" s="68">
        <v>-1</v>
      </c>
      <c r="AE851" s="66">
        <v>1</v>
      </c>
      <c r="AF851" s="67">
        <v>1</v>
      </c>
      <c r="AG851" s="67">
        <v>-1</v>
      </c>
      <c r="AH851" s="67">
        <v>0</v>
      </c>
      <c r="AI851" s="67">
        <v>0</v>
      </c>
      <c r="AJ851" s="67">
        <v>-1</v>
      </c>
      <c r="AK851" s="67">
        <v>0</v>
      </c>
      <c r="AL851" s="67">
        <v>0</v>
      </c>
      <c r="AM851" s="68">
        <v>-1</v>
      </c>
      <c r="AN851" s="66">
        <v>1</v>
      </c>
      <c r="AO851" s="67">
        <v>0</v>
      </c>
      <c r="AP851" s="67">
        <v>-1</v>
      </c>
      <c r="AQ851" s="67">
        <v>1</v>
      </c>
      <c r="AR851" s="67">
        <v>0</v>
      </c>
      <c r="AS851" s="67">
        <v>-1</v>
      </c>
      <c r="AT851" s="67">
        <v>1</v>
      </c>
      <c r="AU851" s="67">
        <v>0</v>
      </c>
      <c r="AV851" s="68">
        <v>-1</v>
      </c>
      <c r="AW851" s="69">
        <v>-1</v>
      </c>
    </row>
    <row r="852" spans="4:86" ht="24" customHeight="1">
      <c r="D852" s="66">
        <v>0</v>
      </c>
      <c r="E852" s="67">
        <v>0</v>
      </c>
      <c r="F852" s="67">
        <v>0</v>
      </c>
      <c r="G852" s="67">
        <v>0</v>
      </c>
      <c r="H852" s="67">
        <v>1</v>
      </c>
      <c r="I852" s="67">
        <v>0</v>
      </c>
      <c r="J852" s="67">
        <v>0</v>
      </c>
      <c r="K852" s="67">
        <v>1</v>
      </c>
      <c r="L852" s="68">
        <v>0</v>
      </c>
      <c r="M852" s="66">
        <v>0</v>
      </c>
      <c r="N852" s="67">
        <v>1</v>
      </c>
      <c r="O852" s="67">
        <v>0</v>
      </c>
      <c r="P852" s="67">
        <v>0</v>
      </c>
      <c r="Q852" s="67">
        <v>1</v>
      </c>
      <c r="R852" s="67">
        <v>0</v>
      </c>
      <c r="S852" s="67">
        <v>0</v>
      </c>
      <c r="T852" s="67">
        <v>0</v>
      </c>
      <c r="U852" s="68">
        <v>1</v>
      </c>
      <c r="V852" s="66">
        <v>1</v>
      </c>
      <c r="W852" s="67">
        <v>0</v>
      </c>
      <c r="X852" s="67">
        <v>1</v>
      </c>
      <c r="Y852" s="67">
        <v>1</v>
      </c>
      <c r="Z852" s="67">
        <v>0</v>
      </c>
      <c r="AA852" s="67">
        <v>1</v>
      </c>
      <c r="AB852" s="67">
        <v>1</v>
      </c>
      <c r="AC852" s="67">
        <v>0</v>
      </c>
      <c r="AD852" s="68">
        <v>1</v>
      </c>
      <c r="AE852" s="66">
        <v>1</v>
      </c>
      <c r="AF852" s="67">
        <v>0</v>
      </c>
      <c r="AG852" s="67">
        <v>1</v>
      </c>
      <c r="AH852" s="67">
        <v>0</v>
      </c>
      <c r="AI852" s="67">
        <v>1</v>
      </c>
      <c r="AJ852" s="67">
        <v>0</v>
      </c>
      <c r="AK852" s="67">
        <v>0</v>
      </c>
      <c r="AL852" s="67">
        <v>1</v>
      </c>
      <c r="AM852" s="68">
        <v>0</v>
      </c>
      <c r="AN852" s="66">
        <v>0</v>
      </c>
      <c r="AO852" s="67">
        <v>1</v>
      </c>
      <c r="AP852" s="67">
        <v>0</v>
      </c>
      <c r="AQ852" s="67">
        <v>0</v>
      </c>
      <c r="AR852" s="67">
        <v>1</v>
      </c>
      <c r="AS852" s="67">
        <v>0</v>
      </c>
      <c r="AT852" s="67">
        <v>0</v>
      </c>
      <c r="AU852" s="67">
        <v>1</v>
      </c>
      <c r="AV852" s="68">
        <v>0</v>
      </c>
      <c r="AW852" s="69">
        <v>-1</v>
      </c>
    </row>
    <row r="853" spans="4:86" ht="24" customHeight="1">
      <c r="V853" t="s">
        <v>18</v>
      </c>
    </row>
    <row r="854" spans="4:86" ht="24" customHeight="1">
      <c r="W854" s="88" cm="1">
        <f t="array" ref="W854:CH856">MMULT(D850:AW852,W803:CH848)</f>
        <v>727.30588235294124</v>
      </c>
      <c r="X854" s="89">
        <v>283.87843137254902</v>
      </c>
      <c r="Y854" s="44">
        <v>-634.850980392157</v>
      </c>
      <c r="Z854" s="44">
        <v>-69.631372549019659</v>
      </c>
      <c r="AA854" s="44">
        <v>213.42745098039239</v>
      </c>
      <c r="AB854" s="89">
        <v>166.32549019607853</v>
      </c>
      <c r="AC854" s="89">
        <v>786.03921568627447</v>
      </c>
      <c r="AD854" s="89">
        <v>297.32941176470587</v>
      </c>
      <c r="AE854" s="89">
        <v>979.26666666666665</v>
      </c>
      <c r="AF854" s="89">
        <v>319.79215686274512</v>
      </c>
      <c r="AG854" s="89">
        <v>-836.27058823529433</v>
      </c>
      <c r="AH854" s="89">
        <v>-49.635294117647049</v>
      </c>
      <c r="AI854" s="89">
        <v>694.05098039215727</v>
      </c>
      <c r="AJ854" s="89">
        <v>295.54509803921576</v>
      </c>
      <c r="AK854" s="89">
        <v>667.84313725490188</v>
      </c>
      <c r="AL854" s="89">
        <v>299.82352941176475</v>
      </c>
      <c r="AM854" s="89">
        <v>674.58823529411757</v>
      </c>
      <c r="AN854" s="89">
        <v>387.93333333333334</v>
      </c>
      <c r="AO854" s="89">
        <v>-515.62745098039215</v>
      </c>
      <c r="AP854" s="89">
        <v>-122.04313725490201</v>
      </c>
      <c r="AQ854" s="89">
        <v>585.3254901960787</v>
      </c>
      <c r="AR854" s="89">
        <v>306.76078431372548</v>
      </c>
      <c r="AS854" s="89">
        <v>388.66274509803912</v>
      </c>
      <c r="AT854" s="89">
        <v>143.42745098039211</v>
      </c>
      <c r="AU854" s="89">
        <v>310.38823529411769</v>
      </c>
      <c r="AV854" s="89">
        <v>90.733333333333348</v>
      </c>
      <c r="AW854" s="89">
        <v>-201.5803921568627</v>
      </c>
      <c r="AX854" s="89">
        <v>90.243137254901953</v>
      </c>
      <c r="AY854" s="89">
        <v>355.76078431372576</v>
      </c>
      <c r="AZ854" s="89">
        <v>301.01176470588234</v>
      </c>
      <c r="BA854" s="89">
        <v>392.14117647058816</v>
      </c>
      <c r="BB854" s="89">
        <v>164.16078431372546</v>
      </c>
      <c r="BC854" s="89">
        <v>-240.49019607843141</v>
      </c>
      <c r="BD854" s="89">
        <v>-54.560784313725527</v>
      </c>
      <c r="BE854" s="89">
        <v>662.78431372549039</v>
      </c>
      <c r="BF854" s="89">
        <v>553.9607843137253</v>
      </c>
      <c r="BG854" s="89">
        <v>113.83137254901958</v>
      </c>
      <c r="BH854" s="89">
        <v>60.988235294117644</v>
      </c>
      <c r="BI854" s="89">
        <v>258.61960784313726</v>
      </c>
      <c r="BJ854" s="89">
        <v>113.95686274509805</v>
      </c>
      <c r="BK854" s="89">
        <v>-319.65490196078429</v>
      </c>
      <c r="BL854" s="89">
        <v>-236.5803921568627</v>
      </c>
      <c r="BM854" s="89">
        <v>739.84313725490233</v>
      </c>
      <c r="BN854" s="89">
        <v>781.96078431372541</v>
      </c>
      <c r="BO854" s="89">
        <v>317.84313725490199</v>
      </c>
      <c r="BP854" s="89">
        <v>81.93725490196077</v>
      </c>
      <c r="BQ854" s="89">
        <v>209.27843137254899</v>
      </c>
      <c r="BR854" s="89">
        <v>111.65098039215687</v>
      </c>
      <c r="BS854" s="89">
        <v>-609.14509803921567</v>
      </c>
      <c r="BT854" s="89">
        <v>-586.68627450980409</v>
      </c>
      <c r="BU854" s="89">
        <v>509.94117647058823</v>
      </c>
      <c r="BV854" s="89">
        <v>564.35686274509806</v>
      </c>
      <c r="BW854" s="89">
        <v>193.63529411764708</v>
      </c>
      <c r="BX854" s="89">
        <v>23.270588235294113</v>
      </c>
      <c r="BY854" s="89">
        <v>81.396078431372544</v>
      </c>
      <c r="BZ854" s="89">
        <v>51.078431372549019</v>
      </c>
      <c r="CA854" s="89">
        <v>-378.77647058823527</v>
      </c>
      <c r="CB854" s="89">
        <v>-271.86274509803923</v>
      </c>
      <c r="CC854" s="89">
        <v>329.39607843137259</v>
      </c>
      <c r="CD854" s="89">
        <v>248.61960784313726</v>
      </c>
      <c r="CE854" s="89">
        <v>87.254901960784309</v>
      </c>
      <c r="CF854" s="89">
        <v>43.537254901960793</v>
      </c>
      <c r="CG854" s="89">
        <v>50.098039215686285</v>
      </c>
      <c r="CH854" s="90">
        <v>26.521568627450982</v>
      </c>
    </row>
    <row r="855" spans="4:86" ht="24" customHeight="1">
      <c r="W855" s="88">
        <v>684.24705882352941</v>
      </c>
      <c r="X855" s="89">
        <v>28.415686274509813</v>
      </c>
      <c r="Y855" s="44">
        <v>-474.10196078431392</v>
      </c>
      <c r="Z855" s="44">
        <v>-274.70588235294122</v>
      </c>
      <c r="AA855" s="44">
        <v>312.91764705882372</v>
      </c>
      <c r="AB855" s="89">
        <v>-18.352941176470559</v>
      </c>
      <c r="AC855" s="89">
        <v>500.23137254901962</v>
      </c>
      <c r="AD855" s="89">
        <v>87.670588235294105</v>
      </c>
      <c r="AE855" s="89">
        <v>679.84705882352932</v>
      </c>
      <c r="AF855" s="89">
        <v>153.24705882352939</v>
      </c>
      <c r="AG855" s="89">
        <v>-675.19607843137271</v>
      </c>
      <c r="AH855" s="89">
        <v>-103.04313725490196</v>
      </c>
      <c r="AI855" s="89">
        <v>481.8392156862746</v>
      </c>
      <c r="AJ855" s="89">
        <v>227.46274509803925</v>
      </c>
      <c r="AK855" s="89">
        <v>539.30980392156857</v>
      </c>
      <c r="AL855" s="89">
        <v>123.29803921568625</v>
      </c>
      <c r="AM855" s="89">
        <v>333.39607843137253</v>
      </c>
      <c r="AN855" s="89">
        <v>71.862745098039241</v>
      </c>
      <c r="AO855" s="89">
        <v>-499.88627450980397</v>
      </c>
      <c r="AP855" s="89">
        <v>111.34509803921569</v>
      </c>
      <c r="AQ855" s="89">
        <v>229.87450980392171</v>
      </c>
      <c r="AR855" s="89">
        <v>77.462745098039264</v>
      </c>
      <c r="AS855" s="89">
        <v>307.54117647058814</v>
      </c>
      <c r="AT855" s="89">
        <v>43.792156862745102</v>
      </c>
      <c r="AU855" s="89">
        <v>225.23921568627446</v>
      </c>
      <c r="AV855" s="89">
        <v>-222.92549019607847</v>
      </c>
      <c r="AW855" s="89">
        <v>-188.57647058823525</v>
      </c>
      <c r="AX855" s="89">
        <v>170.01568627450979</v>
      </c>
      <c r="AY855" s="89">
        <v>299.77254901960805</v>
      </c>
      <c r="AZ855" s="89">
        <v>106.63921568627453</v>
      </c>
      <c r="BA855" s="89">
        <v>310.25098039215681</v>
      </c>
      <c r="BB855" s="89">
        <v>77.329411764705881</v>
      </c>
      <c r="BC855" s="89">
        <v>-240.82352941176475</v>
      </c>
      <c r="BD855" s="89">
        <v>-152.68627450980392</v>
      </c>
      <c r="BE855" s="89">
        <v>270.41960784313716</v>
      </c>
      <c r="BF855" s="89">
        <v>341.70196078431377</v>
      </c>
      <c r="BG855" s="89">
        <v>157.50980392156862</v>
      </c>
      <c r="BH855" s="89">
        <v>-8.764705882352942</v>
      </c>
      <c r="BI855" s="89">
        <v>157.29019607843134</v>
      </c>
      <c r="BJ855" s="89">
        <v>56.807843137254906</v>
      </c>
      <c r="BK855" s="89">
        <v>-403.95686274509802</v>
      </c>
      <c r="BL855" s="89">
        <v>-292.52941176470591</v>
      </c>
      <c r="BM855" s="89">
        <v>347.36078431372539</v>
      </c>
      <c r="BN855" s="89">
        <v>471.05098039215687</v>
      </c>
      <c r="BO855" s="89">
        <v>228.29803921568623</v>
      </c>
      <c r="BP855" s="89">
        <v>80.949019607843113</v>
      </c>
      <c r="BQ855" s="89">
        <v>169.9098039215686</v>
      </c>
      <c r="BR855" s="89">
        <v>55.431372549019613</v>
      </c>
      <c r="BS855" s="89">
        <v>-545.05882352941182</v>
      </c>
      <c r="BT855" s="89">
        <v>-463.54901960784315</v>
      </c>
      <c r="BU855" s="89">
        <v>410.93333333333322</v>
      </c>
      <c r="BV855" s="89">
        <v>168.82745098039214</v>
      </c>
      <c r="BW855" s="89">
        <v>86.533333333333317</v>
      </c>
      <c r="BX855" s="89">
        <v>-36.909803921568631</v>
      </c>
      <c r="BY855" s="89">
        <v>79.117647058823522</v>
      </c>
      <c r="BZ855" s="89">
        <v>4.0941176470588232</v>
      </c>
      <c r="CA855" s="89">
        <v>-230.63529411764705</v>
      </c>
      <c r="CB855" s="89">
        <v>166.41568627450982</v>
      </c>
      <c r="CC855" s="89">
        <v>230.80392156862749</v>
      </c>
      <c r="CD855" s="89">
        <v>167.39215686274508</v>
      </c>
      <c r="CE855" s="89">
        <v>111.86666666666666</v>
      </c>
      <c r="CF855" s="89">
        <v>2.1568627450980387</v>
      </c>
      <c r="CG855" s="89">
        <v>50.176470588235304</v>
      </c>
      <c r="CH855" s="90">
        <v>1.0235294117647058</v>
      </c>
    </row>
    <row r="856" spans="4:86" ht="24" customHeight="1">
      <c r="W856" s="88">
        <v>254.72941176470587</v>
      </c>
      <c r="X856" s="89">
        <v>12.882352941176469</v>
      </c>
      <c r="Y856" s="44">
        <v>248.1882352941177</v>
      </c>
      <c r="Z856" s="44">
        <v>561.41176470588232</v>
      </c>
      <c r="AA856" s="44">
        <v>388.87843137254913</v>
      </c>
      <c r="AB856" s="89">
        <v>613.3372549019607</v>
      </c>
      <c r="AC856" s="89">
        <v>273.98431372549015</v>
      </c>
      <c r="AD856" s="89">
        <v>14.901960784313726</v>
      </c>
      <c r="AE856" s="89">
        <v>211.59607843137255</v>
      </c>
      <c r="AF856" s="89">
        <v>19.227450980392156</v>
      </c>
      <c r="AG856" s="89">
        <v>242.07058823529417</v>
      </c>
      <c r="AH856" s="89">
        <v>861.56078431372566</v>
      </c>
      <c r="AI856" s="89">
        <v>398.76862745098038</v>
      </c>
      <c r="AJ856" s="89">
        <v>454.48235294117643</v>
      </c>
      <c r="AK856" s="89">
        <v>211.87843137254902</v>
      </c>
      <c r="AL856" s="89">
        <v>17.211764705882352</v>
      </c>
      <c r="AM856" s="89">
        <v>362.82352941176475</v>
      </c>
      <c r="AN856" s="89">
        <v>168.38431372549022</v>
      </c>
      <c r="AO856" s="89">
        <v>21.835294117647059</v>
      </c>
      <c r="AP856" s="89">
        <v>752.8117647058823</v>
      </c>
      <c r="AQ856" s="89">
        <v>383.36470588235295</v>
      </c>
      <c r="AR856" s="89">
        <v>267.76862745098026</v>
      </c>
      <c r="AS856" s="89">
        <v>135.05490196078426</v>
      </c>
      <c r="AT856" s="89">
        <v>17.588235294117649</v>
      </c>
      <c r="AU856" s="89">
        <v>321.7294117647059</v>
      </c>
      <c r="AV856" s="89">
        <v>169.17647058823533</v>
      </c>
      <c r="AW856" s="89">
        <v>379.67450980392158</v>
      </c>
      <c r="AX856" s="89">
        <v>443.95294117647063</v>
      </c>
      <c r="AY856" s="89">
        <v>312.81960784313731</v>
      </c>
      <c r="AZ856" s="89">
        <v>266.47450980392153</v>
      </c>
      <c r="BA856" s="89">
        <v>140.21568627450978</v>
      </c>
      <c r="BB856" s="89">
        <v>17.392156862745097</v>
      </c>
      <c r="BC856" s="89">
        <v>251.87450980392157</v>
      </c>
      <c r="BD856" s="89">
        <v>772.65882352941185</v>
      </c>
      <c r="BE856" s="89">
        <v>375.84313725490199</v>
      </c>
      <c r="BF856" s="89">
        <v>217.0862745098039</v>
      </c>
      <c r="BG856" s="89">
        <v>164.7294117647059</v>
      </c>
      <c r="BH856" s="89">
        <v>219.99607843137255</v>
      </c>
      <c r="BI856" s="89">
        <v>102.78039215686275</v>
      </c>
      <c r="BJ856" s="89">
        <v>13.776470588235295</v>
      </c>
      <c r="BK856" s="89">
        <v>357.23921568627452</v>
      </c>
      <c r="BL856" s="89">
        <v>768.79215686274529</v>
      </c>
      <c r="BM856" s="89">
        <v>555.8862745098038</v>
      </c>
      <c r="BN856" s="89">
        <v>345.42352941176472</v>
      </c>
      <c r="BO856" s="89">
        <v>111.84313725490195</v>
      </c>
      <c r="BP856" s="89">
        <v>147.41960784313721</v>
      </c>
      <c r="BQ856" s="89">
        <v>72.086274509803914</v>
      </c>
      <c r="BR856" s="89">
        <v>10.411764705882353</v>
      </c>
      <c r="BS856" s="89">
        <v>41.909803921568631</v>
      </c>
      <c r="BT856" s="89">
        <v>631.69019607843143</v>
      </c>
      <c r="BU856" s="89">
        <v>632.29019607843134</v>
      </c>
      <c r="BV856" s="89">
        <v>204.21960784313725</v>
      </c>
      <c r="BW856" s="89">
        <v>75.286274509803903</v>
      </c>
      <c r="BX856" s="89">
        <v>55.811764705882368</v>
      </c>
      <c r="BY856" s="89">
        <v>50.51372549019608</v>
      </c>
      <c r="BZ856" s="89">
        <v>4.0941176470588232</v>
      </c>
      <c r="CA856" s="89">
        <v>41.705882352941181</v>
      </c>
      <c r="CB856" s="89">
        <v>315.6392156862745</v>
      </c>
      <c r="CC856" s="89">
        <v>149.59607843137258</v>
      </c>
      <c r="CD856" s="89">
        <v>67.949019607843127</v>
      </c>
      <c r="CE856" s="89">
        <v>69.572549019607834</v>
      </c>
      <c r="CF856" s="89">
        <v>25.568627450980394</v>
      </c>
      <c r="CG856" s="89">
        <v>24.643137254901962</v>
      </c>
      <c r="CH856" s="90">
        <v>1.0235294117647058</v>
      </c>
    </row>
    <row r="858" spans="4:86" ht="24" customHeight="1">
      <c r="U858" t="s">
        <v>28</v>
      </c>
      <c r="W858" s="88" cm="1">
        <f t="array" ref="W858:CH860">RELU(_xlfn.ANCHORARRAY(W854))</f>
        <v>727.30588235294124</v>
      </c>
      <c r="X858" s="89">
        <v>283.87843137254902</v>
      </c>
      <c r="Y858" s="44">
        <v>0</v>
      </c>
      <c r="Z858" s="44">
        <v>0</v>
      </c>
      <c r="AA858" s="44">
        <v>213.42745098039239</v>
      </c>
      <c r="AB858" s="89">
        <v>166.32549019607853</v>
      </c>
      <c r="AC858" s="89">
        <v>786.03921568627447</v>
      </c>
      <c r="AD858" s="89">
        <v>297.32941176470587</v>
      </c>
      <c r="AE858" s="89">
        <v>979.26666666666665</v>
      </c>
      <c r="AF858" s="89">
        <v>319.79215686274512</v>
      </c>
      <c r="AG858" s="89">
        <v>0</v>
      </c>
      <c r="AH858" s="89">
        <v>0</v>
      </c>
      <c r="AI858" s="89">
        <v>694.05098039215727</v>
      </c>
      <c r="AJ858" s="89">
        <v>295.54509803921576</v>
      </c>
      <c r="AK858" s="89">
        <v>667.84313725490188</v>
      </c>
      <c r="AL858" s="89">
        <v>299.82352941176475</v>
      </c>
      <c r="AM858" s="89">
        <v>674.58823529411757</v>
      </c>
      <c r="AN858" s="89">
        <v>387.93333333333334</v>
      </c>
      <c r="AO858" s="89">
        <v>0</v>
      </c>
      <c r="AP858" s="89">
        <v>0</v>
      </c>
      <c r="AQ858" s="89">
        <v>585.3254901960787</v>
      </c>
      <c r="AR858" s="89">
        <v>306.76078431372548</v>
      </c>
      <c r="AS858" s="89">
        <v>388.66274509803912</v>
      </c>
      <c r="AT858" s="89">
        <v>143.42745098039211</v>
      </c>
      <c r="AU858" s="89">
        <v>310.38823529411769</v>
      </c>
      <c r="AV858" s="89">
        <v>90.733333333333348</v>
      </c>
      <c r="AW858" s="89">
        <v>0</v>
      </c>
      <c r="AX858" s="89">
        <v>90.243137254901953</v>
      </c>
      <c r="AY858" s="89">
        <v>355.76078431372576</v>
      </c>
      <c r="AZ858" s="89">
        <v>301.01176470588234</v>
      </c>
      <c r="BA858" s="89">
        <v>392.14117647058816</v>
      </c>
      <c r="BB858" s="89">
        <v>164.16078431372546</v>
      </c>
      <c r="BC858" s="89">
        <v>0</v>
      </c>
      <c r="BD858" s="89">
        <v>0</v>
      </c>
      <c r="BE858" s="89">
        <v>662.78431372549039</v>
      </c>
      <c r="BF858" s="89">
        <v>553.9607843137253</v>
      </c>
      <c r="BG858" s="89">
        <v>113.83137254901958</v>
      </c>
      <c r="BH858" s="89">
        <v>60.988235294117644</v>
      </c>
      <c r="BI858" s="89">
        <v>258.61960784313726</v>
      </c>
      <c r="BJ858" s="89">
        <v>113.95686274509805</v>
      </c>
      <c r="BK858" s="89">
        <v>0</v>
      </c>
      <c r="BL858" s="89">
        <v>0</v>
      </c>
      <c r="BM858" s="89">
        <v>739.84313725490233</v>
      </c>
      <c r="BN858" s="89">
        <v>781.96078431372541</v>
      </c>
      <c r="BO858" s="89">
        <v>317.84313725490199</v>
      </c>
      <c r="BP858" s="89">
        <v>81.93725490196077</v>
      </c>
      <c r="BQ858" s="89">
        <v>209.27843137254899</v>
      </c>
      <c r="BR858" s="89">
        <v>111.65098039215687</v>
      </c>
      <c r="BS858" s="89">
        <v>0</v>
      </c>
      <c r="BT858" s="89">
        <v>0</v>
      </c>
      <c r="BU858" s="89">
        <v>509.94117647058823</v>
      </c>
      <c r="BV858" s="89">
        <v>564.35686274509806</v>
      </c>
      <c r="BW858" s="89">
        <v>193.63529411764708</v>
      </c>
      <c r="BX858" s="89">
        <v>23.270588235294113</v>
      </c>
      <c r="BY858" s="89">
        <v>81.396078431372544</v>
      </c>
      <c r="BZ858" s="89">
        <v>51.078431372549019</v>
      </c>
      <c r="CA858" s="89">
        <v>0</v>
      </c>
      <c r="CB858" s="89">
        <v>0</v>
      </c>
      <c r="CC858" s="89">
        <v>329.39607843137259</v>
      </c>
      <c r="CD858" s="89">
        <v>248.61960784313726</v>
      </c>
      <c r="CE858" s="89">
        <v>87.254901960784309</v>
      </c>
      <c r="CF858" s="89">
        <v>43.537254901960793</v>
      </c>
      <c r="CG858" s="89">
        <v>50.098039215686285</v>
      </c>
      <c r="CH858" s="90">
        <v>26.521568627450982</v>
      </c>
    </row>
    <row r="859" spans="4:86" ht="24" customHeight="1">
      <c r="W859" s="88">
        <v>684.24705882352941</v>
      </c>
      <c r="X859" s="89">
        <v>28.415686274509813</v>
      </c>
      <c r="Y859" s="44">
        <v>0</v>
      </c>
      <c r="Z859" s="44">
        <v>0</v>
      </c>
      <c r="AA859" s="44">
        <v>312.91764705882372</v>
      </c>
      <c r="AB859" s="89">
        <v>0</v>
      </c>
      <c r="AC859" s="89">
        <v>500.23137254901962</v>
      </c>
      <c r="AD859" s="89">
        <v>87.670588235294105</v>
      </c>
      <c r="AE859" s="89">
        <v>679.84705882352932</v>
      </c>
      <c r="AF859" s="89">
        <v>153.24705882352939</v>
      </c>
      <c r="AG859" s="89">
        <v>0</v>
      </c>
      <c r="AH859" s="89">
        <v>0</v>
      </c>
      <c r="AI859" s="89">
        <v>481.8392156862746</v>
      </c>
      <c r="AJ859" s="89">
        <v>227.46274509803925</v>
      </c>
      <c r="AK859" s="89">
        <v>539.30980392156857</v>
      </c>
      <c r="AL859" s="89">
        <v>123.29803921568625</v>
      </c>
      <c r="AM859" s="89">
        <v>333.39607843137253</v>
      </c>
      <c r="AN859" s="89">
        <v>71.862745098039241</v>
      </c>
      <c r="AO859" s="89">
        <v>0</v>
      </c>
      <c r="AP859" s="89">
        <v>111.34509803921569</v>
      </c>
      <c r="AQ859" s="89">
        <v>229.87450980392171</v>
      </c>
      <c r="AR859" s="89">
        <v>77.462745098039264</v>
      </c>
      <c r="AS859" s="89">
        <v>307.54117647058814</v>
      </c>
      <c r="AT859" s="89">
        <v>43.792156862745102</v>
      </c>
      <c r="AU859" s="89">
        <v>225.23921568627446</v>
      </c>
      <c r="AV859" s="89">
        <v>0</v>
      </c>
      <c r="AW859" s="89">
        <v>0</v>
      </c>
      <c r="AX859" s="89">
        <v>170.01568627450979</v>
      </c>
      <c r="AY859" s="89">
        <v>299.77254901960805</v>
      </c>
      <c r="AZ859" s="89">
        <v>106.63921568627453</v>
      </c>
      <c r="BA859" s="89">
        <v>310.25098039215681</v>
      </c>
      <c r="BB859" s="89">
        <v>77.329411764705881</v>
      </c>
      <c r="BC859" s="89">
        <v>0</v>
      </c>
      <c r="BD859" s="89">
        <v>0</v>
      </c>
      <c r="BE859" s="89">
        <v>270.41960784313716</v>
      </c>
      <c r="BF859" s="89">
        <v>341.70196078431377</v>
      </c>
      <c r="BG859" s="89">
        <v>157.50980392156862</v>
      </c>
      <c r="BH859" s="89">
        <v>0</v>
      </c>
      <c r="BI859" s="89">
        <v>157.29019607843134</v>
      </c>
      <c r="BJ859" s="89">
        <v>56.807843137254906</v>
      </c>
      <c r="BK859" s="89">
        <v>0</v>
      </c>
      <c r="BL859" s="89">
        <v>0</v>
      </c>
      <c r="BM859" s="89">
        <v>347.36078431372539</v>
      </c>
      <c r="BN859" s="89">
        <v>471.05098039215687</v>
      </c>
      <c r="BO859" s="89">
        <v>228.29803921568623</v>
      </c>
      <c r="BP859" s="89">
        <v>80.949019607843113</v>
      </c>
      <c r="BQ859" s="89">
        <v>169.9098039215686</v>
      </c>
      <c r="BR859" s="89">
        <v>55.431372549019613</v>
      </c>
      <c r="BS859" s="89">
        <v>0</v>
      </c>
      <c r="BT859" s="89">
        <v>0</v>
      </c>
      <c r="BU859" s="89">
        <v>410.93333333333322</v>
      </c>
      <c r="BV859" s="89">
        <v>168.82745098039214</v>
      </c>
      <c r="BW859" s="89">
        <v>86.533333333333317</v>
      </c>
      <c r="BX859" s="89">
        <v>0</v>
      </c>
      <c r="BY859" s="89">
        <v>79.117647058823522</v>
      </c>
      <c r="BZ859" s="89">
        <v>4.0941176470588232</v>
      </c>
      <c r="CA859" s="89">
        <v>0</v>
      </c>
      <c r="CB859" s="89">
        <v>166.41568627450982</v>
      </c>
      <c r="CC859" s="89">
        <v>230.80392156862749</v>
      </c>
      <c r="CD859" s="89">
        <v>167.39215686274508</v>
      </c>
      <c r="CE859" s="89">
        <v>111.86666666666666</v>
      </c>
      <c r="CF859" s="89">
        <v>2.1568627450980387</v>
      </c>
      <c r="CG859" s="89">
        <v>50.176470588235304</v>
      </c>
      <c r="CH859" s="90">
        <v>1.0235294117647058</v>
      </c>
    </row>
    <row r="860" spans="4:86" ht="24" customHeight="1">
      <c r="W860" s="88">
        <v>254.72941176470587</v>
      </c>
      <c r="X860" s="89">
        <v>12.882352941176469</v>
      </c>
      <c r="Y860" s="44">
        <v>248.1882352941177</v>
      </c>
      <c r="Z860" s="44">
        <v>561.41176470588232</v>
      </c>
      <c r="AA860" s="44">
        <v>388.87843137254913</v>
      </c>
      <c r="AB860" s="89">
        <v>613.3372549019607</v>
      </c>
      <c r="AC860" s="89">
        <v>273.98431372549015</v>
      </c>
      <c r="AD860" s="89">
        <v>14.901960784313726</v>
      </c>
      <c r="AE860" s="89">
        <v>211.59607843137255</v>
      </c>
      <c r="AF860" s="89">
        <v>19.227450980392156</v>
      </c>
      <c r="AG860" s="89">
        <v>242.07058823529417</v>
      </c>
      <c r="AH860" s="89">
        <v>861.56078431372566</v>
      </c>
      <c r="AI860" s="89">
        <v>398.76862745098038</v>
      </c>
      <c r="AJ860" s="89">
        <v>454.48235294117643</v>
      </c>
      <c r="AK860" s="89">
        <v>211.87843137254902</v>
      </c>
      <c r="AL860" s="89">
        <v>17.211764705882352</v>
      </c>
      <c r="AM860" s="89">
        <v>362.82352941176475</v>
      </c>
      <c r="AN860" s="89">
        <v>168.38431372549022</v>
      </c>
      <c r="AO860" s="89">
        <v>21.835294117647059</v>
      </c>
      <c r="AP860" s="89">
        <v>752.8117647058823</v>
      </c>
      <c r="AQ860" s="89">
        <v>383.36470588235295</v>
      </c>
      <c r="AR860" s="89">
        <v>267.76862745098026</v>
      </c>
      <c r="AS860" s="89">
        <v>135.05490196078426</v>
      </c>
      <c r="AT860" s="89">
        <v>17.588235294117649</v>
      </c>
      <c r="AU860" s="89">
        <v>321.7294117647059</v>
      </c>
      <c r="AV860" s="89">
        <v>169.17647058823533</v>
      </c>
      <c r="AW860" s="89">
        <v>379.67450980392158</v>
      </c>
      <c r="AX860" s="89">
        <v>443.95294117647063</v>
      </c>
      <c r="AY860" s="89">
        <v>312.81960784313731</v>
      </c>
      <c r="AZ860" s="89">
        <v>266.47450980392153</v>
      </c>
      <c r="BA860" s="89">
        <v>140.21568627450978</v>
      </c>
      <c r="BB860" s="89">
        <v>17.392156862745097</v>
      </c>
      <c r="BC860" s="89">
        <v>251.87450980392157</v>
      </c>
      <c r="BD860" s="89">
        <v>772.65882352941185</v>
      </c>
      <c r="BE860" s="89">
        <v>375.84313725490199</v>
      </c>
      <c r="BF860" s="89">
        <v>217.0862745098039</v>
      </c>
      <c r="BG860" s="89">
        <v>164.7294117647059</v>
      </c>
      <c r="BH860" s="89">
        <v>219.99607843137255</v>
      </c>
      <c r="BI860" s="89">
        <v>102.78039215686275</v>
      </c>
      <c r="BJ860" s="89">
        <v>13.776470588235295</v>
      </c>
      <c r="BK860" s="89">
        <v>357.23921568627452</v>
      </c>
      <c r="BL860" s="89">
        <v>768.79215686274529</v>
      </c>
      <c r="BM860" s="89">
        <v>555.8862745098038</v>
      </c>
      <c r="BN860" s="89">
        <v>345.42352941176472</v>
      </c>
      <c r="BO860" s="89">
        <v>111.84313725490195</v>
      </c>
      <c r="BP860" s="89">
        <v>147.41960784313721</v>
      </c>
      <c r="BQ860" s="89">
        <v>72.086274509803914</v>
      </c>
      <c r="BR860" s="89">
        <v>10.411764705882353</v>
      </c>
      <c r="BS860" s="89">
        <v>41.909803921568631</v>
      </c>
      <c r="BT860" s="89">
        <v>631.69019607843143</v>
      </c>
      <c r="BU860" s="89">
        <v>632.29019607843134</v>
      </c>
      <c r="BV860" s="89">
        <v>204.21960784313725</v>
      </c>
      <c r="BW860" s="89">
        <v>75.286274509803903</v>
      </c>
      <c r="BX860" s="89">
        <v>55.811764705882368</v>
      </c>
      <c r="BY860" s="89">
        <v>50.51372549019608</v>
      </c>
      <c r="BZ860" s="89">
        <v>4.0941176470588232</v>
      </c>
      <c r="CA860" s="89">
        <v>41.705882352941181</v>
      </c>
      <c r="CB860" s="89">
        <v>315.6392156862745</v>
      </c>
      <c r="CC860" s="89">
        <v>149.59607843137258</v>
      </c>
      <c r="CD860" s="89">
        <v>67.949019607843127</v>
      </c>
      <c r="CE860" s="89">
        <v>69.572549019607834</v>
      </c>
      <c r="CF860" s="89">
        <v>25.568627450980394</v>
      </c>
      <c r="CG860" s="89">
        <v>24.643137254901962</v>
      </c>
      <c r="CH860" s="90">
        <v>1.0235294117647058</v>
      </c>
    </row>
    <row r="861" spans="4:86" ht="24" customHeight="1" thickBot="1"/>
    <row r="862" spans="4:86" ht="24" customHeight="1">
      <c r="U862" t="s">
        <v>25</v>
      </c>
      <c r="W862" s="70" cm="1">
        <f t="array" ref="W862:AD885">_xlfn.WRAPROWS(_xlfn.TOROW(_xlfn.ANCHORARRAY(W858)),8)</f>
        <v>727.30588235294124</v>
      </c>
      <c r="X862" s="71">
        <v>283.87843137254902</v>
      </c>
      <c r="Y862" s="71">
        <v>0</v>
      </c>
      <c r="Z862" s="71">
        <v>0</v>
      </c>
      <c r="AA862" s="71">
        <v>213.42745098039239</v>
      </c>
      <c r="AB862" s="71">
        <v>166.32549019607853</v>
      </c>
      <c r="AC862" s="71">
        <v>786.03921568627447</v>
      </c>
      <c r="AD862" s="72">
        <v>297.32941176470587</v>
      </c>
    </row>
    <row r="863" spans="4:86" ht="24" customHeight="1">
      <c r="W863" s="73">
        <v>979.26666666666665</v>
      </c>
      <c r="X863" s="74">
        <v>319.79215686274512</v>
      </c>
      <c r="Y863" s="74">
        <v>0</v>
      </c>
      <c r="Z863" s="74">
        <v>0</v>
      </c>
      <c r="AA863" s="74">
        <v>694.05098039215727</v>
      </c>
      <c r="AB863" s="74">
        <v>295.54509803921576</v>
      </c>
      <c r="AC863" s="74">
        <v>667.84313725490188</v>
      </c>
      <c r="AD863" s="75">
        <v>299.82352941176475</v>
      </c>
    </row>
    <row r="864" spans="4:86" ht="24" customHeight="1">
      <c r="W864" s="73">
        <v>674.58823529411757</v>
      </c>
      <c r="X864" s="74">
        <v>387.93333333333334</v>
      </c>
      <c r="Y864" s="74">
        <v>0</v>
      </c>
      <c r="Z864" s="74">
        <v>0</v>
      </c>
      <c r="AA864" s="74">
        <v>585.3254901960787</v>
      </c>
      <c r="AB864" s="74">
        <v>306.76078431372548</v>
      </c>
      <c r="AC864" s="74">
        <v>388.66274509803912</v>
      </c>
      <c r="AD864" s="75">
        <v>143.42745098039211</v>
      </c>
    </row>
    <row r="865" spans="23:30" ht="24" customHeight="1">
      <c r="W865" s="73">
        <v>310.38823529411769</v>
      </c>
      <c r="X865" s="74">
        <v>90.733333333333348</v>
      </c>
      <c r="Y865" s="74">
        <v>0</v>
      </c>
      <c r="Z865" s="74">
        <v>90.243137254901953</v>
      </c>
      <c r="AA865" s="74">
        <v>355.76078431372576</v>
      </c>
      <c r="AB865" s="74">
        <v>301.01176470588234</v>
      </c>
      <c r="AC865" s="74">
        <v>392.14117647058816</v>
      </c>
      <c r="AD865" s="75">
        <v>164.16078431372546</v>
      </c>
    </row>
    <row r="866" spans="23:30" ht="24" customHeight="1">
      <c r="W866" s="73">
        <v>0</v>
      </c>
      <c r="X866" s="74">
        <v>0</v>
      </c>
      <c r="Y866" s="74">
        <v>662.78431372549039</v>
      </c>
      <c r="Z866" s="74">
        <v>553.9607843137253</v>
      </c>
      <c r="AA866" s="74">
        <v>113.83137254901958</v>
      </c>
      <c r="AB866" s="74">
        <v>60.988235294117644</v>
      </c>
      <c r="AC866" s="74">
        <v>258.61960784313726</v>
      </c>
      <c r="AD866" s="75">
        <v>113.95686274509805</v>
      </c>
    </row>
    <row r="867" spans="23:30" ht="24" customHeight="1">
      <c r="W867" s="73">
        <v>0</v>
      </c>
      <c r="X867" s="74">
        <v>0</v>
      </c>
      <c r="Y867" s="74">
        <v>739.84313725490233</v>
      </c>
      <c r="Z867" s="74">
        <v>781.96078431372541</v>
      </c>
      <c r="AA867" s="74">
        <v>317.84313725490199</v>
      </c>
      <c r="AB867" s="74">
        <v>81.93725490196077</v>
      </c>
      <c r="AC867" s="74">
        <v>209.27843137254899</v>
      </c>
      <c r="AD867" s="75">
        <v>111.65098039215687</v>
      </c>
    </row>
    <row r="868" spans="23:30" ht="24" customHeight="1">
      <c r="W868" s="73">
        <v>0</v>
      </c>
      <c r="X868" s="74">
        <v>0</v>
      </c>
      <c r="Y868" s="74">
        <v>509.94117647058823</v>
      </c>
      <c r="Z868" s="74">
        <v>564.35686274509806</v>
      </c>
      <c r="AA868" s="74">
        <v>193.63529411764708</v>
      </c>
      <c r="AB868" s="74">
        <v>23.270588235294113</v>
      </c>
      <c r="AC868" s="74">
        <v>81.396078431372544</v>
      </c>
      <c r="AD868" s="75">
        <v>51.078431372549019</v>
      </c>
    </row>
    <row r="869" spans="23:30" ht="24" customHeight="1" thickBot="1">
      <c r="W869" s="76">
        <v>0</v>
      </c>
      <c r="X869" s="77">
        <v>0</v>
      </c>
      <c r="Y869" s="77">
        <v>329.39607843137259</v>
      </c>
      <c r="Z869" s="77">
        <v>248.61960784313726</v>
      </c>
      <c r="AA869" s="77">
        <v>87.254901960784309</v>
      </c>
      <c r="AB869" s="77">
        <v>43.537254901960793</v>
      </c>
      <c r="AC869" s="77">
        <v>50.098039215686285</v>
      </c>
      <c r="AD869" s="78">
        <v>26.521568627450982</v>
      </c>
    </row>
    <row r="870" spans="23:30" ht="24" customHeight="1">
      <c r="W870" s="70">
        <v>684.24705882352941</v>
      </c>
      <c r="X870" s="71">
        <v>28.415686274509813</v>
      </c>
      <c r="Y870" s="71">
        <v>0</v>
      </c>
      <c r="Z870" s="71">
        <v>0</v>
      </c>
      <c r="AA870" s="71">
        <v>312.91764705882372</v>
      </c>
      <c r="AB870" s="71">
        <v>0</v>
      </c>
      <c r="AC870" s="71">
        <v>500.23137254901962</v>
      </c>
      <c r="AD870" s="72">
        <v>87.670588235294105</v>
      </c>
    </row>
    <row r="871" spans="23:30" ht="24" customHeight="1">
      <c r="W871" s="73">
        <v>679.84705882352932</v>
      </c>
      <c r="X871" s="74">
        <v>153.24705882352939</v>
      </c>
      <c r="Y871" s="74">
        <v>0</v>
      </c>
      <c r="Z871" s="74">
        <v>0</v>
      </c>
      <c r="AA871" s="74">
        <v>481.8392156862746</v>
      </c>
      <c r="AB871" s="74">
        <v>227.46274509803925</v>
      </c>
      <c r="AC871" s="74">
        <v>539.30980392156857</v>
      </c>
      <c r="AD871" s="75">
        <v>123.29803921568625</v>
      </c>
    </row>
    <row r="872" spans="23:30" ht="24" customHeight="1">
      <c r="W872" s="73">
        <v>333.39607843137253</v>
      </c>
      <c r="X872" s="74">
        <v>71.862745098039241</v>
      </c>
      <c r="Y872" s="74">
        <v>0</v>
      </c>
      <c r="Z872" s="74">
        <v>111.34509803921569</v>
      </c>
      <c r="AA872" s="74">
        <v>229.87450980392171</v>
      </c>
      <c r="AB872" s="74">
        <v>77.462745098039264</v>
      </c>
      <c r="AC872" s="74">
        <v>307.54117647058814</v>
      </c>
      <c r="AD872" s="75">
        <v>43.792156862745102</v>
      </c>
    </row>
    <row r="873" spans="23:30" ht="24" customHeight="1">
      <c r="W873" s="73">
        <v>225.23921568627446</v>
      </c>
      <c r="X873" s="74">
        <v>0</v>
      </c>
      <c r="Y873" s="74">
        <v>0</v>
      </c>
      <c r="Z873" s="74">
        <v>170.01568627450979</v>
      </c>
      <c r="AA873" s="74">
        <v>299.77254901960805</v>
      </c>
      <c r="AB873" s="74">
        <v>106.63921568627453</v>
      </c>
      <c r="AC873" s="74">
        <v>310.25098039215681</v>
      </c>
      <c r="AD873" s="75">
        <v>77.329411764705881</v>
      </c>
    </row>
    <row r="874" spans="23:30" ht="24" customHeight="1">
      <c r="W874" s="73">
        <v>0</v>
      </c>
      <c r="X874" s="74">
        <v>0</v>
      </c>
      <c r="Y874" s="74">
        <v>270.41960784313716</v>
      </c>
      <c r="Z874" s="74">
        <v>341.70196078431377</v>
      </c>
      <c r="AA874" s="74">
        <v>157.50980392156862</v>
      </c>
      <c r="AB874" s="74">
        <v>0</v>
      </c>
      <c r="AC874" s="74">
        <v>157.29019607843134</v>
      </c>
      <c r="AD874" s="75">
        <v>56.807843137254906</v>
      </c>
    </row>
    <row r="875" spans="23:30" ht="24" customHeight="1">
      <c r="W875" s="73">
        <v>0</v>
      </c>
      <c r="X875" s="74">
        <v>0</v>
      </c>
      <c r="Y875" s="74">
        <v>347.36078431372539</v>
      </c>
      <c r="Z875" s="74">
        <v>471.05098039215687</v>
      </c>
      <c r="AA875" s="74">
        <v>228.29803921568623</v>
      </c>
      <c r="AB875" s="74">
        <v>80.949019607843113</v>
      </c>
      <c r="AC875" s="74">
        <v>169.9098039215686</v>
      </c>
      <c r="AD875" s="75">
        <v>55.431372549019613</v>
      </c>
    </row>
    <row r="876" spans="23:30" ht="24" customHeight="1">
      <c r="W876" s="73">
        <v>0</v>
      </c>
      <c r="X876" s="74">
        <v>0</v>
      </c>
      <c r="Y876" s="74">
        <v>410.93333333333322</v>
      </c>
      <c r="Z876" s="74">
        <v>168.82745098039214</v>
      </c>
      <c r="AA876" s="74">
        <v>86.533333333333317</v>
      </c>
      <c r="AB876" s="74">
        <v>0</v>
      </c>
      <c r="AC876" s="74">
        <v>79.117647058823522</v>
      </c>
      <c r="AD876" s="75">
        <v>4.0941176470588232</v>
      </c>
    </row>
    <row r="877" spans="23:30" ht="24" customHeight="1" thickBot="1">
      <c r="W877" s="76">
        <v>0</v>
      </c>
      <c r="X877" s="77">
        <v>166.41568627450982</v>
      </c>
      <c r="Y877" s="77">
        <v>230.80392156862749</v>
      </c>
      <c r="Z877" s="77">
        <v>167.39215686274508</v>
      </c>
      <c r="AA877" s="77">
        <v>111.86666666666666</v>
      </c>
      <c r="AB877" s="77">
        <v>2.1568627450980387</v>
      </c>
      <c r="AC877" s="77">
        <v>50.176470588235304</v>
      </c>
      <c r="AD877" s="78">
        <v>1.0235294117647058</v>
      </c>
    </row>
    <row r="878" spans="23:30" ht="24" customHeight="1">
      <c r="W878" s="70">
        <v>254.72941176470587</v>
      </c>
      <c r="X878" s="71">
        <v>12.882352941176469</v>
      </c>
      <c r="Y878" s="71">
        <v>248.1882352941177</v>
      </c>
      <c r="Z878" s="71">
        <v>561.41176470588232</v>
      </c>
      <c r="AA878" s="71">
        <v>388.87843137254913</v>
      </c>
      <c r="AB878" s="71">
        <v>613.3372549019607</v>
      </c>
      <c r="AC878" s="71">
        <v>273.98431372549015</v>
      </c>
      <c r="AD878" s="72">
        <v>14.901960784313726</v>
      </c>
    </row>
    <row r="879" spans="23:30" ht="24" customHeight="1">
      <c r="W879" s="73">
        <v>211.59607843137255</v>
      </c>
      <c r="X879" s="74">
        <v>19.227450980392156</v>
      </c>
      <c r="Y879" s="74">
        <v>242.07058823529417</v>
      </c>
      <c r="Z879" s="74">
        <v>861.56078431372566</v>
      </c>
      <c r="AA879" s="74">
        <v>398.76862745098038</v>
      </c>
      <c r="AB879" s="74">
        <v>454.48235294117643</v>
      </c>
      <c r="AC879" s="74">
        <v>211.87843137254902</v>
      </c>
      <c r="AD879" s="75">
        <v>17.211764705882352</v>
      </c>
    </row>
    <row r="880" spans="23:30" ht="24" customHeight="1">
      <c r="W880" s="73">
        <v>362.82352941176475</v>
      </c>
      <c r="X880" s="74">
        <v>168.38431372549022</v>
      </c>
      <c r="Y880" s="74">
        <v>21.835294117647059</v>
      </c>
      <c r="Z880" s="74">
        <v>752.8117647058823</v>
      </c>
      <c r="AA880" s="74">
        <v>383.36470588235295</v>
      </c>
      <c r="AB880" s="74">
        <v>267.76862745098026</v>
      </c>
      <c r="AC880" s="74">
        <v>135.05490196078426</v>
      </c>
      <c r="AD880" s="75">
        <v>17.588235294117649</v>
      </c>
    </row>
    <row r="881" spans="21:86" ht="24" customHeight="1">
      <c r="W881" s="73">
        <v>321.7294117647059</v>
      </c>
      <c r="X881" s="74">
        <v>169.17647058823533</v>
      </c>
      <c r="Y881" s="74">
        <v>379.67450980392158</v>
      </c>
      <c r="Z881" s="74">
        <v>443.95294117647063</v>
      </c>
      <c r="AA881" s="74">
        <v>312.81960784313731</v>
      </c>
      <c r="AB881" s="74">
        <v>266.47450980392153</v>
      </c>
      <c r="AC881" s="74">
        <v>140.21568627450978</v>
      </c>
      <c r="AD881" s="75">
        <v>17.392156862745097</v>
      </c>
    </row>
    <row r="882" spans="21:86" ht="24" customHeight="1">
      <c r="W882" s="73">
        <v>251.87450980392157</v>
      </c>
      <c r="X882" s="74">
        <v>772.65882352941185</v>
      </c>
      <c r="Y882" s="74">
        <v>375.84313725490199</v>
      </c>
      <c r="Z882" s="74">
        <v>217.0862745098039</v>
      </c>
      <c r="AA882" s="74">
        <v>164.7294117647059</v>
      </c>
      <c r="AB882" s="74">
        <v>219.99607843137255</v>
      </c>
      <c r="AC882" s="74">
        <v>102.78039215686275</v>
      </c>
      <c r="AD882" s="75">
        <v>13.776470588235295</v>
      </c>
    </row>
    <row r="883" spans="21:86" ht="24" customHeight="1">
      <c r="W883" s="73">
        <v>357.23921568627452</v>
      </c>
      <c r="X883" s="74">
        <v>768.79215686274529</v>
      </c>
      <c r="Y883" s="74">
        <v>555.8862745098038</v>
      </c>
      <c r="Z883" s="74">
        <v>345.42352941176472</v>
      </c>
      <c r="AA883" s="74">
        <v>111.84313725490195</v>
      </c>
      <c r="AB883" s="74">
        <v>147.41960784313721</v>
      </c>
      <c r="AC883" s="74">
        <v>72.086274509803914</v>
      </c>
      <c r="AD883" s="75">
        <v>10.411764705882353</v>
      </c>
    </row>
    <row r="884" spans="21:86" ht="24" customHeight="1">
      <c r="W884" s="73">
        <v>41.909803921568631</v>
      </c>
      <c r="X884" s="74">
        <v>631.69019607843143</v>
      </c>
      <c r="Y884" s="74">
        <v>632.29019607843134</v>
      </c>
      <c r="Z884" s="74">
        <v>204.21960784313725</v>
      </c>
      <c r="AA884" s="74">
        <v>75.286274509803903</v>
      </c>
      <c r="AB884" s="74">
        <v>55.811764705882368</v>
      </c>
      <c r="AC884" s="74">
        <v>50.51372549019608</v>
      </c>
      <c r="AD884" s="75">
        <v>4.0941176470588232</v>
      </c>
    </row>
    <row r="885" spans="21:86" ht="24" customHeight="1" thickBot="1">
      <c r="W885" s="76">
        <v>41.705882352941181</v>
      </c>
      <c r="X885" s="77">
        <v>315.6392156862745</v>
      </c>
      <c r="Y885" s="77">
        <v>149.59607843137258</v>
      </c>
      <c r="Z885" s="77">
        <v>67.949019607843127</v>
      </c>
      <c r="AA885" s="77">
        <v>69.572549019607834</v>
      </c>
      <c r="AB885" s="77">
        <v>25.568627450980394</v>
      </c>
      <c r="AC885" s="77">
        <v>24.643137254901962</v>
      </c>
      <c r="AD885" s="78">
        <v>1.0235294117647058</v>
      </c>
    </row>
    <row r="887" spans="21:86" ht="24" customHeight="1">
      <c r="U887" t="s">
        <v>17</v>
      </c>
      <c r="W887" s="28" cm="1">
        <f t="array" ref="W887:CH895">IM2COL(W862:AD869,3,1,2,0)</f>
        <v>727.30588235294124</v>
      </c>
      <c r="X887" s="28">
        <v>283.87843137254902</v>
      </c>
      <c r="Y887" s="28">
        <v>0</v>
      </c>
      <c r="Z887" s="28">
        <v>0</v>
      </c>
      <c r="AA887" s="28">
        <v>213.42745098039239</v>
      </c>
      <c r="AB887" s="28">
        <v>166.32549019607853</v>
      </c>
      <c r="AC887" s="28">
        <v>786.03921568627447</v>
      </c>
      <c r="AD887" s="28">
        <v>297.32941176470587</v>
      </c>
      <c r="AE887" s="28">
        <v>979.26666666666665</v>
      </c>
      <c r="AF887" s="28">
        <v>319.79215686274512</v>
      </c>
      <c r="AG887" s="28">
        <v>0</v>
      </c>
      <c r="AH887" s="28">
        <v>0</v>
      </c>
      <c r="AI887" s="28">
        <v>694.05098039215727</v>
      </c>
      <c r="AJ887" s="28">
        <v>295.54509803921576</v>
      </c>
      <c r="AK887" s="28">
        <v>667.84313725490188</v>
      </c>
      <c r="AL887" s="28">
        <v>299.82352941176475</v>
      </c>
      <c r="AM887" s="28">
        <v>674.58823529411757</v>
      </c>
      <c r="AN887" s="28">
        <v>387.93333333333334</v>
      </c>
      <c r="AO887" s="28">
        <v>0</v>
      </c>
      <c r="AP887" s="28">
        <v>0</v>
      </c>
      <c r="AQ887" s="28">
        <v>585.3254901960787</v>
      </c>
      <c r="AR887" s="28">
        <v>306.76078431372548</v>
      </c>
      <c r="AS887" s="28">
        <v>388.66274509803912</v>
      </c>
      <c r="AT887" s="28">
        <v>143.42745098039211</v>
      </c>
      <c r="AU887" s="28">
        <v>310.38823529411769</v>
      </c>
      <c r="AV887" s="28">
        <v>90.733333333333348</v>
      </c>
      <c r="AW887" s="28">
        <v>0</v>
      </c>
      <c r="AX887" s="28">
        <v>90.243137254901953</v>
      </c>
      <c r="AY887" s="28">
        <v>355.76078431372576</v>
      </c>
      <c r="AZ887" s="28">
        <v>301.01176470588234</v>
      </c>
      <c r="BA887" s="28">
        <v>392.14117647058816</v>
      </c>
      <c r="BB887" s="28">
        <v>164.16078431372546</v>
      </c>
      <c r="BC887" s="28">
        <v>0</v>
      </c>
      <c r="BD887" s="28">
        <v>0</v>
      </c>
      <c r="BE887" s="28">
        <v>662.78431372549039</v>
      </c>
      <c r="BF887" s="28">
        <v>553.9607843137253</v>
      </c>
      <c r="BG887" s="28">
        <v>113.83137254901958</v>
      </c>
      <c r="BH887" s="28">
        <v>60.988235294117644</v>
      </c>
      <c r="BI887" s="28">
        <v>258.61960784313726</v>
      </c>
      <c r="BJ887" s="28">
        <v>113.95686274509805</v>
      </c>
      <c r="BK887" s="28">
        <v>0</v>
      </c>
      <c r="BL887" s="28">
        <v>0</v>
      </c>
      <c r="BM887" s="28">
        <v>739.84313725490233</v>
      </c>
      <c r="BN887" s="28">
        <v>781.96078431372541</v>
      </c>
      <c r="BO887" s="28">
        <v>317.84313725490199</v>
      </c>
      <c r="BP887" s="28">
        <v>81.93725490196077</v>
      </c>
      <c r="BQ887" s="28">
        <v>209.27843137254899</v>
      </c>
      <c r="BR887" s="28">
        <v>111.65098039215687</v>
      </c>
      <c r="BS887" s="28">
        <v>0</v>
      </c>
      <c r="BT887" s="28">
        <v>0</v>
      </c>
      <c r="BU887" s="28">
        <v>509.94117647058823</v>
      </c>
      <c r="BV887" s="28">
        <v>564.35686274509806</v>
      </c>
      <c r="BW887" s="28">
        <v>193.63529411764708</v>
      </c>
      <c r="BX887" s="28">
        <v>23.270588235294113</v>
      </c>
      <c r="BY887" s="28">
        <v>81.396078431372544</v>
      </c>
      <c r="BZ887" s="28">
        <v>51.078431372549019</v>
      </c>
      <c r="CA887" s="28">
        <v>0</v>
      </c>
      <c r="CB887" s="28">
        <v>0</v>
      </c>
      <c r="CC887" s="28">
        <v>329.39607843137259</v>
      </c>
      <c r="CD887" s="28">
        <v>248.61960784313726</v>
      </c>
      <c r="CE887" s="28">
        <v>87.254901960784309</v>
      </c>
      <c r="CF887" s="28">
        <v>43.537254901960793</v>
      </c>
      <c r="CG887" s="28">
        <v>50.098039215686285</v>
      </c>
      <c r="CH887" s="28">
        <v>26.521568627450982</v>
      </c>
    </row>
    <row r="888" spans="21:86" ht="24" customHeight="1">
      <c r="W888" s="29">
        <v>283.87843137254902</v>
      </c>
      <c r="X888" s="29">
        <v>0</v>
      </c>
      <c r="Y888" s="29">
        <v>0</v>
      </c>
      <c r="Z888" s="29">
        <v>213.42745098039239</v>
      </c>
      <c r="AA888" s="29">
        <v>166.32549019607853</v>
      </c>
      <c r="AB888" s="29">
        <v>786.03921568627447</v>
      </c>
      <c r="AC888" s="29">
        <v>297.32941176470587</v>
      </c>
      <c r="AD888" s="29">
        <v>0</v>
      </c>
      <c r="AE888" s="29">
        <v>319.79215686274512</v>
      </c>
      <c r="AF888" s="29">
        <v>0</v>
      </c>
      <c r="AG888" s="29">
        <v>0</v>
      </c>
      <c r="AH888" s="29">
        <v>694.05098039215727</v>
      </c>
      <c r="AI888" s="29">
        <v>295.54509803921576</v>
      </c>
      <c r="AJ888" s="29">
        <v>667.84313725490188</v>
      </c>
      <c r="AK888" s="29">
        <v>299.82352941176475</v>
      </c>
      <c r="AL888" s="29">
        <v>0</v>
      </c>
      <c r="AM888" s="29">
        <v>387.93333333333334</v>
      </c>
      <c r="AN888" s="29">
        <v>0</v>
      </c>
      <c r="AO888" s="29">
        <v>0</v>
      </c>
      <c r="AP888" s="29">
        <v>585.3254901960787</v>
      </c>
      <c r="AQ888" s="29">
        <v>306.76078431372548</v>
      </c>
      <c r="AR888" s="29">
        <v>388.66274509803912</v>
      </c>
      <c r="AS888" s="29">
        <v>143.42745098039211</v>
      </c>
      <c r="AT888" s="29">
        <v>0</v>
      </c>
      <c r="AU888" s="29">
        <v>90.733333333333348</v>
      </c>
      <c r="AV888" s="29">
        <v>0</v>
      </c>
      <c r="AW888" s="29">
        <v>90.243137254901953</v>
      </c>
      <c r="AX888" s="29">
        <v>355.76078431372576</v>
      </c>
      <c r="AY888" s="29">
        <v>301.01176470588234</v>
      </c>
      <c r="AZ888" s="29">
        <v>392.14117647058816</v>
      </c>
      <c r="BA888" s="29">
        <v>164.16078431372546</v>
      </c>
      <c r="BB888" s="29">
        <v>0</v>
      </c>
      <c r="BC888" s="29">
        <v>0</v>
      </c>
      <c r="BD888" s="29">
        <v>662.78431372549039</v>
      </c>
      <c r="BE888" s="29">
        <v>553.9607843137253</v>
      </c>
      <c r="BF888" s="29">
        <v>113.83137254901958</v>
      </c>
      <c r="BG888" s="29">
        <v>60.988235294117644</v>
      </c>
      <c r="BH888" s="29">
        <v>258.61960784313726</v>
      </c>
      <c r="BI888" s="29">
        <v>113.95686274509805</v>
      </c>
      <c r="BJ888" s="29">
        <v>0</v>
      </c>
      <c r="BK888" s="29">
        <v>0</v>
      </c>
      <c r="BL888" s="29">
        <v>739.84313725490233</v>
      </c>
      <c r="BM888" s="29">
        <v>781.96078431372541</v>
      </c>
      <c r="BN888" s="29">
        <v>317.84313725490199</v>
      </c>
      <c r="BO888" s="29">
        <v>81.93725490196077</v>
      </c>
      <c r="BP888" s="29">
        <v>209.27843137254899</v>
      </c>
      <c r="BQ888" s="29">
        <v>111.65098039215687</v>
      </c>
      <c r="BR888" s="29">
        <v>0</v>
      </c>
      <c r="BS888" s="29">
        <v>0</v>
      </c>
      <c r="BT888" s="29">
        <v>509.94117647058823</v>
      </c>
      <c r="BU888" s="29">
        <v>564.35686274509806</v>
      </c>
      <c r="BV888" s="29">
        <v>193.63529411764708</v>
      </c>
      <c r="BW888" s="29">
        <v>23.270588235294113</v>
      </c>
      <c r="BX888" s="29">
        <v>81.396078431372544</v>
      </c>
      <c r="BY888" s="29">
        <v>51.078431372549019</v>
      </c>
      <c r="BZ888" s="29">
        <v>0</v>
      </c>
      <c r="CA888" s="29">
        <v>0</v>
      </c>
      <c r="CB888" s="29">
        <v>329.39607843137259</v>
      </c>
      <c r="CC888" s="29">
        <v>248.61960784313726</v>
      </c>
      <c r="CD888" s="29">
        <v>87.254901960784309</v>
      </c>
      <c r="CE888" s="29">
        <v>43.537254901960793</v>
      </c>
      <c r="CF888" s="29">
        <v>50.098039215686285</v>
      </c>
      <c r="CG888" s="29">
        <v>26.521568627450982</v>
      </c>
      <c r="CH888" s="29">
        <v>0</v>
      </c>
    </row>
    <row r="889" spans="21:86" ht="24" customHeight="1">
      <c r="W889" s="29">
        <v>0</v>
      </c>
      <c r="X889" s="29">
        <v>0</v>
      </c>
      <c r="Y889" s="29">
        <v>213.42745098039239</v>
      </c>
      <c r="Z889" s="29">
        <v>166.32549019607853</v>
      </c>
      <c r="AA889" s="29">
        <v>786.03921568627447</v>
      </c>
      <c r="AB889" s="29">
        <v>297.32941176470587</v>
      </c>
      <c r="AC889" s="29">
        <v>0</v>
      </c>
      <c r="AD889" s="29">
        <v>0</v>
      </c>
      <c r="AE889" s="29">
        <v>0</v>
      </c>
      <c r="AF889" s="29">
        <v>0</v>
      </c>
      <c r="AG889" s="29">
        <v>694.05098039215727</v>
      </c>
      <c r="AH889" s="29">
        <v>295.54509803921576</v>
      </c>
      <c r="AI889" s="29">
        <v>667.84313725490188</v>
      </c>
      <c r="AJ889" s="29">
        <v>299.82352941176475</v>
      </c>
      <c r="AK889" s="29">
        <v>0</v>
      </c>
      <c r="AL889" s="29">
        <v>0</v>
      </c>
      <c r="AM889" s="29">
        <v>0</v>
      </c>
      <c r="AN889" s="29">
        <v>0</v>
      </c>
      <c r="AO889" s="29">
        <v>585.3254901960787</v>
      </c>
      <c r="AP889" s="29">
        <v>306.76078431372548</v>
      </c>
      <c r="AQ889" s="29">
        <v>388.66274509803912</v>
      </c>
      <c r="AR889" s="29">
        <v>143.42745098039211</v>
      </c>
      <c r="AS889" s="29">
        <v>0</v>
      </c>
      <c r="AT889" s="29">
        <v>0</v>
      </c>
      <c r="AU889" s="29">
        <v>0</v>
      </c>
      <c r="AV889" s="29">
        <v>90.243137254901953</v>
      </c>
      <c r="AW889" s="29">
        <v>355.76078431372576</v>
      </c>
      <c r="AX889" s="29">
        <v>301.01176470588234</v>
      </c>
      <c r="AY889" s="29">
        <v>392.14117647058816</v>
      </c>
      <c r="AZ889" s="29">
        <v>164.16078431372546</v>
      </c>
      <c r="BA889" s="29">
        <v>0</v>
      </c>
      <c r="BB889" s="29">
        <v>0</v>
      </c>
      <c r="BC889" s="29">
        <v>662.78431372549039</v>
      </c>
      <c r="BD889" s="29">
        <v>553.9607843137253</v>
      </c>
      <c r="BE889" s="29">
        <v>113.83137254901958</v>
      </c>
      <c r="BF889" s="29">
        <v>60.988235294117644</v>
      </c>
      <c r="BG889" s="29">
        <v>258.61960784313726</v>
      </c>
      <c r="BH889" s="29">
        <v>113.95686274509805</v>
      </c>
      <c r="BI889" s="29">
        <v>0</v>
      </c>
      <c r="BJ889" s="29">
        <v>0</v>
      </c>
      <c r="BK889" s="29">
        <v>739.84313725490233</v>
      </c>
      <c r="BL889" s="29">
        <v>781.96078431372541</v>
      </c>
      <c r="BM889" s="29">
        <v>317.84313725490199</v>
      </c>
      <c r="BN889" s="29">
        <v>81.93725490196077</v>
      </c>
      <c r="BO889" s="29">
        <v>209.27843137254899</v>
      </c>
      <c r="BP889" s="29">
        <v>111.65098039215687</v>
      </c>
      <c r="BQ889" s="29">
        <v>0</v>
      </c>
      <c r="BR889" s="29">
        <v>0</v>
      </c>
      <c r="BS889" s="29">
        <v>509.94117647058823</v>
      </c>
      <c r="BT889" s="29">
        <v>564.35686274509806</v>
      </c>
      <c r="BU889" s="29">
        <v>193.63529411764708</v>
      </c>
      <c r="BV889" s="29">
        <v>23.270588235294113</v>
      </c>
      <c r="BW889" s="29">
        <v>81.396078431372544</v>
      </c>
      <c r="BX889" s="29">
        <v>51.078431372549019</v>
      </c>
      <c r="BY889" s="29">
        <v>0</v>
      </c>
      <c r="BZ889" s="29">
        <v>0</v>
      </c>
      <c r="CA889" s="29">
        <v>329.39607843137259</v>
      </c>
      <c r="CB889" s="29">
        <v>248.61960784313726</v>
      </c>
      <c r="CC889" s="29">
        <v>87.254901960784309</v>
      </c>
      <c r="CD889" s="29">
        <v>43.537254901960793</v>
      </c>
      <c r="CE889" s="29">
        <v>50.098039215686285</v>
      </c>
      <c r="CF889" s="29">
        <v>26.521568627450982</v>
      </c>
      <c r="CG889" s="29">
        <v>0</v>
      </c>
      <c r="CH889" s="29">
        <v>0</v>
      </c>
    </row>
    <row r="890" spans="21:86" ht="24" customHeight="1">
      <c r="W890" s="29">
        <v>979.26666666666665</v>
      </c>
      <c r="X890" s="29">
        <v>319.79215686274512</v>
      </c>
      <c r="Y890" s="29">
        <v>0</v>
      </c>
      <c r="Z890" s="29">
        <v>0</v>
      </c>
      <c r="AA890" s="29">
        <v>694.05098039215727</v>
      </c>
      <c r="AB890" s="29">
        <v>295.54509803921576</v>
      </c>
      <c r="AC890" s="29">
        <v>667.84313725490188</v>
      </c>
      <c r="AD890" s="29">
        <v>299.82352941176475</v>
      </c>
      <c r="AE890" s="29">
        <v>674.58823529411757</v>
      </c>
      <c r="AF890" s="29">
        <v>387.93333333333334</v>
      </c>
      <c r="AG890" s="29">
        <v>0</v>
      </c>
      <c r="AH890" s="29">
        <v>0</v>
      </c>
      <c r="AI890" s="29">
        <v>585.3254901960787</v>
      </c>
      <c r="AJ890" s="29">
        <v>306.76078431372548</v>
      </c>
      <c r="AK890" s="29">
        <v>388.66274509803912</v>
      </c>
      <c r="AL890" s="29">
        <v>143.42745098039211</v>
      </c>
      <c r="AM890" s="29">
        <v>310.38823529411769</v>
      </c>
      <c r="AN890" s="29">
        <v>90.733333333333348</v>
      </c>
      <c r="AO890" s="29">
        <v>0</v>
      </c>
      <c r="AP890" s="29">
        <v>90.243137254901953</v>
      </c>
      <c r="AQ890" s="29">
        <v>355.76078431372576</v>
      </c>
      <c r="AR890" s="29">
        <v>301.01176470588234</v>
      </c>
      <c r="AS890" s="29">
        <v>392.14117647058816</v>
      </c>
      <c r="AT890" s="29">
        <v>164.16078431372546</v>
      </c>
      <c r="AU890" s="29">
        <v>0</v>
      </c>
      <c r="AV890" s="29">
        <v>0</v>
      </c>
      <c r="AW890" s="29">
        <v>662.78431372549039</v>
      </c>
      <c r="AX890" s="29">
        <v>553.9607843137253</v>
      </c>
      <c r="AY890" s="29">
        <v>113.83137254901958</v>
      </c>
      <c r="AZ890" s="29">
        <v>60.988235294117644</v>
      </c>
      <c r="BA890" s="29">
        <v>258.61960784313726</v>
      </c>
      <c r="BB890" s="29">
        <v>113.95686274509805</v>
      </c>
      <c r="BC890" s="29">
        <v>0</v>
      </c>
      <c r="BD890" s="29">
        <v>0</v>
      </c>
      <c r="BE890" s="29">
        <v>739.84313725490233</v>
      </c>
      <c r="BF890" s="29">
        <v>781.96078431372541</v>
      </c>
      <c r="BG890" s="29">
        <v>317.84313725490199</v>
      </c>
      <c r="BH890" s="29">
        <v>81.93725490196077</v>
      </c>
      <c r="BI890" s="29">
        <v>209.27843137254899</v>
      </c>
      <c r="BJ890" s="29">
        <v>111.65098039215687</v>
      </c>
      <c r="BK890" s="29">
        <v>0</v>
      </c>
      <c r="BL890" s="29">
        <v>0</v>
      </c>
      <c r="BM890" s="29">
        <v>509.94117647058823</v>
      </c>
      <c r="BN890" s="29">
        <v>564.35686274509806</v>
      </c>
      <c r="BO890" s="29">
        <v>193.63529411764708</v>
      </c>
      <c r="BP890" s="29">
        <v>23.270588235294113</v>
      </c>
      <c r="BQ890" s="29">
        <v>81.396078431372544</v>
      </c>
      <c r="BR890" s="29">
        <v>51.078431372549019</v>
      </c>
      <c r="BS890" s="29">
        <v>0</v>
      </c>
      <c r="BT890" s="29">
        <v>0</v>
      </c>
      <c r="BU890" s="29">
        <v>329.39607843137259</v>
      </c>
      <c r="BV890" s="29">
        <v>248.61960784313726</v>
      </c>
      <c r="BW890" s="29">
        <v>87.254901960784309</v>
      </c>
      <c r="BX890" s="29">
        <v>43.537254901960793</v>
      </c>
      <c r="BY890" s="29">
        <v>50.098039215686285</v>
      </c>
      <c r="BZ890" s="29">
        <v>26.521568627450982</v>
      </c>
      <c r="CA890" s="29">
        <v>0</v>
      </c>
      <c r="CB890" s="29">
        <v>0</v>
      </c>
      <c r="CC890" s="29">
        <v>0</v>
      </c>
      <c r="CD890" s="29">
        <v>0</v>
      </c>
      <c r="CE890" s="29">
        <v>0</v>
      </c>
      <c r="CF890" s="29">
        <v>0</v>
      </c>
      <c r="CG890" s="29">
        <v>0</v>
      </c>
      <c r="CH890" s="29">
        <v>0</v>
      </c>
    </row>
    <row r="891" spans="21:86" ht="24" customHeight="1">
      <c r="W891" s="29">
        <v>319.79215686274512</v>
      </c>
      <c r="X891" s="29">
        <v>0</v>
      </c>
      <c r="Y891" s="29">
        <v>0</v>
      </c>
      <c r="Z891" s="29">
        <v>694.05098039215727</v>
      </c>
      <c r="AA891" s="29">
        <v>295.54509803921576</v>
      </c>
      <c r="AB891" s="29">
        <v>667.84313725490188</v>
      </c>
      <c r="AC891" s="29">
        <v>299.82352941176475</v>
      </c>
      <c r="AD891" s="29">
        <v>0</v>
      </c>
      <c r="AE891" s="29">
        <v>387.93333333333334</v>
      </c>
      <c r="AF891" s="29">
        <v>0</v>
      </c>
      <c r="AG891" s="29">
        <v>0</v>
      </c>
      <c r="AH891" s="29">
        <v>585.3254901960787</v>
      </c>
      <c r="AI891" s="29">
        <v>306.76078431372548</v>
      </c>
      <c r="AJ891" s="29">
        <v>388.66274509803912</v>
      </c>
      <c r="AK891" s="29">
        <v>143.42745098039211</v>
      </c>
      <c r="AL891" s="29">
        <v>0</v>
      </c>
      <c r="AM891" s="29">
        <v>90.733333333333348</v>
      </c>
      <c r="AN891" s="29">
        <v>0</v>
      </c>
      <c r="AO891" s="29">
        <v>90.243137254901953</v>
      </c>
      <c r="AP891" s="29">
        <v>355.76078431372576</v>
      </c>
      <c r="AQ891" s="29">
        <v>301.01176470588234</v>
      </c>
      <c r="AR891" s="29">
        <v>392.14117647058816</v>
      </c>
      <c r="AS891" s="29">
        <v>164.16078431372546</v>
      </c>
      <c r="AT891" s="29">
        <v>0</v>
      </c>
      <c r="AU891" s="29">
        <v>0</v>
      </c>
      <c r="AV891" s="29">
        <v>662.78431372549039</v>
      </c>
      <c r="AW891" s="29">
        <v>553.9607843137253</v>
      </c>
      <c r="AX891" s="29">
        <v>113.83137254901958</v>
      </c>
      <c r="AY891" s="29">
        <v>60.988235294117644</v>
      </c>
      <c r="AZ891" s="29">
        <v>258.61960784313726</v>
      </c>
      <c r="BA891" s="29">
        <v>113.95686274509805</v>
      </c>
      <c r="BB891" s="29">
        <v>0</v>
      </c>
      <c r="BC891" s="29">
        <v>0</v>
      </c>
      <c r="BD891" s="29">
        <v>739.84313725490233</v>
      </c>
      <c r="BE891" s="29">
        <v>781.96078431372541</v>
      </c>
      <c r="BF891" s="29">
        <v>317.84313725490199</v>
      </c>
      <c r="BG891" s="29">
        <v>81.93725490196077</v>
      </c>
      <c r="BH891" s="29">
        <v>209.27843137254899</v>
      </c>
      <c r="BI891" s="29">
        <v>111.65098039215687</v>
      </c>
      <c r="BJ891" s="29">
        <v>0</v>
      </c>
      <c r="BK891" s="29">
        <v>0</v>
      </c>
      <c r="BL891" s="29">
        <v>509.94117647058823</v>
      </c>
      <c r="BM891" s="29">
        <v>564.35686274509806</v>
      </c>
      <c r="BN891" s="29">
        <v>193.63529411764708</v>
      </c>
      <c r="BO891" s="29">
        <v>23.270588235294113</v>
      </c>
      <c r="BP891" s="29">
        <v>81.396078431372544</v>
      </c>
      <c r="BQ891" s="29">
        <v>51.078431372549019</v>
      </c>
      <c r="BR891" s="29">
        <v>0</v>
      </c>
      <c r="BS891" s="29">
        <v>0</v>
      </c>
      <c r="BT891" s="29">
        <v>329.39607843137259</v>
      </c>
      <c r="BU891" s="29">
        <v>248.61960784313726</v>
      </c>
      <c r="BV891" s="29">
        <v>87.254901960784309</v>
      </c>
      <c r="BW891" s="29">
        <v>43.537254901960793</v>
      </c>
      <c r="BX891" s="29">
        <v>50.098039215686285</v>
      </c>
      <c r="BY891" s="29">
        <v>26.521568627450982</v>
      </c>
      <c r="BZ891" s="29">
        <v>0</v>
      </c>
      <c r="CA891" s="29">
        <v>0</v>
      </c>
      <c r="CB891" s="29">
        <v>0</v>
      </c>
      <c r="CC891" s="29">
        <v>0</v>
      </c>
      <c r="CD891" s="29">
        <v>0</v>
      </c>
      <c r="CE891" s="29">
        <v>0</v>
      </c>
      <c r="CF891" s="29">
        <v>0</v>
      </c>
      <c r="CG891" s="29">
        <v>0</v>
      </c>
      <c r="CH891" s="29">
        <v>0</v>
      </c>
    </row>
    <row r="892" spans="21:86" ht="24" customHeight="1">
      <c r="W892" s="29">
        <v>0</v>
      </c>
      <c r="X892" s="29">
        <v>0</v>
      </c>
      <c r="Y892" s="29">
        <v>694.05098039215727</v>
      </c>
      <c r="Z892" s="29">
        <v>295.54509803921576</v>
      </c>
      <c r="AA892" s="29">
        <v>667.84313725490188</v>
      </c>
      <c r="AB892" s="29">
        <v>299.82352941176475</v>
      </c>
      <c r="AC892" s="29">
        <v>0</v>
      </c>
      <c r="AD892" s="29">
        <v>0</v>
      </c>
      <c r="AE892" s="29">
        <v>0</v>
      </c>
      <c r="AF892" s="29">
        <v>0</v>
      </c>
      <c r="AG892" s="29">
        <v>585.3254901960787</v>
      </c>
      <c r="AH892" s="29">
        <v>306.76078431372548</v>
      </c>
      <c r="AI892" s="29">
        <v>388.66274509803912</v>
      </c>
      <c r="AJ892" s="29">
        <v>143.42745098039211</v>
      </c>
      <c r="AK892" s="29">
        <v>0</v>
      </c>
      <c r="AL892" s="29">
        <v>0</v>
      </c>
      <c r="AM892" s="29">
        <v>0</v>
      </c>
      <c r="AN892" s="29">
        <v>90.243137254901953</v>
      </c>
      <c r="AO892" s="29">
        <v>355.76078431372576</v>
      </c>
      <c r="AP892" s="29">
        <v>301.01176470588234</v>
      </c>
      <c r="AQ892" s="29">
        <v>392.14117647058816</v>
      </c>
      <c r="AR892" s="29">
        <v>164.16078431372546</v>
      </c>
      <c r="AS892" s="29">
        <v>0</v>
      </c>
      <c r="AT892" s="29">
        <v>0</v>
      </c>
      <c r="AU892" s="29">
        <v>662.78431372549039</v>
      </c>
      <c r="AV892" s="29">
        <v>553.9607843137253</v>
      </c>
      <c r="AW892" s="29">
        <v>113.83137254901958</v>
      </c>
      <c r="AX892" s="29">
        <v>60.988235294117644</v>
      </c>
      <c r="AY892" s="29">
        <v>258.61960784313726</v>
      </c>
      <c r="AZ892" s="29">
        <v>113.95686274509805</v>
      </c>
      <c r="BA892" s="29">
        <v>0</v>
      </c>
      <c r="BB892" s="29">
        <v>0</v>
      </c>
      <c r="BC892" s="29">
        <v>739.84313725490233</v>
      </c>
      <c r="BD892" s="29">
        <v>781.96078431372541</v>
      </c>
      <c r="BE892" s="29">
        <v>317.84313725490199</v>
      </c>
      <c r="BF892" s="29">
        <v>81.93725490196077</v>
      </c>
      <c r="BG892" s="29">
        <v>209.27843137254899</v>
      </c>
      <c r="BH892" s="29">
        <v>111.65098039215687</v>
      </c>
      <c r="BI892" s="29">
        <v>0</v>
      </c>
      <c r="BJ892" s="29">
        <v>0</v>
      </c>
      <c r="BK892" s="29">
        <v>509.94117647058823</v>
      </c>
      <c r="BL892" s="29">
        <v>564.35686274509806</v>
      </c>
      <c r="BM892" s="29">
        <v>193.63529411764708</v>
      </c>
      <c r="BN892" s="29">
        <v>23.270588235294113</v>
      </c>
      <c r="BO892" s="29">
        <v>81.396078431372544</v>
      </c>
      <c r="BP892" s="29">
        <v>51.078431372549019</v>
      </c>
      <c r="BQ892" s="29">
        <v>0</v>
      </c>
      <c r="BR892" s="29">
        <v>0</v>
      </c>
      <c r="BS892" s="29">
        <v>329.39607843137259</v>
      </c>
      <c r="BT892" s="29">
        <v>248.61960784313726</v>
      </c>
      <c r="BU892" s="29">
        <v>87.254901960784309</v>
      </c>
      <c r="BV892" s="29">
        <v>43.537254901960793</v>
      </c>
      <c r="BW892" s="29">
        <v>50.098039215686285</v>
      </c>
      <c r="BX892" s="29">
        <v>26.521568627450982</v>
      </c>
      <c r="BY892" s="29">
        <v>0</v>
      </c>
      <c r="BZ892" s="29">
        <v>0</v>
      </c>
      <c r="CA892" s="29">
        <v>0</v>
      </c>
      <c r="CB892" s="29">
        <v>0</v>
      </c>
      <c r="CC892" s="29">
        <v>0</v>
      </c>
      <c r="CD892" s="29">
        <v>0</v>
      </c>
      <c r="CE892" s="29">
        <v>0</v>
      </c>
      <c r="CF892" s="29">
        <v>0</v>
      </c>
      <c r="CG892" s="29">
        <v>0</v>
      </c>
      <c r="CH892" s="29">
        <v>0</v>
      </c>
    </row>
    <row r="893" spans="21:86" ht="24" customHeight="1">
      <c r="W893" s="29">
        <v>674.58823529411757</v>
      </c>
      <c r="X893" s="29">
        <v>387.93333333333334</v>
      </c>
      <c r="Y893" s="29">
        <v>0</v>
      </c>
      <c r="Z893" s="29">
        <v>0</v>
      </c>
      <c r="AA893" s="29">
        <v>585.3254901960787</v>
      </c>
      <c r="AB893" s="29">
        <v>306.76078431372548</v>
      </c>
      <c r="AC893" s="29">
        <v>388.66274509803912</v>
      </c>
      <c r="AD893" s="29">
        <v>143.42745098039211</v>
      </c>
      <c r="AE893" s="29">
        <v>310.38823529411769</v>
      </c>
      <c r="AF893" s="29">
        <v>90.733333333333348</v>
      </c>
      <c r="AG893" s="29">
        <v>0</v>
      </c>
      <c r="AH893" s="29">
        <v>90.243137254901953</v>
      </c>
      <c r="AI893" s="29">
        <v>355.76078431372576</v>
      </c>
      <c r="AJ893" s="29">
        <v>301.01176470588234</v>
      </c>
      <c r="AK893" s="29">
        <v>392.14117647058816</v>
      </c>
      <c r="AL893" s="29">
        <v>164.16078431372546</v>
      </c>
      <c r="AM893" s="29">
        <v>0</v>
      </c>
      <c r="AN893" s="29">
        <v>0</v>
      </c>
      <c r="AO893" s="29">
        <v>662.78431372549039</v>
      </c>
      <c r="AP893" s="29">
        <v>553.9607843137253</v>
      </c>
      <c r="AQ893" s="29">
        <v>113.83137254901958</v>
      </c>
      <c r="AR893" s="29">
        <v>60.988235294117644</v>
      </c>
      <c r="AS893" s="29">
        <v>258.61960784313726</v>
      </c>
      <c r="AT893" s="29">
        <v>113.95686274509805</v>
      </c>
      <c r="AU893" s="29">
        <v>0</v>
      </c>
      <c r="AV893" s="29">
        <v>0</v>
      </c>
      <c r="AW893" s="29">
        <v>739.84313725490233</v>
      </c>
      <c r="AX893" s="29">
        <v>781.96078431372541</v>
      </c>
      <c r="AY893" s="29">
        <v>317.84313725490199</v>
      </c>
      <c r="AZ893" s="29">
        <v>81.93725490196077</v>
      </c>
      <c r="BA893" s="29">
        <v>209.27843137254899</v>
      </c>
      <c r="BB893" s="29">
        <v>111.65098039215687</v>
      </c>
      <c r="BC893" s="29">
        <v>0</v>
      </c>
      <c r="BD893" s="29">
        <v>0</v>
      </c>
      <c r="BE893" s="29">
        <v>509.94117647058823</v>
      </c>
      <c r="BF893" s="29">
        <v>564.35686274509806</v>
      </c>
      <c r="BG893" s="29">
        <v>193.63529411764708</v>
      </c>
      <c r="BH893" s="29">
        <v>23.270588235294113</v>
      </c>
      <c r="BI893" s="29">
        <v>81.396078431372544</v>
      </c>
      <c r="BJ893" s="29">
        <v>51.078431372549019</v>
      </c>
      <c r="BK893" s="29">
        <v>0</v>
      </c>
      <c r="BL893" s="29">
        <v>0</v>
      </c>
      <c r="BM893" s="29">
        <v>329.39607843137259</v>
      </c>
      <c r="BN893" s="29">
        <v>248.61960784313726</v>
      </c>
      <c r="BO893" s="29">
        <v>87.254901960784309</v>
      </c>
      <c r="BP893" s="29">
        <v>43.537254901960793</v>
      </c>
      <c r="BQ893" s="29">
        <v>50.098039215686285</v>
      </c>
      <c r="BR893" s="29">
        <v>26.521568627450982</v>
      </c>
      <c r="BS893" s="29">
        <v>0</v>
      </c>
      <c r="BT893" s="29">
        <v>0</v>
      </c>
      <c r="BU893" s="29">
        <v>0</v>
      </c>
      <c r="BV893" s="29">
        <v>0</v>
      </c>
      <c r="BW893" s="29">
        <v>0</v>
      </c>
      <c r="BX893" s="29">
        <v>0</v>
      </c>
      <c r="BY893" s="29">
        <v>0</v>
      </c>
      <c r="BZ893" s="29">
        <v>0</v>
      </c>
      <c r="CA893" s="29">
        <v>0</v>
      </c>
      <c r="CB893" s="29">
        <v>0</v>
      </c>
      <c r="CC893" s="29">
        <v>0</v>
      </c>
      <c r="CD893" s="29">
        <v>0</v>
      </c>
      <c r="CE893" s="29">
        <v>0</v>
      </c>
      <c r="CF893" s="29">
        <v>0</v>
      </c>
      <c r="CG893" s="29">
        <v>0</v>
      </c>
      <c r="CH893" s="29">
        <v>0</v>
      </c>
    </row>
    <row r="894" spans="21:86" ht="24" customHeight="1">
      <c r="W894" s="29">
        <v>387.93333333333334</v>
      </c>
      <c r="X894" s="29">
        <v>0</v>
      </c>
      <c r="Y894" s="29">
        <v>0</v>
      </c>
      <c r="Z894" s="29">
        <v>585.3254901960787</v>
      </c>
      <c r="AA894" s="29">
        <v>306.76078431372548</v>
      </c>
      <c r="AB894" s="29">
        <v>388.66274509803912</v>
      </c>
      <c r="AC894" s="29">
        <v>143.42745098039211</v>
      </c>
      <c r="AD894" s="29">
        <v>0</v>
      </c>
      <c r="AE894" s="29">
        <v>90.733333333333348</v>
      </c>
      <c r="AF894" s="29">
        <v>0</v>
      </c>
      <c r="AG894" s="29">
        <v>90.243137254901953</v>
      </c>
      <c r="AH894" s="29">
        <v>355.76078431372576</v>
      </c>
      <c r="AI894" s="29">
        <v>301.01176470588234</v>
      </c>
      <c r="AJ894" s="29">
        <v>392.14117647058816</v>
      </c>
      <c r="AK894" s="29">
        <v>164.16078431372546</v>
      </c>
      <c r="AL894" s="29">
        <v>0</v>
      </c>
      <c r="AM894" s="29">
        <v>0</v>
      </c>
      <c r="AN894" s="29">
        <v>662.78431372549039</v>
      </c>
      <c r="AO894" s="29">
        <v>553.9607843137253</v>
      </c>
      <c r="AP894" s="29">
        <v>113.83137254901958</v>
      </c>
      <c r="AQ894" s="29">
        <v>60.988235294117644</v>
      </c>
      <c r="AR894" s="29">
        <v>258.61960784313726</v>
      </c>
      <c r="AS894" s="29">
        <v>113.95686274509805</v>
      </c>
      <c r="AT894" s="29">
        <v>0</v>
      </c>
      <c r="AU894" s="29">
        <v>0</v>
      </c>
      <c r="AV894" s="29">
        <v>739.84313725490233</v>
      </c>
      <c r="AW894" s="29">
        <v>781.96078431372541</v>
      </c>
      <c r="AX894" s="29">
        <v>317.84313725490199</v>
      </c>
      <c r="AY894" s="29">
        <v>81.93725490196077</v>
      </c>
      <c r="AZ894" s="29">
        <v>209.27843137254899</v>
      </c>
      <c r="BA894" s="29">
        <v>111.65098039215687</v>
      </c>
      <c r="BB894" s="29">
        <v>0</v>
      </c>
      <c r="BC894" s="29">
        <v>0</v>
      </c>
      <c r="BD894" s="29">
        <v>509.94117647058823</v>
      </c>
      <c r="BE894" s="29">
        <v>564.35686274509806</v>
      </c>
      <c r="BF894" s="29">
        <v>193.63529411764708</v>
      </c>
      <c r="BG894" s="29">
        <v>23.270588235294113</v>
      </c>
      <c r="BH894" s="29">
        <v>81.396078431372544</v>
      </c>
      <c r="BI894" s="29">
        <v>51.078431372549019</v>
      </c>
      <c r="BJ894" s="29">
        <v>0</v>
      </c>
      <c r="BK894" s="29">
        <v>0</v>
      </c>
      <c r="BL894" s="29">
        <v>329.39607843137259</v>
      </c>
      <c r="BM894" s="29">
        <v>248.61960784313726</v>
      </c>
      <c r="BN894" s="29">
        <v>87.254901960784309</v>
      </c>
      <c r="BO894" s="29">
        <v>43.537254901960793</v>
      </c>
      <c r="BP894" s="29">
        <v>50.098039215686285</v>
      </c>
      <c r="BQ894" s="29">
        <v>26.521568627450982</v>
      </c>
      <c r="BR894" s="29">
        <v>0</v>
      </c>
      <c r="BS894" s="29">
        <v>0</v>
      </c>
      <c r="BT894" s="29">
        <v>0</v>
      </c>
      <c r="BU894" s="29">
        <v>0</v>
      </c>
      <c r="BV894" s="29">
        <v>0</v>
      </c>
      <c r="BW894" s="29">
        <v>0</v>
      </c>
      <c r="BX894" s="29">
        <v>0</v>
      </c>
      <c r="BY894" s="29">
        <v>0</v>
      </c>
      <c r="BZ894" s="29">
        <v>0</v>
      </c>
      <c r="CA894" s="29">
        <v>0</v>
      </c>
      <c r="CB894" s="29">
        <v>0</v>
      </c>
      <c r="CC894" s="29">
        <v>0</v>
      </c>
      <c r="CD894" s="29">
        <v>0</v>
      </c>
      <c r="CE894" s="29">
        <v>0</v>
      </c>
      <c r="CF894" s="29">
        <v>0</v>
      </c>
      <c r="CG894" s="29">
        <v>0</v>
      </c>
      <c r="CH894" s="29">
        <v>0</v>
      </c>
    </row>
    <row r="895" spans="21:86" ht="24" customHeight="1">
      <c r="W895" s="30">
        <v>0</v>
      </c>
      <c r="X895" s="30">
        <v>0</v>
      </c>
      <c r="Y895" s="30">
        <v>585.3254901960787</v>
      </c>
      <c r="Z895" s="30">
        <v>306.76078431372548</v>
      </c>
      <c r="AA895" s="30">
        <v>388.66274509803912</v>
      </c>
      <c r="AB895" s="30">
        <v>143.42745098039211</v>
      </c>
      <c r="AC895" s="30">
        <v>0</v>
      </c>
      <c r="AD895" s="30">
        <v>0</v>
      </c>
      <c r="AE895" s="30">
        <v>0</v>
      </c>
      <c r="AF895" s="30">
        <v>90.243137254901953</v>
      </c>
      <c r="AG895" s="30">
        <v>355.76078431372576</v>
      </c>
      <c r="AH895" s="30">
        <v>301.01176470588234</v>
      </c>
      <c r="AI895" s="30">
        <v>392.14117647058816</v>
      </c>
      <c r="AJ895" s="30">
        <v>164.16078431372546</v>
      </c>
      <c r="AK895" s="30">
        <v>0</v>
      </c>
      <c r="AL895" s="30">
        <v>0</v>
      </c>
      <c r="AM895" s="30">
        <v>662.78431372549039</v>
      </c>
      <c r="AN895" s="30">
        <v>553.9607843137253</v>
      </c>
      <c r="AO895" s="30">
        <v>113.83137254901958</v>
      </c>
      <c r="AP895" s="30">
        <v>60.988235294117644</v>
      </c>
      <c r="AQ895" s="30">
        <v>258.61960784313726</v>
      </c>
      <c r="AR895" s="30">
        <v>113.95686274509805</v>
      </c>
      <c r="AS895" s="30">
        <v>0</v>
      </c>
      <c r="AT895" s="30">
        <v>0</v>
      </c>
      <c r="AU895" s="30">
        <v>739.84313725490233</v>
      </c>
      <c r="AV895" s="30">
        <v>781.96078431372541</v>
      </c>
      <c r="AW895" s="30">
        <v>317.84313725490199</v>
      </c>
      <c r="AX895" s="30">
        <v>81.93725490196077</v>
      </c>
      <c r="AY895" s="30">
        <v>209.27843137254899</v>
      </c>
      <c r="AZ895" s="30">
        <v>111.65098039215687</v>
      </c>
      <c r="BA895" s="30">
        <v>0</v>
      </c>
      <c r="BB895" s="30">
        <v>0</v>
      </c>
      <c r="BC895" s="30">
        <v>509.94117647058823</v>
      </c>
      <c r="BD895" s="30">
        <v>564.35686274509806</v>
      </c>
      <c r="BE895" s="30">
        <v>193.63529411764708</v>
      </c>
      <c r="BF895" s="30">
        <v>23.270588235294113</v>
      </c>
      <c r="BG895" s="30">
        <v>81.396078431372544</v>
      </c>
      <c r="BH895" s="30">
        <v>51.078431372549019</v>
      </c>
      <c r="BI895" s="30">
        <v>0</v>
      </c>
      <c r="BJ895" s="30">
        <v>0</v>
      </c>
      <c r="BK895" s="30">
        <v>329.39607843137259</v>
      </c>
      <c r="BL895" s="30">
        <v>248.61960784313726</v>
      </c>
      <c r="BM895" s="30">
        <v>87.254901960784309</v>
      </c>
      <c r="BN895" s="30">
        <v>43.537254901960793</v>
      </c>
      <c r="BO895" s="30">
        <v>50.098039215686285</v>
      </c>
      <c r="BP895" s="30">
        <v>26.521568627450982</v>
      </c>
      <c r="BQ895" s="30">
        <v>0</v>
      </c>
      <c r="BR895" s="30">
        <v>0</v>
      </c>
      <c r="BS895" s="30">
        <v>0</v>
      </c>
      <c r="BT895" s="30">
        <v>0</v>
      </c>
      <c r="BU895" s="30">
        <v>0</v>
      </c>
      <c r="BV895" s="30">
        <v>0</v>
      </c>
      <c r="BW895" s="30">
        <v>0</v>
      </c>
      <c r="BX895" s="30">
        <v>0</v>
      </c>
      <c r="BY895" s="30">
        <v>0</v>
      </c>
      <c r="BZ895" s="30">
        <v>0</v>
      </c>
      <c r="CA895" s="30">
        <v>0</v>
      </c>
      <c r="CB895" s="30">
        <v>0</v>
      </c>
      <c r="CC895" s="30">
        <v>0</v>
      </c>
      <c r="CD895" s="30">
        <v>0</v>
      </c>
      <c r="CE895" s="30">
        <v>0</v>
      </c>
      <c r="CF895" s="30">
        <v>0</v>
      </c>
      <c r="CG895" s="30">
        <v>0</v>
      </c>
      <c r="CH895" s="30">
        <v>0</v>
      </c>
    </row>
    <row r="896" spans="21:86" ht="24" customHeight="1">
      <c r="W896" s="28" cm="1">
        <f t="array" ref="W896:CH904">IM2COL(W870:AD877,3,1,2,0)</f>
        <v>684.24705882352941</v>
      </c>
      <c r="X896" s="28">
        <v>28.415686274509813</v>
      </c>
      <c r="Y896" s="28">
        <v>0</v>
      </c>
      <c r="Z896" s="28">
        <v>0</v>
      </c>
      <c r="AA896" s="28">
        <v>312.91764705882372</v>
      </c>
      <c r="AB896" s="28">
        <v>0</v>
      </c>
      <c r="AC896" s="28">
        <v>500.23137254901962</v>
      </c>
      <c r="AD896" s="28">
        <v>87.670588235294105</v>
      </c>
      <c r="AE896" s="28">
        <v>679.84705882352932</v>
      </c>
      <c r="AF896" s="28">
        <v>153.24705882352939</v>
      </c>
      <c r="AG896" s="28">
        <v>0</v>
      </c>
      <c r="AH896" s="28">
        <v>0</v>
      </c>
      <c r="AI896" s="28">
        <v>481.8392156862746</v>
      </c>
      <c r="AJ896" s="28">
        <v>227.46274509803925</v>
      </c>
      <c r="AK896" s="28">
        <v>539.30980392156857</v>
      </c>
      <c r="AL896" s="28">
        <v>123.29803921568625</v>
      </c>
      <c r="AM896" s="28">
        <v>333.39607843137253</v>
      </c>
      <c r="AN896" s="28">
        <v>71.862745098039241</v>
      </c>
      <c r="AO896" s="28">
        <v>0</v>
      </c>
      <c r="AP896" s="28">
        <v>111.34509803921569</v>
      </c>
      <c r="AQ896" s="28">
        <v>229.87450980392171</v>
      </c>
      <c r="AR896" s="28">
        <v>77.462745098039264</v>
      </c>
      <c r="AS896" s="28">
        <v>307.54117647058814</v>
      </c>
      <c r="AT896" s="28">
        <v>43.792156862745102</v>
      </c>
      <c r="AU896" s="28">
        <v>225.23921568627446</v>
      </c>
      <c r="AV896" s="28">
        <v>0</v>
      </c>
      <c r="AW896" s="28">
        <v>0</v>
      </c>
      <c r="AX896" s="28">
        <v>170.01568627450979</v>
      </c>
      <c r="AY896" s="28">
        <v>299.77254901960805</v>
      </c>
      <c r="AZ896" s="28">
        <v>106.63921568627453</v>
      </c>
      <c r="BA896" s="28">
        <v>310.25098039215681</v>
      </c>
      <c r="BB896" s="28">
        <v>77.329411764705881</v>
      </c>
      <c r="BC896" s="28">
        <v>0</v>
      </c>
      <c r="BD896" s="28">
        <v>0</v>
      </c>
      <c r="BE896" s="28">
        <v>270.41960784313716</v>
      </c>
      <c r="BF896" s="28">
        <v>341.70196078431377</v>
      </c>
      <c r="BG896" s="28">
        <v>157.50980392156862</v>
      </c>
      <c r="BH896" s="28">
        <v>0</v>
      </c>
      <c r="BI896" s="28">
        <v>157.29019607843134</v>
      </c>
      <c r="BJ896" s="28">
        <v>56.807843137254906</v>
      </c>
      <c r="BK896" s="28">
        <v>0</v>
      </c>
      <c r="BL896" s="28">
        <v>0</v>
      </c>
      <c r="BM896" s="28">
        <v>347.36078431372539</v>
      </c>
      <c r="BN896" s="28">
        <v>471.05098039215687</v>
      </c>
      <c r="BO896" s="28">
        <v>228.29803921568623</v>
      </c>
      <c r="BP896" s="28">
        <v>80.949019607843113</v>
      </c>
      <c r="BQ896" s="28">
        <v>169.9098039215686</v>
      </c>
      <c r="BR896" s="28">
        <v>55.431372549019613</v>
      </c>
      <c r="BS896" s="28">
        <v>0</v>
      </c>
      <c r="BT896" s="28">
        <v>0</v>
      </c>
      <c r="BU896" s="28">
        <v>410.93333333333322</v>
      </c>
      <c r="BV896" s="28">
        <v>168.82745098039214</v>
      </c>
      <c r="BW896" s="28">
        <v>86.533333333333317</v>
      </c>
      <c r="BX896" s="28">
        <v>0</v>
      </c>
      <c r="BY896" s="28">
        <v>79.117647058823522</v>
      </c>
      <c r="BZ896" s="28">
        <v>4.0941176470588232</v>
      </c>
      <c r="CA896" s="28">
        <v>0</v>
      </c>
      <c r="CB896" s="28">
        <v>166.41568627450982</v>
      </c>
      <c r="CC896" s="28">
        <v>230.80392156862749</v>
      </c>
      <c r="CD896" s="28">
        <v>167.39215686274508</v>
      </c>
      <c r="CE896" s="28">
        <v>111.86666666666666</v>
      </c>
      <c r="CF896" s="28">
        <v>2.1568627450980387</v>
      </c>
      <c r="CG896" s="28">
        <v>50.176470588235304</v>
      </c>
      <c r="CH896" s="28">
        <v>1.0235294117647058</v>
      </c>
    </row>
    <row r="897" spans="4:86" ht="24" customHeight="1">
      <c r="W897" s="29">
        <v>28.415686274509813</v>
      </c>
      <c r="X897" s="29">
        <v>0</v>
      </c>
      <c r="Y897" s="29">
        <v>0</v>
      </c>
      <c r="Z897" s="29">
        <v>312.91764705882372</v>
      </c>
      <c r="AA897" s="29">
        <v>0</v>
      </c>
      <c r="AB897" s="29">
        <v>500.23137254901962</v>
      </c>
      <c r="AC897" s="29">
        <v>87.670588235294105</v>
      </c>
      <c r="AD897" s="29">
        <v>0</v>
      </c>
      <c r="AE897" s="29">
        <v>153.24705882352939</v>
      </c>
      <c r="AF897" s="29">
        <v>0</v>
      </c>
      <c r="AG897" s="29">
        <v>0</v>
      </c>
      <c r="AH897" s="29">
        <v>481.8392156862746</v>
      </c>
      <c r="AI897" s="29">
        <v>227.46274509803925</v>
      </c>
      <c r="AJ897" s="29">
        <v>539.30980392156857</v>
      </c>
      <c r="AK897" s="29">
        <v>123.29803921568625</v>
      </c>
      <c r="AL897" s="29">
        <v>0</v>
      </c>
      <c r="AM897" s="29">
        <v>71.862745098039241</v>
      </c>
      <c r="AN897" s="29">
        <v>0</v>
      </c>
      <c r="AO897" s="29">
        <v>111.34509803921569</v>
      </c>
      <c r="AP897" s="29">
        <v>229.87450980392171</v>
      </c>
      <c r="AQ897" s="29">
        <v>77.462745098039264</v>
      </c>
      <c r="AR897" s="29">
        <v>307.54117647058814</v>
      </c>
      <c r="AS897" s="29">
        <v>43.792156862745102</v>
      </c>
      <c r="AT897" s="29">
        <v>0</v>
      </c>
      <c r="AU897" s="29">
        <v>0</v>
      </c>
      <c r="AV897" s="29">
        <v>0</v>
      </c>
      <c r="AW897" s="29">
        <v>170.01568627450979</v>
      </c>
      <c r="AX897" s="29">
        <v>299.77254901960805</v>
      </c>
      <c r="AY897" s="29">
        <v>106.63921568627453</v>
      </c>
      <c r="AZ897" s="29">
        <v>310.25098039215681</v>
      </c>
      <c r="BA897" s="29">
        <v>77.329411764705881</v>
      </c>
      <c r="BB897" s="29">
        <v>0</v>
      </c>
      <c r="BC897" s="29">
        <v>0</v>
      </c>
      <c r="BD897" s="29">
        <v>270.41960784313716</v>
      </c>
      <c r="BE897" s="29">
        <v>341.70196078431377</v>
      </c>
      <c r="BF897" s="29">
        <v>157.50980392156862</v>
      </c>
      <c r="BG897" s="29">
        <v>0</v>
      </c>
      <c r="BH897" s="29">
        <v>157.29019607843134</v>
      </c>
      <c r="BI897" s="29">
        <v>56.807843137254906</v>
      </c>
      <c r="BJ897" s="29">
        <v>0</v>
      </c>
      <c r="BK897" s="29">
        <v>0</v>
      </c>
      <c r="BL897" s="29">
        <v>347.36078431372539</v>
      </c>
      <c r="BM897" s="29">
        <v>471.05098039215687</v>
      </c>
      <c r="BN897" s="29">
        <v>228.29803921568623</v>
      </c>
      <c r="BO897" s="29">
        <v>80.949019607843113</v>
      </c>
      <c r="BP897" s="29">
        <v>169.9098039215686</v>
      </c>
      <c r="BQ897" s="29">
        <v>55.431372549019613</v>
      </c>
      <c r="BR897" s="29">
        <v>0</v>
      </c>
      <c r="BS897" s="29">
        <v>0</v>
      </c>
      <c r="BT897" s="29">
        <v>410.93333333333322</v>
      </c>
      <c r="BU897" s="29">
        <v>168.82745098039214</v>
      </c>
      <c r="BV897" s="29">
        <v>86.533333333333317</v>
      </c>
      <c r="BW897" s="29">
        <v>0</v>
      </c>
      <c r="BX897" s="29">
        <v>79.117647058823522</v>
      </c>
      <c r="BY897" s="29">
        <v>4.0941176470588232</v>
      </c>
      <c r="BZ897" s="29">
        <v>0</v>
      </c>
      <c r="CA897" s="29">
        <v>166.41568627450982</v>
      </c>
      <c r="CB897" s="29">
        <v>230.80392156862749</v>
      </c>
      <c r="CC897" s="29">
        <v>167.39215686274508</v>
      </c>
      <c r="CD897" s="29">
        <v>111.86666666666666</v>
      </c>
      <c r="CE897" s="29">
        <v>2.1568627450980387</v>
      </c>
      <c r="CF897" s="29">
        <v>50.176470588235304</v>
      </c>
      <c r="CG897" s="29">
        <v>1.0235294117647058</v>
      </c>
      <c r="CH897" s="29">
        <v>0</v>
      </c>
    </row>
    <row r="898" spans="4:86" ht="24" customHeight="1">
      <c r="W898" s="29">
        <v>0</v>
      </c>
      <c r="X898" s="29">
        <v>0</v>
      </c>
      <c r="Y898" s="29">
        <v>312.91764705882372</v>
      </c>
      <c r="Z898" s="29">
        <v>0</v>
      </c>
      <c r="AA898" s="29">
        <v>500.23137254901962</v>
      </c>
      <c r="AB898" s="29">
        <v>87.670588235294105</v>
      </c>
      <c r="AC898" s="29">
        <v>0</v>
      </c>
      <c r="AD898" s="29">
        <v>0</v>
      </c>
      <c r="AE898" s="29">
        <v>0</v>
      </c>
      <c r="AF898" s="29">
        <v>0</v>
      </c>
      <c r="AG898" s="29">
        <v>481.8392156862746</v>
      </c>
      <c r="AH898" s="29">
        <v>227.46274509803925</v>
      </c>
      <c r="AI898" s="29">
        <v>539.30980392156857</v>
      </c>
      <c r="AJ898" s="29">
        <v>123.29803921568625</v>
      </c>
      <c r="AK898" s="29">
        <v>0</v>
      </c>
      <c r="AL898" s="29">
        <v>0</v>
      </c>
      <c r="AM898" s="29">
        <v>0</v>
      </c>
      <c r="AN898" s="29">
        <v>111.34509803921569</v>
      </c>
      <c r="AO898" s="29">
        <v>229.87450980392171</v>
      </c>
      <c r="AP898" s="29">
        <v>77.462745098039264</v>
      </c>
      <c r="AQ898" s="29">
        <v>307.54117647058814</v>
      </c>
      <c r="AR898" s="29">
        <v>43.792156862745102</v>
      </c>
      <c r="AS898" s="29">
        <v>0</v>
      </c>
      <c r="AT898" s="29">
        <v>0</v>
      </c>
      <c r="AU898" s="29">
        <v>0</v>
      </c>
      <c r="AV898" s="29">
        <v>170.01568627450979</v>
      </c>
      <c r="AW898" s="29">
        <v>299.77254901960805</v>
      </c>
      <c r="AX898" s="29">
        <v>106.63921568627453</v>
      </c>
      <c r="AY898" s="29">
        <v>310.25098039215681</v>
      </c>
      <c r="AZ898" s="29">
        <v>77.329411764705881</v>
      </c>
      <c r="BA898" s="29">
        <v>0</v>
      </c>
      <c r="BB898" s="29">
        <v>0</v>
      </c>
      <c r="BC898" s="29">
        <v>270.41960784313716</v>
      </c>
      <c r="BD898" s="29">
        <v>341.70196078431377</v>
      </c>
      <c r="BE898" s="29">
        <v>157.50980392156862</v>
      </c>
      <c r="BF898" s="29">
        <v>0</v>
      </c>
      <c r="BG898" s="29">
        <v>157.29019607843134</v>
      </c>
      <c r="BH898" s="29">
        <v>56.807843137254906</v>
      </c>
      <c r="BI898" s="29">
        <v>0</v>
      </c>
      <c r="BJ898" s="29">
        <v>0</v>
      </c>
      <c r="BK898" s="29">
        <v>347.36078431372539</v>
      </c>
      <c r="BL898" s="29">
        <v>471.05098039215687</v>
      </c>
      <c r="BM898" s="29">
        <v>228.29803921568623</v>
      </c>
      <c r="BN898" s="29">
        <v>80.949019607843113</v>
      </c>
      <c r="BO898" s="29">
        <v>169.9098039215686</v>
      </c>
      <c r="BP898" s="29">
        <v>55.431372549019613</v>
      </c>
      <c r="BQ898" s="29">
        <v>0</v>
      </c>
      <c r="BR898" s="29">
        <v>0</v>
      </c>
      <c r="BS898" s="29">
        <v>410.93333333333322</v>
      </c>
      <c r="BT898" s="29">
        <v>168.82745098039214</v>
      </c>
      <c r="BU898" s="29">
        <v>86.533333333333317</v>
      </c>
      <c r="BV898" s="29">
        <v>0</v>
      </c>
      <c r="BW898" s="29">
        <v>79.117647058823522</v>
      </c>
      <c r="BX898" s="29">
        <v>4.0941176470588232</v>
      </c>
      <c r="BY898" s="29">
        <v>0</v>
      </c>
      <c r="BZ898" s="29">
        <v>0</v>
      </c>
      <c r="CA898" s="29">
        <v>230.80392156862749</v>
      </c>
      <c r="CB898" s="29">
        <v>167.39215686274508</v>
      </c>
      <c r="CC898" s="29">
        <v>111.86666666666666</v>
      </c>
      <c r="CD898" s="29">
        <v>2.1568627450980387</v>
      </c>
      <c r="CE898" s="29">
        <v>50.176470588235304</v>
      </c>
      <c r="CF898" s="29">
        <v>1.0235294117647058</v>
      </c>
      <c r="CG898" s="29">
        <v>0</v>
      </c>
      <c r="CH898" s="29">
        <v>0</v>
      </c>
    </row>
    <row r="899" spans="4:86" ht="24" customHeight="1">
      <c r="W899" s="29">
        <v>679.84705882352932</v>
      </c>
      <c r="X899" s="29">
        <v>153.24705882352939</v>
      </c>
      <c r="Y899" s="29">
        <v>0</v>
      </c>
      <c r="Z899" s="29">
        <v>0</v>
      </c>
      <c r="AA899" s="29">
        <v>481.8392156862746</v>
      </c>
      <c r="AB899" s="29">
        <v>227.46274509803925</v>
      </c>
      <c r="AC899" s="29">
        <v>539.30980392156857</v>
      </c>
      <c r="AD899" s="29">
        <v>123.29803921568625</v>
      </c>
      <c r="AE899" s="29">
        <v>333.39607843137253</v>
      </c>
      <c r="AF899" s="29">
        <v>71.862745098039241</v>
      </c>
      <c r="AG899" s="29">
        <v>0</v>
      </c>
      <c r="AH899" s="29">
        <v>111.34509803921569</v>
      </c>
      <c r="AI899" s="29">
        <v>229.87450980392171</v>
      </c>
      <c r="AJ899" s="29">
        <v>77.462745098039264</v>
      </c>
      <c r="AK899" s="29">
        <v>307.54117647058814</v>
      </c>
      <c r="AL899" s="29">
        <v>43.792156862745102</v>
      </c>
      <c r="AM899" s="29">
        <v>225.23921568627446</v>
      </c>
      <c r="AN899" s="29">
        <v>0</v>
      </c>
      <c r="AO899" s="29">
        <v>0</v>
      </c>
      <c r="AP899" s="29">
        <v>170.01568627450979</v>
      </c>
      <c r="AQ899" s="29">
        <v>299.77254901960805</v>
      </c>
      <c r="AR899" s="29">
        <v>106.63921568627453</v>
      </c>
      <c r="AS899" s="29">
        <v>310.25098039215681</v>
      </c>
      <c r="AT899" s="29">
        <v>77.329411764705881</v>
      </c>
      <c r="AU899" s="29">
        <v>0</v>
      </c>
      <c r="AV899" s="29">
        <v>0</v>
      </c>
      <c r="AW899" s="29">
        <v>270.41960784313716</v>
      </c>
      <c r="AX899" s="29">
        <v>341.70196078431377</v>
      </c>
      <c r="AY899" s="29">
        <v>157.50980392156862</v>
      </c>
      <c r="AZ899" s="29">
        <v>0</v>
      </c>
      <c r="BA899" s="29">
        <v>157.29019607843134</v>
      </c>
      <c r="BB899" s="29">
        <v>56.807843137254906</v>
      </c>
      <c r="BC899" s="29">
        <v>0</v>
      </c>
      <c r="BD899" s="29">
        <v>0</v>
      </c>
      <c r="BE899" s="29">
        <v>347.36078431372539</v>
      </c>
      <c r="BF899" s="29">
        <v>471.05098039215687</v>
      </c>
      <c r="BG899" s="29">
        <v>228.29803921568623</v>
      </c>
      <c r="BH899" s="29">
        <v>80.949019607843113</v>
      </c>
      <c r="BI899" s="29">
        <v>169.9098039215686</v>
      </c>
      <c r="BJ899" s="29">
        <v>55.431372549019613</v>
      </c>
      <c r="BK899" s="29">
        <v>0</v>
      </c>
      <c r="BL899" s="29">
        <v>0</v>
      </c>
      <c r="BM899" s="29">
        <v>410.93333333333322</v>
      </c>
      <c r="BN899" s="29">
        <v>168.82745098039214</v>
      </c>
      <c r="BO899" s="29">
        <v>86.533333333333317</v>
      </c>
      <c r="BP899" s="29">
        <v>0</v>
      </c>
      <c r="BQ899" s="29">
        <v>79.117647058823522</v>
      </c>
      <c r="BR899" s="29">
        <v>4.0941176470588232</v>
      </c>
      <c r="BS899" s="29">
        <v>0</v>
      </c>
      <c r="BT899" s="29">
        <v>166.41568627450982</v>
      </c>
      <c r="BU899" s="29">
        <v>230.80392156862749</v>
      </c>
      <c r="BV899" s="29">
        <v>167.39215686274508</v>
      </c>
      <c r="BW899" s="29">
        <v>111.86666666666666</v>
      </c>
      <c r="BX899" s="29">
        <v>2.1568627450980387</v>
      </c>
      <c r="BY899" s="29">
        <v>50.176470588235304</v>
      </c>
      <c r="BZ899" s="29">
        <v>1.0235294117647058</v>
      </c>
      <c r="CA899" s="29">
        <v>0</v>
      </c>
      <c r="CB899" s="29">
        <v>0</v>
      </c>
      <c r="CC899" s="29">
        <v>0</v>
      </c>
      <c r="CD899" s="29">
        <v>0</v>
      </c>
      <c r="CE899" s="29">
        <v>0</v>
      </c>
      <c r="CF899" s="29">
        <v>0</v>
      </c>
      <c r="CG899" s="29">
        <v>0</v>
      </c>
      <c r="CH899" s="29">
        <v>0</v>
      </c>
    </row>
    <row r="900" spans="4:86" ht="24" customHeight="1">
      <c r="W900" s="29">
        <v>153.24705882352939</v>
      </c>
      <c r="X900" s="29">
        <v>0</v>
      </c>
      <c r="Y900" s="29">
        <v>0</v>
      </c>
      <c r="Z900" s="29">
        <v>481.8392156862746</v>
      </c>
      <c r="AA900" s="29">
        <v>227.46274509803925</v>
      </c>
      <c r="AB900" s="29">
        <v>539.30980392156857</v>
      </c>
      <c r="AC900" s="29">
        <v>123.29803921568625</v>
      </c>
      <c r="AD900" s="29">
        <v>0</v>
      </c>
      <c r="AE900" s="29">
        <v>71.862745098039241</v>
      </c>
      <c r="AF900" s="29">
        <v>0</v>
      </c>
      <c r="AG900" s="29">
        <v>111.34509803921569</v>
      </c>
      <c r="AH900" s="29">
        <v>229.87450980392171</v>
      </c>
      <c r="AI900" s="29">
        <v>77.462745098039264</v>
      </c>
      <c r="AJ900" s="29">
        <v>307.54117647058814</v>
      </c>
      <c r="AK900" s="29">
        <v>43.792156862745102</v>
      </c>
      <c r="AL900" s="29">
        <v>0</v>
      </c>
      <c r="AM900" s="29">
        <v>0</v>
      </c>
      <c r="AN900" s="29">
        <v>0</v>
      </c>
      <c r="AO900" s="29">
        <v>170.01568627450979</v>
      </c>
      <c r="AP900" s="29">
        <v>299.77254901960805</v>
      </c>
      <c r="AQ900" s="29">
        <v>106.63921568627453</v>
      </c>
      <c r="AR900" s="29">
        <v>310.25098039215681</v>
      </c>
      <c r="AS900" s="29">
        <v>77.329411764705881</v>
      </c>
      <c r="AT900" s="29">
        <v>0</v>
      </c>
      <c r="AU900" s="29">
        <v>0</v>
      </c>
      <c r="AV900" s="29">
        <v>270.41960784313716</v>
      </c>
      <c r="AW900" s="29">
        <v>341.70196078431377</v>
      </c>
      <c r="AX900" s="29">
        <v>157.50980392156862</v>
      </c>
      <c r="AY900" s="29">
        <v>0</v>
      </c>
      <c r="AZ900" s="29">
        <v>157.29019607843134</v>
      </c>
      <c r="BA900" s="29">
        <v>56.807843137254906</v>
      </c>
      <c r="BB900" s="29">
        <v>0</v>
      </c>
      <c r="BC900" s="29">
        <v>0</v>
      </c>
      <c r="BD900" s="29">
        <v>347.36078431372539</v>
      </c>
      <c r="BE900" s="29">
        <v>471.05098039215687</v>
      </c>
      <c r="BF900" s="29">
        <v>228.29803921568623</v>
      </c>
      <c r="BG900" s="29">
        <v>80.949019607843113</v>
      </c>
      <c r="BH900" s="29">
        <v>169.9098039215686</v>
      </c>
      <c r="BI900" s="29">
        <v>55.431372549019613</v>
      </c>
      <c r="BJ900" s="29">
        <v>0</v>
      </c>
      <c r="BK900" s="29">
        <v>0</v>
      </c>
      <c r="BL900" s="29">
        <v>410.93333333333322</v>
      </c>
      <c r="BM900" s="29">
        <v>168.82745098039214</v>
      </c>
      <c r="BN900" s="29">
        <v>86.533333333333317</v>
      </c>
      <c r="BO900" s="29">
        <v>0</v>
      </c>
      <c r="BP900" s="29">
        <v>79.117647058823522</v>
      </c>
      <c r="BQ900" s="29">
        <v>4.0941176470588232</v>
      </c>
      <c r="BR900" s="29">
        <v>0</v>
      </c>
      <c r="BS900" s="29">
        <v>166.41568627450982</v>
      </c>
      <c r="BT900" s="29">
        <v>230.80392156862749</v>
      </c>
      <c r="BU900" s="29">
        <v>167.39215686274508</v>
      </c>
      <c r="BV900" s="29">
        <v>111.86666666666666</v>
      </c>
      <c r="BW900" s="29">
        <v>2.1568627450980387</v>
      </c>
      <c r="BX900" s="29">
        <v>50.176470588235304</v>
      </c>
      <c r="BY900" s="29">
        <v>1.0235294117647058</v>
      </c>
      <c r="BZ900" s="29">
        <v>0</v>
      </c>
      <c r="CA900" s="29">
        <v>0</v>
      </c>
      <c r="CB900" s="29">
        <v>0</v>
      </c>
      <c r="CC900" s="29">
        <v>0</v>
      </c>
      <c r="CD900" s="29">
        <v>0</v>
      </c>
      <c r="CE900" s="29">
        <v>0</v>
      </c>
      <c r="CF900" s="29">
        <v>0</v>
      </c>
      <c r="CG900" s="29">
        <v>0</v>
      </c>
      <c r="CH900" s="29">
        <v>0</v>
      </c>
    </row>
    <row r="901" spans="4:86" ht="24" customHeight="1">
      <c r="W901" s="29">
        <v>0</v>
      </c>
      <c r="X901" s="29">
        <v>0</v>
      </c>
      <c r="Y901" s="29">
        <v>481.8392156862746</v>
      </c>
      <c r="Z901" s="29">
        <v>227.46274509803925</v>
      </c>
      <c r="AA901" s="29">
        <v>539.30980392156857</v>
      </c>
      <c r="AB901" s="29">
        <v>123.29803921568625</v>
      </c>
      <c r="AC901" s="29">
        <v>0</v>
      </c>
      <c r="AD901" s="29">
        <v>0</v>
      </c>
      <c r="AE901" s="29">
        <v>0</v>
      </c>
      <c r="AF901" s="29">
        <v>111.34509803921569</v>
      </c>
      <c r="AG901" s="29">
        <v>229.87450980392171</v>
      </c>
      <c r="AH901" s="29">
        <v>77.462745098039264</v>
      </c>
      <c r="AI901" s="29">
        <v>307.54117647058814</v>
      </c>
      <c r="AJ901" s="29">
        <v>43.792156862745102</v>
      </c>
      <c r="AK901" s="29">
        <v>0</v>
      </c>
      <c r="AL901" s="29">
        <v>0</v>
      </c>
      <c r="AM901" s="29">
        <v>0</v>
      </c>
      <c r="AN901" s="29">
        <v>170.01568627450979</v>
      </c>
      <c r="AO901" s="29">
        <v>299.77254901960805</v>
      </c>
      <c r="AP901" s="29">
        <v>106.63921568627453</v>
      </c>
      <c r="AQ901" s="29">
        <v>310.25098039215681</v>
      </c>
      <c r="AR901" s="29">
        <v>77.329411764705881</v>
      </c>
      <c r="AS901" s="29">
        <v>0</v>
      </c>
      <c r="AT901" s="29">
        <v>0</v>
      </c>
      <c r="AU901" s="29">
        <v>270.41960784313716</v>
      </c>
      <c r="AV901" s="29">
        <v>341.70196078431377</v>
      </c>
      <c r="AW901" s="29">
        <v>157.50980392156862</v>
      </c>
      <c r="AX901" s="29">
        <v>0</v>
      </c>
      <c r="AY901" s="29">
        <v>157.29019607843134</v>
      </c>
      <c r="AZ901" s="29">
        <v>56.807843137254906</v>
      </c>
      <c r="BA901" s="29">
        <v>0</v>
      </c>
      <c r="BB901" s="29">
        <v>0</v>
      </c>
      <c r="BC901" s="29">
        <v>347.36078431372539</v>
      </c>
      <c r="BD901" s="29">
        <v>471.05098039215687</v>
      </c>
      <c r="BE901" s="29">
        <v>228.29803921568623</v>
      </c>
      <c r="BF901" s="29">
        <v>80.949019607843113</v>
      </c>
      <c r="BG901" s="29">
        <v>169.9098039215686</v>
      </c>
      <c r="BH901" s="29">
        <v>55.431372549019613</v>
      </c>
      <c r="BI901" s="29">
        <v>0</v>
      </c>
      <c r="BJ901" s="29">
        <v>0</v>
      </c>
      <c r="BK901" s="29">
        <v>410.93333333333322</v>
      </c>
      <c r="BL901" s="29">
        <v>168.82745098039214</v>
      </c>
      <c r="BM901" s="29">
        <v>86.533333333333317</v>
      </c>
      <c r="BN901" s="29">
        <v>0</v>
      </c>
      <c r="BO901" s="29">
        <v>79.117647058823522</v>
      </c>
      <c r="BP901" s="29">
        <v>4.0941176470588232</v>
      </c>
      <c r="BQ901" s="29">
        <v>0</v>
      </c>
      <c r="BR901" s="29">
        <v>0</v>
      </c>
      <c r="BS901" s="29">
        <v>230.80392156862749</v>
      </c>
      <c r="BT901" s="29">
        <v>167.39215686274508</v>
      </c>
      <c r="BU901" s="29">
        <v>111.86666666666666</v>
      </c>
      <c r="BV901" s="29">
        <v>2.1568627450980387</v>
      </c>
      <c r="BW901" s="29">
        <v>50.176470588235304</v>
      </c>
      <c r="BX901" s="29">
        <v>1.0235294117647058</v>
      </c>
      <c r="BY901" s="29">
        <v>0</v>
      </c>
      <c r="BZ901" s="29">
        <v>0</v>
      </c>
      <c r="CA901" s="29">
        <v>0</v>
      </c>
      <c r="CB901" s="29">
        <v>0</v>
      </c>
      <c r="CC901" s="29">
        <v>0</v>
      </c>
      <c r="CD901" s="29">
        <v>0</v>
      </c>
      <c r="CE901" s="29">
        <v>0</v>
      </c>
      <c r="CF901" s="29">
        <v>0</v>
      </c>
      <c r="CG901" s="29">
        <v>0</v>
      </c>
      <c r="CH901" s="29">
        <v>0</v>
      </c>
    </row>
    <row r="902" spans="4:86" ht="24" customHeight="1">
      <c r="W902" s="29">
        <v>333.39607843137253</v>
      </c>
      <c r="X902" s="29">
        <v>71.862745098039241</v>
      </c>
      <c r="Y902" s="29">
        <v>0</v>
      </c>
      <c r="Z902" s="29">
        <v>111.34509803921569</v>
      </c>
      <c r="AA902" s="29">
        <v>229.87450980392171</v>
      </c>
      <c r="AB902" s="29">
        <v>77.462745098039264</v>
      </c>
      <c r="AC902" s="29">
        <v>307.54117647058814</v>
      </c>
      <c r="AD902" s="29">
        <v>43.792156862745102</v>
      </c>
      <c r="AE902" s="29">
        <v>225.23921568627446</v>
      </c>
      <c r="AF902" s="29">
        <v>0</v>
      </c>
      <c r="AG902" s="29">
        <v>0</v>
      </c>
      <c r="AH902" s="29">
        <v>170.01568627450979</v>
      </c>
      <c r="AI902" s="29">
        <v>299.77254901960805</v>
      </c>
      <c r="AJ902" s="29">
        <v>106.63921568627453</v>
      </c>
      <c r="AK902" s="29">
        <v>310.25098039215681</v>
      </c>
      <c r="AL902" s="29">
        <v>77.329411764705881</v>
      </c>
      <c r="AM902" s="29">
        <v>0</v>
      </c>
      <c r="AN902" s="29">
        <v>0</v>
      </c>
      <c r="AO902" s="29">
        <v>270.41960784313716</v>
      </c>
      <c r="AP902" s="29">
        <v>341.70196078431377</v>
      </c>
      <c r="AQ902" s="29">
        <v>157.50980392156862</v>
      </c>
      <c r="AR902" s="29">
        <v>0</v>
      </c>
      <c r="AS902" s="29">
        <v>157.29019607843134</v>
      </c>
      <c r="AT902" s="29">
        <v>56.807843137254906</v>
      </c>
      <c r="AU902" s="29">
        <v>0</v>
      </c>
      <c r="AV902" s="29">
        <v>0</v>
      </c>
      <c r="AW902" s="29">
        <v>347.36078431372539</v>
      </c>
      <c r="AX902" s="29">
        <v>471.05098039215687</v>
      </c>
      <c r="AY902" s="29">
        <v>228.29803921568623</v>
      </c>
      <c r="AZ902" s="29">
        <v>80.949019607843113</v>
      </c>
      <c r="BA902" s="29">
        <v>169.9098039215686</v>
      </c>
      <c r="BB902" s="29">
        <v>55.431372549019613</v>
      </c>
      <c r="BC902" s="29">
        <v>0</v>
      </c>
      <c r="BD902" s="29">
        <v>0</v>
      </c>
      <c r="BE902" s="29">
        <v>410.93333333333322</v>
      </c>
      <c r="BF902" s="29">
        <v>168.82745098039214</v>
      </c>
      <c r="BG902" s="29">
        <v>86.533333333333317</v>
      </c>
      <c r="BH902" s="29">
        <v>0</v>
      </c>
      <c r="BI902" s="29">
        <v>79.117647058823522</v>
      </c>
      <c r="BJ902" s="29">
        <v>4.0941176470588232</v>
      </c>
      <c r="BK902" s="29">
        <v>0</v>
      </c>
      <c r="BL902" s="29">
        <v>166.41568627450982</v>
      </c>
      <c r="BM902" s="29">
        <v>230.80392156862749</v>
      </c>
      <c r="BN902" s="29">
        <v>167.39215686274508</v>
      </c>
      <c r="BO902" s="29">
        <v>111.86666666666666</v>
      </c>
      <c r="BP902" s="29">
        <v>2.1568627450980387</v>
      </c>
      <c r="BQ902" s="29">
        <v>50.176470588235304</v>
      </c>
      <c r="BR902" s="29">
        <v>1.0235294117647058</v>
      </c>
      <c r="BS902" s="29">
        <v>0</v>
      </c>
      <c r="BT902" s="29">
        <v>0</v>
      </c>
      <c r="BU902" s="29">
        <v>0</v>
      </c>
      <c r="BV902" s="29">
        <v>0</v>
      </c>
      <c r="BW902" s="29">
        <v>0</v>
      </c>
      <c r="BX902" s="29">
        <v>0</v>
      </c>
      <c r="BY902" s="29">
        <v>0</v>
      </c>
      <c r="BZ902" s="29">
        <v>0</v>
      </c>
      <c r="CA902" s="29">
        <v>0</v>
      </c>
      <c r="CB902" s="29">
        <v>0</v>
      </c>
      <c r="CC902" s="29">
        <v>0</v>
      </c>
      <c r="CD902" s="29">
        <v>0</v>
      </c>
      <c r="CE902" s="29">
        <v>0</v>
      </c>
      <c r="CF902" s="29">
        <v>0</v>
      </c>
      <c r="CG902" s="29">
        <v>0</v>
      </c>
      <c r="CH902" s="29">
        <v>0</v>
      </c>
    </row>
    <row r="903" spans="4:86" ht="24" customHeight="1">
      <c r="W903" s="29">
        <v>71.862745098039241</v>
      </c>
      <c r="X903" s="29">
        <v>0</v>
      </c>
      <c r="Y903" s="29">
        <v>111.34509803921569</v>
      </c>
      <c r="Z903" s="29">
        <v>229.87450980392171</v>
      </c>
      <c r="AA903" s="29">
        <v>77.462745098039264</v>
      </c>
      <c r="AB903" s="29">
        <v>307.54117647058814</v>
      </c>
      <c r="AC903" s="29">
        <v>43.792156862745102</v>
      </c>
      <c r="AD903" s="29">
        <v>0</v>
      </c>
      <c r="AE903" s="29">
        <v>0</v>
      </c>
      <c r="AF903" s="29">
        <v>0</v>
      </c>
      <c r="AG903" s="29">
        <v>170.01568627450979</v>
      </c>
      <c r="AH903" s="29">
        <v>299.77254901960805</v>
      </c>
      <c r="AI903" s="29">
        <v>106.63921568627453</v>
      </c>
      <c r="AJ903" s="29">
        <v>310.25098039215681</v>
      </c>
      <c r="AK903" s="29">
        <v>77.329411764705881</v>
      </c>
      <c r="AL903" s="29">
        <v>0</v>
      </c>
      <c r="AM903" s="29">
        <v>0</v>
      </c>
      <c r="AN903" s="29">
        <v>270.41960784313716</v>
      </c>
      <c r="AO903" s="29">
        <v>341.70196078431377</v>
      </c>
      <c r="AP903" s="29">
        <v>157.50980392156862</v>
      </c>
      <c r="AQ903" s="29">
        <v>0</v>
      </c>
      <c r="AR903" s="29">
        <v>157.29019607843134</v>
      </c>
      <c r="AS903" s="29">
        <v>56.807843137254906</v>
      </c>
      <c r="AT903" s="29">
        <v>0</v>
      </c>
      <c r="AU903" s="29">
        <v>0</v>
      </c>
      <c r="AV903" s="29">
        <v>347.36078431372539</v>
      </c>
      <c r="AW903" s="29">
        <v>471.05098039215687</v>
      </c>
      <c r="AX903" s="29">
        <v>228.29803921568623</v>
      </c>
      <c r="AY903" s="29">
        <v>80.949019607843113</v>
      </c>
      <c r="AZ903" s="29">
        <v>169.9098039215686</v>
      </c>
      <c r="BA903" s="29">
        <v>55.431372549019613</v>
      </c>
      <c r="BB903" s="29">
        <v>0</v>
      </c>
      <c r="BC903" s="29">
        <v>0</v>
      </c>
      <c r="BD903" s="29">
        <v>410.93333333333322</v>
      </c>
      <c r="BE903" s="29">
        <v>168.82745098039214</v>
      </c>
      <c r="BF903" s="29">
        <v>86.533333333333317</v>
      </c>
      <c r="BG903" s="29">
        <v>0</v>
      </c>
      <c r="BH903" s="29">
        <v>79.117647058823522</v>
      </c>
      <c r="BI903" s="29">
        <v>4.0941176470588232</v>
      </c>
      <c r="BJ903" s="29">
        <v>0</v>
      </c>
      <c r="BK903" s="29">
        <v>166.41568627450982</v>
      </c>
      <c r="BL903" s="29">
        <v>230.80392156862749</v>
      </c>
      <c r="BM903" s="29">
        <v>167.39215686274508</v>
      </c>
      <c r="BN903" s="29">
        <v>111.86666666666666</v>
      </c>
      <c r="BO903" s="29">
        <v>2.1568627450980387</v>
      </c>
      <c r="BP903" s="29">
        <v>50.176470588235304</v>
      </c>
      <c r="BQ903" s="29">
        <v>1.0235294117647058</v>
      </c>
      <c r="BR903" s="29">
        <v>0</v>
      </c>
      <c r="BS903" s="29">
        <v>0</v>
      </c>
      <c r="BT903" s="29">
        <v>0</v>
      </c>
      <c r="BU903" s="29">
        <v>0</v>
      </c>
      <c r="BV903" s="29">
        <v>0</v>
      </c>
      <c r="BW903" s="29">
        <v>0</v>
      </c>
      <c r="BX903" s="29">
        <v>0</v>
      </c>
      <c r="BY903" s="29">
        <v>0</v>
      </c>
      <c r="BZ903" s="29">
        <v>0</v>
      </c>
      <c r="CA903" s="29">
        <v>0</v>
      </c>
      <c r="CB903" s="29">
        <v>0</v>
      </c>
      <c r="CC903" s="29">
        <v>0</v>
      </c>
      <c r="CD903" s="29">
        <v>0</v>
      </c>
      <c r="CE903" s="29">
        <v>0</v>
      </c>
      <c r="CF903" s="29">
        <v>0</v>
      </c>
      <c r="CG903" s="29">
        <v>0</v>
      </c>
      <c r="CH903" s="29">
        <v>0</v>
      </c>
    </row>
    <row r="904" spans="4:86" ht="24" customHeight="1">
      <c r="W904" s="30">
        <v>0</v>
      </c>
      <c r="X904" s="30">
        <v>111.34509803921569</v>
      </c>
      <c r="Y904" s="30">
        <v>229.87450980392171</v>
      </c>
      <c r="Z904" s="30">
        <v>77.462745098039264</v>
      </c>
      <c r="AA904" s="30">
        <v>307.54117647058814</v>
      </c>
      <c r="AB904" s="30">
        <v>43.792156862745102</v>
      </c>
      <c r="AC904" s="30">
        <v>0</v>
      </c>
      <c r="AD904" s="30">
        <v>0</v>
      </c>
      <c r="AE904" s="30">
        <v>0</v>
      </c>
      <c r="AF904" s="30">
        <v>170.01568627450979</v>
      </c>
      <c r="AG904" s="30">
        <v>299.77254901960805</v>
      </c>
      <c r="AH904" s="30">
        <v>106.63921568627453</v>
      </c>
      <c r="AI904" s="30">
        <v>310.25098039215681</v>
      </c>
      <c r="AJ904" s="30">
        <v>77.329411764705881</v>
      </c>
      <c r="AK904" s="30">
        <v>0</v>
      </c>
      <c r="AL904" s="30">
        <v>0</v>
      </c>
      <c r="AM904" s="30">
        <v>270.41960784313716</v>
      </c>
      <c r="AN904" s="30">
        <v>341.70196078431377</v>
      </c>
      <c r="AO904" s="30">
        <v>157.50980392156862</v>
      </c>
      <c r="AP904" s="30">
        <v>0</v>
      </c>
      <c r="AQ904" s="30">
        <v>157.29019607843134</v>
      </c>
      <c r="AR904" s="30">
        <v>56.807843137254906</v>
      </c>
      <c r="AS904" s="30">
        <v>0</v>
      </c>
      <c r="AT904" s="30">
        <v>0</v>
      </c>
      <c r="AU904" s="30">
        <v>347.36078431372539</v>
      </c>
      <c r="AV904" s="30">
        <v>471.05098039215687</v>
      </c>
      <c r="AW904" s="30">
        <v>228.29803921568623</v>
      </c>
      <c r="AX904" s="30">
        <v>80.949019607843113</v>
      </c>
      <c r="AY904" s="30">
        <v>169.9098039215686</v>
      </c>
      <c r="AZ904" s="30">
        <v>55.431372549019613</v>
      </c>
      <c r="BA904" s="30">
        <v>0</v>
      </c>
      <c r="BB904" s="30">
        <v>0</v>
      </c>
      <c r="BC904" s="30">
        <v>410.93333333333322</v>
      </c>
      <c r="BD904" s="30">
        <v>168.82745098039214</v>
      </c>
      <c r="BE904" s="30">
        <v>86.533333333333317</v>
      </c>
      <c r="BF904" s="30">
        <v>0</v>
      </c>
      <c r="BG904" s="30">
        <v>79.117647058823522</v>
      </c>
      <c r="BH904" s="30">
        <v>4.0941176470588232</v>
      </c>
      <c r="BI904" s="30">
        <v>0</v>
      </c>
      <c r="BJ904" s="30">
        <v>0</v>
      </c>
      <c r="BK904" s="30">
        <v>230.80392156862749</v>
      </c>
      <c r="BL904" s="30">
        <v>167.39215686274508</v>
      </c>
      <c r="BM904" s="30">
        <v>111.86666666666666</v>
      </c>
      <c r="BN904" s="30">
        <v>2.1568627450980387</v>
      </c>
      <c r="BO904" s="30">
        <v>50.176470588235304</v>
      </c>
      <c r="BP904" s="30">
        <v>1.0235294117647058</v>
      </c>
      <c r="BQ904" s="30">
        <v>0</v>
      </c>
      <c r="BR904" s="30">
        <v>0</v>
      </c>
      <c r="BS904" s="30">
        <v>0</v>
      </c>
      <c r="BT904" s="30">
        <v>0</v>
      </c>
      <c r="BU904" s="30">
        <v>0</v>
      </c>
      <c r="BV904" s="30">
        <v>0</v>
      </c>
      <c r="BW904" s="30">
        <v>0</v>
      </c>
      <c r="BX904" s="30">
        <v>0</v>
      </c>
      <c r="BY904" s="30">
        <v>0</v>
      </c>
      <c r="BZ904" s="30">
        <v>0</v>
      </c>
      <c r="CA904" s="30">
        <v>0</v>
      </c>
      <c r="CB904" s="30">
        <v>0</v>
      </c>
      <c r="CC904" s="30">
        <v>0</v>
      </c>
      <c r="CD904" s="30">
        <v>0</v>
      </c>
      <c r="CE904" s="30">
        <v>0</v>
      </c>
      <c r="CF904" s="30">
        <v>0</v>
      </c>
      <c r="CG904" s="30">
        <v>0</v>
      </c>
      <c r="CH904" s="30">
        <v>0</v>
      </c>
    </row>
    <row r="905" spans="4:86" ht="24" customHeight="1">
      <c r="W905" s="28" cm="1">
        <f t="array" ref="W905:CH913">IM2COL(W878:AD885,3,1,2,0)</f>
        <v>254.72941176470587</v>
      </c>
      <c r="X905" s="28">
        <v>12.882352941176469</v>
      </c>
      <c r="Y905" s="28">
        <v>248.1882352941177</v>
      </c>
      <c r="Z905" s="28">
        <v>561.41176470588232</v>
      </c>
      <c r="AA905" s="28">
        <v>388.87843137254913</v>
      </c>
      <c r="AB905" s="28">
        <v>613.3372549019607</v>
      </c>
      <c r="AC905" s="28">
        <v>273.98431372549015</v>
      </c>
      <c r="AD905" s="28">
        <v>14.901960784313726</v>
      </c>
      <c r="AE905" s="28">
        <v>211.59607843137255</v>
      </c>
      <c r="AF905" s="28">
        <v>19.227450980392156</v>
      </c>
      <c r="AG905" s="28">
        <v>242.07058823529417</v>
      </c>
      <c r="AH905" s="28">
        <v>861.56078431372566</v>
      </c>
      <c r="AI905" s="28">
        <v>398.76862745098038</v>
      </c>
      <c r="AJ905" s="28">
        <v>454.48235294117643</v>
      </c>
      <c r="AK905" s="28">
        <v>211.87843137254902</v>
      </c>
      <c r="AL905" s="28">
        <v>17.211764705882352</v>
      </c>
      <c r="AM905" s="28">
        <v>362.82352941176475</v>
      </c>
      <c r="AN905" s="28">
        <v>168.38431372549022</v>
      </c>
      <c r="AO905" s="28">
        <v>21.835294117647059</v>
      </c>
      <c r="AP905" s="28">
        <v>752.8117647058823</v>
      </c>
      <c r="AQ905" s="28">
        <v>383.36470588235295</v>
      </c>
      <c r="AR905" s="28">
        <v>267.76862745098026</v>
      </c>
      <c r="AS905" s="28">
        <v>135.05490196078426</v>
      </c>
      <c r="AT905" s="28">
        <v>17.588235294117649</v>
      </c>
      <c r="AU905" s="28">
        <v>321.7294117647059</v>
      </c>
      <c r="AV905" s="28">
        <v>169.17647058823533</v>
      </c>
      <c r="AW905" s="28">
        <v>379.67450980392158</v>
      </c>
      <c r="AX905" s="28">
        <v>443.95294117647063</v>
      </c>
      <c r="AY905" s="28">
        <v>312.81960784313731</v>
      </c>
      <c r="AZ905" s="28">
        <v>266.47450980392153</v>
      </c>
      <c r="BA905" s="28">
        <v>140.21568627450978</v>
      </c>
      <c r="BB905" s="28">
        <v>17.392156862745097</v>
      </c>
      <c r="BC905" s="28">
        <v>251.87450980392157</v>
      </c>
      <c r="BD905" s="28">
        <v>772.65882352941185</v>
      </c>
      <c r="BE905" s="28">
        <v>375.84313725490199</v>
      </c>
      <c r="BF905" s="28">
        <v>217.0862745098039</v>
      </c>
      <c r="BG905" s="28">
        <v>164.7294117647059</v>
      </c>
      <c r="BH905" s="28">
        <v>219.99607843137255</v>
      </c>
      <c r="BI905" s="28">
        <v>102.78039215686275</v>
      </c>
      <c r="BJ905" s="28">
        <v>13.776470588235295</v>
      </c>
      <c r="BK905" s="28">
        <v>357.23921568627452</v>
      </c>
      <c r="BL905" s="28">
        <v>768.79215686274529</v>
      </c>
      <c r="BM905" s="28">
        <v>555.8862745098038</v>
      </c>
      <c r="BN905" s="28">
        <v>345.42352941176472</v>
      </c>
      <c r="BO905" s="28">
        <v>111.84313725490195</v>
      </c>
      <c r="BP905" s="28">
        <v>147.41960784313721</v>
      </c>
      <c r="BQ905" s="28">
        <v>72.086274509803914</v>
      </c>
      <c r="BR905" s="28">
        <v>10.411764705882353</v>
      </c>
      <c r="BS905" s="28">
        <v>41.909803921568631</v>
      </c>
      <c r="BT905" s="28">
        <v>631.69019607843143</v>
      </c>
      <c r="BU905" s="28">
        <v>632.29019607843134</v>
      </c>
      <c r="BV905" s="28">
        <v>204.21960784313725</v>
      </c>
      <c r="BW905" s="28">
        <v>75.286274509803903</v>
      </c>
      <c r="BX905" s="28">
        <v>55.811764705882368</v>
      </c>
      <c r="BY905" s="28">
        <v>50.51372549019608</v>
      </c>
      <c r="BZ905" s="28">
        <v>4.0941176470588232</v>
      </c>
      <c r="CA905" s="28">
        <v>41.705882352941181</v>
      </c>
      <c r="CB905" s="28">
        <v>315.6392156862745</v>
      </c>
      <c r="CC905" s="28">
        <v>149.59607843137258</v>
      </c>
      <c r="CD905" s="28">
        <v>67.949019607843127</v>
      </c>
      <c r="CE905" s="28">
        <v>69.572549019607834</v>
      </c>
      <c r="CF905" s="28">
        <v>25.568627450980394</v>
      </c>
      <c r="CG905" s="28">
        <v>24.643137254901962</v>
      </c>
      <c r="CH905" s="28">
        <v>1.0235294117647058</v>
      </c>
    </row>
    <row r="906" spans="4:86" ht="24" customHeight="1">
      <c r="W906" s="29">
        <v>12.882352941176469</v>
      </c>
      <c r="X906" s="29">
        <v>248.1882352941177</v>
      </c>
      <c r="Y906" s="29">
        <v>561.41176470588232</v>
      </c>
      <c r="Z906" s="29">
        <v>388.87843137254913</v>
      </c>
      <c r="AA906" s="29">
        <v>613.3372549019607</v>
      </c>
      <c r="AB906" s="29">
        <v>273.98431372549015</v>
      </c>
      <c r="AC906" s="29">
        <v>14.901960784313726</v>
      </c>
      <c r="AD906" s="29">
        <v>0</v>
      </c>
      <c r="AE906" s="29">
        <v>19.227450980392156</v>
      </c>
      <c r="AF906" s="29">
        <v>242.07058823529417</v>
      </c>
      <c r="AG906" s="29">
        <v>861.56078431372566</v>
      </c>
      <c r="AH906" s="29">
        <v>398.76862745098038</v>
      </c>
      <c r="AI906" s="29">
        <v>454.48235294117643</v>
      </c>
      <c r="AJ906" s="29">
        <v>211.87843137254902</v>
      </c>
      <c r="AK906" s="29">
        <v>17.211764705882352</v>
      </c>
      <c r="AL906" s="29">
        <v>0</v>
      </c>
      <c r="AM906" s="29">
        <v>168.38431372549022</v>
      </c>
      <c r="AN906" s="29">
        <v>21.835294117647059</v>
      </c>
      <c r="AO906" s="29">
        <v>752.8117647058823</v>
      </c>
      <c r="AP906" s="29">
        <v>383.36470588235295</v>
      </c>
      <c r="AQ906" s="29">
        <v>267.76862745098026</v>
      </c>
      <c r="AR906" s="29">
        <v>135.05490196078426</v>
      </c>
      <c r="AS906" s="29">
        <v>17.588235294117649</v>
      </c>
      <c r="AT906" s="29">
        <v>0</v>
      </c>
      <c r="AU906" s="29">
        <v>169.17647058823533</v>
      </c>
      <c r="AV906" s="29">
        <v>379.67450980392158</v>
      </c>
      <c r="AW906" s="29">
        <v>443.95294117647063</v>
      </c>
      <c r="AX906" s="29">
        <v>312.81960784313731</v>
      </c>
      <c r="AY906" s="29">
        <v>266.47450980392153</v>
      </c>
      <c r="AZ906" s="29">
        <v>140.21568627450978</v>
      </c>
      <c r="BA906" s="29">
        <v>17.392156862745097</v>
      </c>
      <c r="BB906" s="29">
        <v>0</v>
      </c>
      <c r="BC906" s="29">
        <v>772.65882352941185</v>
      </c>
      <c r="BD906" s="29">
        <v>375.84313725490199</v>
      </c>
      <c r="BE906" s="29">
        <v>217.0862745098039</v>
      </c>
      <c r="BF906" s="29">
        <v>164.7294117647059</v>
      </c>
      <c r="BG906" s="29">
        <v>219.99607843137255</v>
      </c>
      <c r="BH906" s="29">
        <v>102.78039215686275</v>
      </c>
      <c r="BI906" s="29">
        <v>13.776470588235295</v>
      </c>
      <c r="BJ906" s="29">
        <v>0</v>
      </c>
      <c r="BK906" s="29">
        <v>768.79215686274529</v>
      </c>
      <c r="BL906" s="29">
        <v>555.8862745098038</v>
      </c>
      <c r="BM906" s="29">
        <v>345.42352941176472</v>
      </c>
      <c r="BN906" s="29">
        <v>111.84313725490195</v>
      </c>
      <c r="BO906" s="29">
        <v>147.41960784313721</v>
      </c>
      <c r="BP906" s="29">
        <v>72.086274509803914</v>
      </c>
      <c r="BQ906" s="29">
        <v>10.411764705882353</v>
      </c>
      <c r="BR906" s="29">
        <v>0</v>
      </c>
      <c r="BS906" s="29">
        <v>631.69019607843143</v>
      </c>
      <c r="BT906" s="29">
        <v>632.29019607843134</v>
      </c>
      <c r="BU906" s="29">
        <v>204.21960784313725</v>
      </c>
      <c r="BV906" s="29">
        <v>75.286274509803903</v>
      </c>
      <c r="BW906" s="29">
        <v>55.811764705882368</v>
      </c>
      <c r="BX906" s="29">
        <v>50.51372549019608</v>
      </c>
      <c r="BY906" s="29">
        <v>4.0941176470588232</v>
      </c>
      <c r="BZ906" s="29">
        <v>0</v>
      </c>
      <c r="CA906" s="29">
        <v>315.6392156862745</v>
      </c>
      <c r="CB906" s="29">
        <v>149.59607843137258</v>
      </c>
      <c r="CC906" s="29">
        <v>67.949019607843127</v>
      </c>
      <c r="CD906" s="29">
        <v>69.572549019607834</v>
      </c>
      <c r="CE906" s="29">
        <v>25.568627450980394</v>
      </c>
      <c r="CF906" s="29">
        <v>24.643137254901962</v>
      </c>
      <c r="CG906" s="29">
        <v>1.0235294117647058</v>
      </c>
      <c r="CH906" s="29">
        <v>0</v>
      </c>
    </row>
    <row r="907" spans="4:86" ht="24" customHeight="1">
      <c r="W907" s="29">
        <v>248.1882352941177</v>
      </c>
      <c r="X907" s="29">
        <v>561.41176470588232</v>
      </c>
      <c r="Y907" s="29">
        <v>388.87843137254913</v>
      </c>
      <c r="Z907" s="29">
        <v>613.3372549019607</v>
      </c>
      <c r="AA907" s="29">
        <v>273.98431372549015</v>
      </c>
      <c r="AB907" s="29">
        <v>14.901960784313726</v>
      </c>
      <c r="AC907" s="29">
        <v>0</v>
      </c>
      <c r="AD907" s="29">
        <v>0</v>
      </c>
      <c r="AE907" s="29">
        <v>242.07058823529417</v>
      </c>
      <c r="AF907" s="29">
        <v>861.56078431372566</v>
      </c>
      <c r="AG907" s="29">
        <v>398.76862745098038</v>
      </c>
      <c r="AH907" s="29">
        <v>454.48235294117643</v>
      </c>
      <c r="AI907" s="29">
        <v>211.87843137254902</v>
      </c>
      <c r="AJ907" s="29">
        <v>17.211764705882352</v>
      </c>
      <c r="AK907" s="29">
        <v>0</v>
      </c>
      <c r="AL907" s="29">
        <v>0</v>
      </c>
      <c r="AM907" s="29">
        <v>21.835294117647059</v>
      </c>
      <c r="AN907" s="29">
        <v>752.8117647058823</v>
      </c>
      <c r="AO907" s="29">
        <v>383.36470588235295</v>
      </c>
      <c r="AP907" s="29">
        <v>267.76862745098026</v>
      </c>
      <c r="AQ907" s="29">
        <v>135.05490196078426</v>
      </c>
      <c r="AR907" s="29">
        <v>17.588235294117649</v>
      </c>
      <c r="AS907" s="29">
        <v>0</v>
      </c>
      <c r="AT907" s="29">
        <v>0</v>
      </c>
      <c r="AU907" s="29">
        <v>379.67450980392158</v>
      </c>
      <c r="AV907" s="29">
        <v>443.95294117647063</v>
      </c>
      <c r="AW907" s="29">
        <v>312.81960784313731</v>
      </c>
      <c r="AX907" s="29">
        <v>266.47450980392153</v>
      </c>
      <c r="AY907" s="29">
        <v>140.21568627450978</v>
      </c>
      <c r="AZ907" s="29">
        <v>17.392156862745097</v>
      </c>
      <c r="BA907" s="29">
        <v>0</v>
      </c>
      <c r="BB907" s="29">
        <v>0</v>
      </c>
      <c r="BC907" s="29">
        <v>375.84313725490199</v>
      </c>
      <c r="BD907" s="29">
        <v>217.0862745098039</v>
      </c>
      <c r="BE907" s="29">
        <v>164.7294117647059</v>
      </c>
      <c r="BF907" s="29">
        <v>219.99607843137255</v>
      </c>
      <c r="BG907" s="29">
        <v>102.78039215686275</v>
      </c>
      <c r="BH907" s="29">
        <v>13.776470588235295</v>
      </c>
      <c r="BI907" s="29">
        <v>0</v>
      </c>
      <c r="BJ907" s="29">
        <v>0</v>
      </c>
      <c r="BK907" s="29">
        <v>555.8862745098038</v>
      </c>
      <c r="BL907" s="29">
        <v>345.42352941176472</v>
      </c>
      <c r="BM907" s="29">
        <v>111.84313725490195</v>
      </c>
      <c r="BN907" s="29">
        <v>147.41960784313721</v>
      </c>
      <c r="BO907" s="29">
        <v>72.086274509803914</v>
      </c>
      <c r="BP907" s="29">
        <v>10.411764705882353</v>
      </c>
      <c r="BQ907" s="29">
        <v>0</v>
      </c>
      <c r="BR907" s="29">
        <v>0</v>
      </c>
      <c r="BS907" s="29">
        <v>632.29019607843134</v>
      </c>
      <c r="BT907" s="29">
        <v>204.21960784313725</v>
      </c>
      <c r="BU907" s="29">
        <v>75.286274509803903</v>
      </c>
      <c r="BV907" s="29">
        <v>55.811764705882368</v>
      </c>
      <c r="BW907" s="29">
        <v>50.51372549019608</v>
      </c>
      <c r="BX907" s="29">
        <v>4.0941176470588232</v>
      </c>
      <c r="BY907" s="29">
        <v>0</v>
      </c>
      <c r="BZ907" s="29">
        <v>0</v>
      </c>
      <c r="CA907" s="29">
        <v>149.59607843137258</v>
      </c>
      <c r="CB907" s="29">
        <v>67.949019607843127</v>
      </c>
      <c r="CC907" s="29">
        <v>69.572549019607834</v>
      </c>
      <c r="CD907" s="29">
        <v>25.568627450980394</v>
      </c>
      <c r="CE907" s="29">
        <v>24.643137254901962</v>
      </c>
      <c r="CF907" s="29">
        <v>1.0235294117647058</v>
      </c>
      <c r="CG907" s="29">
        <v>0</v>
      </c>
      <c r="CH907" s="29">
        <v>0</v>
      </c>
    </row>
    <row r="908" spans="4:86" ht="24" customHeight="1">
      <c r="W908" s="29">
        <v>211.59607843137255</v>
      </c>
      <c r="X908" s="29">
        <v>19.227450980392156</v>
      </c>
      <c r="Y908" s="29">
        <v>242.07058823529417</v>
      </c>
      <c r="Z908" s="29">
        <v>861.56078431372566</v>
      </c>
      <c r="AA908" s="29">
        <v>398.76862745098038</v>
      </c>
      <c r="AB908" s="29">
        <v>454.48235294117643</v>
      </c>
      <c r="AC908" s="29">
        <v>211.87843137254902</v>
      </c>
      <c r="AD908" s="29">
        <v>17.211764705882352</v>
      </c>
      <c r="AE908" s="29">
        <v>362.82352941176475</v>
      </c>
      <c r="AF908" s="29">
        <v>168.38431372549022</v>
      </c>
      <c r="AG908" s="29">
        <v>21.835294117647059</v>
      </c>
      <c r="AH908" s="29">
        <v>752.8117647058823</v>
      </c>
      <c r="AI908" s="29">
        <v>383.36470588235295</v>
      </c>
      <c r="AJ908" s="29">
        <v>267.76862745098026</v>
      </c>
      <c r="AK908" s="29">
        <v>135.05490196078426</v>
      </c>
      <c r="AL908" s="29">
        <v>17.588235294117649</v>
      </c>
      <c r="AM908" s="29">
        <v>321.7294117647059</v>
      </c>
      <c r="AN908" s="29">
        <v>169.17647058823533</v>
      </c>
      <c r="AO908" s="29">
        <v>379.67450980392158</v>
      </c>
      <c r="AP908" s="29">
        <v>443.95294117647063</v>
      </c>
      <c r="AQ908" s="29">
        <v>312.81960784313731</v>
      </c>
      <c r="AR908" s="29">
        <v>266.47450980392153</v>
      </c>
      <c r="AS908" s="29">
        <v>140.21568627450978</v>
      </c>
      <c r="AT908" s="29">
        <v>17.392156862745097</v>
      </c>
      <c r="AU908" s="29">
        <v>251.87450980392157</v>
      </c>
      <c r="AV908" s="29">
        <v>772.65882352941185</v>
      </c>
      <c r="AW908" s="29">
        <v>375.84313725490199</v>
      </c>
      <c r="AX908" s="29">
        <v>217.0862745098039</v>
      </c>
      <c r="AY908" s="29">
        <v>164.7294117647059</v>
      </c>
      <c r="AZ908" s="29">
        <v>219.99607843137255</v>
      </c>
      <c r="BA908" s="29">
        <v>102.78039215686275</v>
      </c>
      <c r="BB908" s="29">
        <v>13.776470588235295</v>
      </c>
      <c r="BC908" s="29">
        <v>357.23921568627452</v>
      </c>
      <c r="BD908" s="29">
        <v>768.79215686274529</v>
      </c>
      <c r="BE908" s="29">
        <v>555.8862745098038</v>
      </c>
      <c r="BF908" s="29">
        <v>345.42352941176472</v>
      </c>
      <c r="BG908" s="29">
        <v>111.84313725490195</v>
      </c>
      <c r="BH908" s="29">
        <v>147.41960784313721</v>
      </c>
      <c r="BI908" s="29">
        <v>72.086274509803914</v>
      </c>
      <c r="BJ908" s="29">
        <v>10.411764705882353</v>
      </c>
      <c r="BK908" s="29">
        <v>41.909803921568631</v>
      </c>
      <c r="BL908" s="29">
        <v>631.69019607843143</v>
      </c>
      <c r="BM908" s="29">
        <v>632.29019607843134</v>
      </c>
      <c r="BN908" s="29">
        <v>204.21960784313725</v>
      </c>
      <c r="BO908" s="29">
        <v>75.286274509803903</v>
      </c>
      <c r="BP908" s="29">
        <v>55.811764705882368</v>
      </c>
      <c r="BQ908" s="29">
        <v>50.51372549019608</v>
      </c>
      <c r="BR908" s="29">
        <v>4.0941176470588232</v>
      </c>
      <c r="BS908" s="29">
        <v>41.705882352941181</v>
      </c>
      <c r="BT908" s="29">
        <v>315.6392156862745</v>
      </c>
      <c r="BU908" s="29">
        <v>149.59607843137258</v>
      </c>
      <c r="BV908" s="29">
        <v>67.949019607843127</v>
      </c>
      <c r="BW908" s="29">
        <v>69.572549019607834</v>
      </c>
      <c r="BX908" s="29">
        <v>25.568627450980394</v>
      </c>
      <c r="BY908" s="29">
        <v>24.643137254901962</v>
      </c>
      <c r="BZ908" s="29">
        <v>1.0235294117647058</v>
      </c>
      <c r="CA908" s="29">
        <v>0</v>
      </c>
      <c r="CB908" s="29">
        <v>0</v>
      </c>
      <c r="CC908" s="29">
        <v>0</v>
      </c>
      <c r="CD908" s="29">
        <v>0</v>
      </c>
      <c r="CE908" s="29">
        <v>0</v>
      </c>
      <c r="CF908" s="29">
        <v>0</v>
      </c>
      <c r="CG908" s="29">
        <v>0</v>
      </c>
      <c r="CH908" s="29">
        <v>0</v>
      </c>
    </row>
    <row r="909" spans="4:86" ht="24" customHeight="1">
      <c r="W909" s="29">
        <v>19.227450980392156</v>
      </c>
      <c r="X909" s="29">
        <v>242.07058823529417</v>
      </c>
      <c r="Y909" s="29">
        <v>861.56078431372566</v>
      </c>
      <c r="Z909" s="29">
        <v>398.76862745098038</v>
      </c>
      <c r="AA909" s="29">
        <v>454.48235294117643</v>
      </c>
      <c r="AB909" s="29">
        <v>211.87843137254902</v>
      </c>
      <c r="AC909" s="29">
        <v>17.211764705882352</v>
      </c>
      <c r="AD909" s="29">
        <v>0</v>
      </c>
      <c r="AE909" s="29">
        <v>168.38431372549022</v>
      </c>
      <c r="AF909" s="29">
        <v>21.835294117647059</v>
      </c>
      <c r="AG909" s="29">
        <v>752.8117647058823</v>
      </c>
      <c r="AH909" s="29">
        <v>383.36470588235295</v>
      </c>
      <c r="AI909" s="29">
        <v>267.76862745098026</v>
      </c>
      <c r="AJ909" s="29">
        <v>135.05490196078426</v>
      </c>
      <c r="AK909" s="29">
        <v>17.588235294117649</v>
      </c>
      <c r="AL909" s="29">
        <v>0</v>
      </c>
      <c r="AM909" s="29">
        <v>169.17647058823533</v>
      </c>
      <c r="AN909" s="29">
        <v>379.67450980392158</v>
      </c>
      <c r="AO909" s="29">
        <v>443.95294117647063</v>
      </c>
      <c r="AP909" s="29">
        <v>312.81960784313731</v>
      </c>
      <c r="AQ909" s="29">
        <v>266.47450980392153</v>
      </c>
      <c r="AR909" s="29">
        <v>140.21568627450978</v>
      </c>
      <c r="AS909" s="29">
        <v>17.392156862745097</v>
      </c>
      <c r="AT909" s="29">
        <v>0</v>
      </c>
      <c r="AU909" s="29">
        <v>772.65882352941185</v>
      </c>
      <c r="AV909" s="29">
        <v>375.84313725490199</v>
      </c>
      <c r="AW909" s="29">
        <v>217.0862745098039</v>
      </c>
      <c r="AX909" s="29">
        <v>164.7294117647059</v>
      </c>
      <c r="AY909" s="29">
        <v>219.99607843137255</v>
      </c>
      <c r="AZ909" s="29">
        <v>102.78039215686275</v>
      </c>
      <c r="BA909" s="29">
        <v>13.776470588235295</v>
      </c>
      <c r="BB909" s="29">
        <v>0</v>
      </c>
      <c r="BC909" s="29">
        <v>768.79215686274529</v>
      </c>
      <c r="BD909" s="29">
        <v>555.8862745098038</v>
      </c>
      <c r="BE909" s="29">
        <v>345.42352941176472</v>
      </c>
      <c r="BF909" s="29">
        <v>111.84313725490195</v>
      </c>
      <c r="BG909" s="29">
        <v>147.41960784313721</v>
      </c>
      <c r="BH909" s="29">
        <v>72.086274509803914</v>
      </c>
      <c r="BI909" s="29">
        <v>10.411764705882353</v>
      </c>
      <c r="BJ909" s="29">
        <v>0</v>
      </c>
      <c r="BK909" s="29">
        <v>631.69019607843143</v>
      </c>
      <c r="BL909" s="29">
        <v>632.29019607843134</v>
      </c>
      <c r="BM909" s="29">
        <v>204.21960784313725</v>
      </c>
      <c r="BN909" s="29">
        <v>75.286274509803903</v>
      </c>
      <c r="BO909" s="29">
        <v>55.811764705882368</v>
      </c>
      <c r="BP909" s="29">
        <v>50.51372549019608</v>
      </c>
      <c r="BQ909" s="29">
        <v>4.0941176470588232</v>
      </c>
      <c r="BR909" s="29">
        <v>0</v>
      </c>
      <c r="BS909" s="29">
        <v>315.6392156862745</v>
      </c>
      <c r="BT909" s="29">
        <v>149.59607843137258</v>
      </c>
      <c r="BU909" s="29">
        <v>67.949019607843127</v>
      </c>
      <c r="BV909" s="29">
        <v>69.572549019607834</v>
      </c>
      <c r="BW909" s="29">
        <v>25.568627450980394</v>
      </c>
      <c r="BX909" s="29">
        <v>24.643137254901962</v>
      </c>
      <c r="BY909" s="29">
        <v>1.0235294117647058</v>
      </c>
      <c r="BZ909" s="29">
        <v>0</v>
      </c>
      <c r="CA909" s="29">
        <v>0</v>
      </c>
      <c r="CB909" s="29">
        <v>0</v>
      </c>
      <c r="CC909" s="29">
        <v>0</v>
      </c>
      <c r="CD909" s="29">
        <v>0</v>
      </c>
      <c r="CE909" s="29">
        <v>0</v>
      </c>
      <c r="CF909" s="29">
        <v>0</v>
      </c>
      <c r="CG909" s="29">
        <v>0</v>
      </c>
      <c r="CH909" s="29">
        <v>0</v>
      </c>
    </row>
    <row r="910" spans="4:86" ht="24" customHeight="1">
      <c r="W910" s="29">
        <v>242.07058823529417</v>
      </c>
      <c r="X910" s="29">
        <v>861.56078431372566</v>
      </c>
      <c r="Y910" s="29">
        <v>398.76862745098038</v>
      </c>
      <c r="Z910" s="29">
        <v>454.48235294117643</v>
      </c>
      <c r="AA910" s="29">
        <v>211.87843137254902</v>
      </c>
      <c r="AB910" s="29">
        <v>17.211764705882352</v>
      </c>
      <c r="AC910" s="29">
        <v>0</v>
      </c>
      <c r="AD910" s="29">
        <v>0</v>
      </c>
      <c r="AE910" s="29">
        <v>21.835294117647059</v>
      </c>
      <c r="AF910" s="29">
        <v>752.8117647058823</v>
      </c>
      <c r="AG910" s="29">
        <v>383.36470588235295</v>
      </c>
      <c r="AH910" s="29">
        <v>267.76862745098026</v>
      </c>
      <c r="AI910" s="29">
        <v>135.05490196078426</v>
      </c>
      <c r="AJ910" s="29">
        <v>17.588235294117649</v>
      </c>
      <c r="AK910" s="29">
        <v>0</v>
      </c>
      <c r="AL910" s="29">
        <v>0</v>
      </c>
      <c r="AM910" s="29">
        <v>379.67450980392158</v>
      </c>
      <c r="AN910" s="29">
        <v>443.95294117647063</v>
      </c>
      <c r="AO910" s="29">
        <v>312.81960784313731</v>
      </c>
      <c r="AP910" s="29">
        <v>266.47450980392153</v>
      </c>
      <c r="AQ910" s="29">
        <v>140.21568627450978</v>
      </c>
      <c r="AR910" s="29">
        <v>17.392156862745097</v>
      </c>
      <c r="AS910" s="29">
        <v>0</v>
      </c>
      <c r="AT910" s="29">
        <v>0</v>
      </c>
      <c r="AU910" s="29">
        <v>375.84313725490199</v>
      </c>
      <c r="AV910" s="29">
        <v>217.0862745098039</v>
      </c>
      <c r="AW910" s="29">
        <v>164.7294117647059</v>
      </c>
      <c r="AX910" s="29">
        <v>219.99607843137255</v>
      </c>
      <c r="AY910" s="29">
        <v>102.78039215686275</v>
      </c>
      <c r="AZ910" s="29">
        <v>13.776470588235295</v>
      </c>
      <c r="BA910" s="29">
        <v>0</v>
      </c>
      <c r="BB910" s="29">
        <v>0</v>
      </c>
      <c r="BC910" s="29">
        <v>555.8862745098038</v>
      </c>
      <c r="BD910" s="29">
        <v>345.42352941176472</v>
      </c>
      <c r="BE910" s="29">
        <v>111.84313725490195</v>
      </c>
      <c r="BF910" s="29">
        <v>147.41960784313721</v>
      </c>
      <c r="BG910" s="29">
        <v>72.086274509803914</v>
      </c>
      <c r="BH910" s="29">
        <v>10.411764705882353</v>
      </c>
      <c r="BI910" s="29">
        <v>0</v>
      </c>
      <c r="BJ910" s="29">
        <v>0</v>
      </c>
      <c r="BK910" s="29">
        <v>632.29019607843134</v>
      </c>
      <c r="BL910" s="29">
        <v>204.21960784313725</v>
      </c>
      <c r="BM910" s="29">
        <v>75.286274509803903</v>
      </c>
      <c r="BN910" s="29">
        <v>55.811764705882368</v>
      </c>
      <c r="BO910" s="29">
        <v>50.51372549019608</v>
      </c>
      <c r="BP910" s="29">
        <v>4.0941176470588232</v>
      </c>
      <c r="BQ910" s="29">
        <v>0</v>
      </c>
      <c r="BR910" s="29">
        <v>0</v>
      </c>
      <c r="BS910" s="29">
        <v>149.59607843137258</v>
      </c>
      <c r="BT910" s="29">
        <v>67.949019607843127</v>
      </c>
      <c r="BU910" s="29">
        <v>69.572549019607834</v>
      </c>
      <c r="BV910" s="29">
        <v>25.568627450980394</v>
      </c>
      <c r="BW910" s="29">
        <v>24.643137254901962</v>
      </c>
      <c r="BX910" s="29">
        <v>1.0235294117647058</v>
      </c>
      <c r="BY910" s="29">
        <v>0</v>
      </c>
      <c r="BZ910" s="29">
        <v>0</v>
      </c>
      <c r="CA910" s="29">
        <v>0</v>
      </c>
      <c r="CB910" s="29">
        <v>0</v>
      </c>
      <c r="CC910" s="29">
        <v>0</v>
      </c>
      <c r="CD910" s="29">
        <v>0</v>
      </c>
      <c r="CE910" s="29">
        <v>0</v>
      </c>
      <c r="CF910" s="29">
        <v>0</v>
      </c>
      <c r="CG910" s="29">
        <v>0</v>
      </c>
      <c r="CH910" s="29">
        <v>0</v>
      </c>
    </row>
    <row r="911" spans="4:86" ht="24" customHeight="1">
      <c r="D911" s="35">
        <v>1</v>
      </c>
      <c r="E911" s="64">
        <v>0</v>
      </c>
      <c r="F911" s="36">
        <v>1</v>
      </c>
      <c r="G911" s="35">
        <v>0</v>
      </c>
      <c r="H911" s="64">
        <v>1</v>
      </c>
      <c r="I911" s="36">
        <v>0</v>
      </c>
      <c r="J911" s="35">
        <v>0</v>
      </c>
      <c r="K911" s="64">
        <v>0</v>
      </c>
      <c r="L911" s="36">
        <v>0</v>
      </c>
      <c r="W911" s="29">
        <v>362.82352941176475</v>
      </c>
      <c r="X911" s="29">
        <v>168.38431372549022</v>
      </c>
      <c r="Y911" s="29">
        <v>21.835294117647059</v>
      </c>
      <c r="Z911" s="29">
        <v>752.8117647058823</v>
      </c>
      <c r="AA911" s="29">
        <v>383.36470588235295</v>
      </c>
      <c r="AB911" s="29">
        <v>267.76862745098026</v>
      </c>
      <c r="AC911" s="29">
        <v>135.05490196078426</v>
      </c>
      <c r="AD911" s="29">
        <v>17.588235294117649</v>
      </c>
      <c r="AE911" s="29">
        <v>321.7294117647059</v>
      </c>
      <c r="AF911" s="29">
        <v>169.17647058823533</v>
      </c>
      <c r="AG911" s="29">
        <v>379.67450980392158</v>
      </c>
      <c r="AH911" s="29">
        <v>443.95294117647063</v>
      </c>
      <c r="AI911" s="29">
        <v>312.81960784313731</v>
      </c>
      <c r="AJ911" s="29">
        <v>266.47450980392153</v>
      </c>
      <c r="AK911" s="29">
        <v>140.21568627450978</v>
      </c>
      <c r="AL911" s="29">
        <v>17.392156862745097</v>
      </c>
      <c r="AM911" s="29">
        <v>251.87450980392157</v>
      </c>
      <c r="AN911" s="29">
        <v>772.65882352941185</v>
      </c>
      <c r="AO911" s="29">
        <v>375.84313725490199</v>
      </c>
      <c r="AP911" s="29">
        <v>217.0862745098039</v>
      </c>
      <c r="AQ911" s="29">
        <v>164.7294117647059</v>
      </c>
      <c r="AR911" s="29">
        <v>219.99607843137255</v>
      </c>
      <c r="AS911" s="29">
        <v>102.78039215686275</v>
      </c>
      <c r="AT911" s="29">
        <v>13.776470588235295</v>
      </c>
      <c r="AU911" s="29">
        <v>357.23921568627452</v>
      </c>
      <c r="AV911" s="29">
        <v>768.79215686274529</v>
      </c>
      <c r="AW911" s="29">
        <v>555.8862745098038</v>
      </c>
      <c r="AX911" s="29">
        <v>345.42352941176472</v>
      </c>
      <c r="AY911" s="29">
        <v>111.84313725490195</v>
      </c>
      <c r="AZ911" s="29">
        <v>147.41960784313721</v>
      </c>
      <c r="BA911" s="29">
        <v>72.086274509803914</v>
      </c>
      <c r="BB911" s="29">
        <v>10.411764705882353</v>
      </c>
      <c r="BC911" s="29">
        <v>41.909803921568631</v>
      </c>
      <c r="BD911" s="29">
        <v>631.69019607843143</v>
      </c>
      <c r="BE911" s="29">
        <v>632.29019607843134</v>
      </c>
      <c r="BF911" s="29">
        <v>204.21960784313725</v>
      </c>
      <c r="BG911" s="29">
        <v>75.286274509803903</v>
      </c>
      <c r="BH911" s="29">
        <v>55.811764705882368</v>
      </c>
      <c r="BI911" s="29">
        <v>50.51372549019608</v>
      </c>
      <c r="BJ911" s="29">
        <v>4.0941176470588232</v>
      </c>
      <c r="BK911" s="29">
        <v>41.705882352941181</v>
      </c>
      <c r="BL911" s="29">
        <v>315.6392156862745</v>
      </c>
      <c r="BM911" s="29">
        <v>149.59607843137258</v>
      </c>
      <c r="BN911" s="29">
        <v>67.949019607843127</v>
      </c>
      <c r="BO911" s="29">
        <v>69.572549019607834</v>
      </c>
      <c r="BP911" s="29">
        <v>25.568627450980394</v>
      </c>
      <c r="BQ911" s="29">
        <v>24.643137254901962</v>
      </c>
      <c r="BR911" s="29">
        <v>1.0235294117647058</v>
      </c>
      <c r="BS911" s="29">
        <v>0</v>
      </c>
      <c r="BT911" s="29">
        <v>0</v>
      </c>
      <c r="BU911" s="29">
        <v>0</v>
      </c>
      <c r="BV911" s="29">
        <v>0</v>
      </c>
      <c r="BW911" s="29">
        <v>0</v>
      </c>
      <c r="BX911" s="29">
        <v>0</v>
      </c>
      <c r="BY911" s="29">
        <v>0</v>
      </c>
      <c r="BZ911" s="29">
        <v>0</v>
      </c>
      <c r="CA911" s="29">
        <v>0</v>
      </c>
      <c r="CB911" s="29">
        <v>0</v>
      </c>
      <c r="CC911" s="29">
        <v>0</v>
      </c>
      <c r="CD911" s="29">
        <v>0</v>
      </c>
      <c r="CE911" s="29">
        <v>0</v>
      </c>
      <c r="CF911" s="29">
        <v>0</v>
      </c>
      <c r="CG911" s="29">
        <v>0</v>
      </c>
      <c r="CH911" s="29">
        <v>0</v>
      </c>
    </row>
    <row r="912" spans="4:86" ht="24" customHeight="1">
      <c r="D912" s="49">
        <v>0</v>
      </c>
      <c r="E912" s="59">
        <v>0</v>
      </c>
      <c r="F912" s="50">
        <v>1</v>
      </c>
      <c r="G912" s="49">
        <v>1</v>
      </c>
      <c r="H912" s="59">
        <v>-1</v>
      </c>
      <c r="I912" s="50">
        <v>1</v>
      </c>
      <c r="J912" s="49">
        <v>1</v>
      </c>
      <c r="K912" s="59">
        <v>0</v>
      </c>
      <c r="L912" s="50">
        <v>1</v>
      </c>
      <c r="W912" s="29">
        <v>168.38431372549022</v>
      </c>
      <c r="X912" s="29">
        <v>21.835294117647059</v>
      </c>
      <c r="Y912" s="29">
        <v>752.8117647058823</v>
      </c>
      <c r="Z912" s="29">
        <v>383.36470588235295</v>
      </c>
      <c r="AA912" s="29">
        <v>267.76862745098026</v>
      </c>
      <c r="AB912" s="29">
        <v>135.05490196078426</v>
      </c>
      <c r="AC912" s="29">
        <v>17.588235294117649</v>
      </c>
      <c r="AD912" s="29">
        <v>0</v>
      </c>
      <c r="AE912" s="29">
        <v>169.17647058823533</v>
      </c>
      <c r="AF912" s="29">
        <v>379.67450980392158</v>
      </c>
      <c r="AG912" s="29">
        <v>443.95294117647063</v>
      </c>
      <c r="AH912" s="29">
        <v>312.81960784313731</v>
      </c>
      <c r="AI912" s="29">
        <v>266.47450980392153</v>
      </c>
      <c r="AJ912" s="29">
        <v>140.21568627450978</v>
      </c>
      <c r="AK912" s="29">
        <v>17.392156862745097</v>
      </c>
      <c r="AL912" s="29">
        <v>0</v>
      </c>
      <c r="AM912" s="29">
        <v>772.65882352941185</v>
      </c>
      <c r="AN912" s="29">
        <v>375.84313725490199</v>
      </c>
      <c r="AO912" s="29">
        <v>217.0862745098039</v>
      </c>
      <c r="AP912" s="29">
        <v>164.7294117647059</v>
      </c>
      <c r="AQ912" s="29">
        <v>219.99607843137255</v>
      </c>
      <c r="AR912" s="29">
        <v>102.78039215686275</v>
      </c>
      <c r="AS912" s="29">
        <v>13.776470588235295</v>
      </c>
      <c r="AT912" s="29">
        <v>0</v>
      </c>
      <c r="AU912" s="29">
        <v>768.79215686274529</v>
      </c>
      <c r="AV912" s="29">
        <v>555.8862745098038</v>
      </c>
      <c r="AW912" s="29">
        <v>345.42352941176472</v>
      </c>
      <c r="AX912" s="29">
        <v>111.84313725490195</v>
      </c>
      <c r="AY912" s="29">
        <v>147.41960784313721</v>
      </c>
      <c r="AZ912" s="29">
        <v>72.086274509803914</v>
      </c>
      <c r="BA912" s="29">
        <v>10.411764705882353</v>
      </c>
      <c r="BB912" s="29">
        <v>0</v>
      </c>
      <c r="BC912" s="29">
        <v>631.69019607843143</v>
      </c>
      <c r="BD912" s="29">
        <v>632.29019607843134</v>
      </c>
      <c r="BE912" s="29">
        <v>204.21960784313725</v>
      </c>
      <c r="BF912" s="29">
        <v>75.286274509803903</v>
      </c>
      <c r="BG912" s="29">
        <v>55.811764705882368</v>
      </c>
      <c r="BH912" s="29">
        <v>50.51372549019608</v>
      </c>
      <c r="BI912" s="29">
        <v>4.0941176470588232</v>
      </c>
      <c r="BJ912" s="29">
        <v>0</v>
      </c>
      <c r="BK912" s="29">
        <v>315.6392156862745</v>
      </c>
      <c r="BL912" s="29">
        <v>149.59607843137258</v>
      </c>
      <c r="BM912" s="29">
        <v>67.949019607843127</v>
      </c>
      <c r="BN912" s="29">
        <v>69.572549019607834</v>
      </c>
      <c r="BO912" s="29">
        <v>25.568627450980394</v>
      </c>
      <c r="BP912" s="29">
        <v>24.643137254901962</v>
      </c>
      <c r="BQ912" s="29">
        <v>1.0235294117647058</v>
      </c>
      <c r="BR912" s="29">
        <v>0</v>
      </c>
      <c r="BS912" s="29">
        <v>0</v>
      </c>
      <c r="BT912" s="29">
        <v>0</v>
      </c>
      <c r="BU912" s="29">
        <v>0</v>
      </c>
      <c r="BV912" s="29">
        <v>0</v>
      </c>
      <c r="BW912" s="29">
        <v>0</v>
      </c>
      <c r="BX912" s="29">
        <v>0</v>
      </c>
      <c r="BY912" s="29">
        <v>0</v>
      </c>
      <c r="BZ912" s="29">
        <v>0</v>
      </c>
      <c r="CA912" s="29">
        <v>0</v>
      </c>
      <c r="CB912" s="29">
        <v>0</v>
      </c>
      <c r="CC912" s="29">
        <v>0</v>
      </c>
      <c r="CD912" s="29">
        <v>0</v>
      </c>
      <c r="CE912" s="29">
        <v>0</v>
      </c>
      <c r="CF912" s="29">
        <v>0</v>
      </c>
      <c r="CG912" s="29">
        <v>0</v>
      </c>
      <c r="CH912" s="29">
        <v>0</v>
      </c>
    </row>
    <row r="913" spans="4:86" ht="24" customHeight="1">
      <c r="D913" s="37">
        <v>0</v>
      </c>
      <c r="E913" s="65">
        <v>1</v>
      </c>
      <c r="F913" s="38">
        <v>0</v>
      </c>
      <c r="G913" s="37">
        <v>0</v>
      </c>
      <c r="H913" s="65">
        <v>1</v>
      </c>
      <c r="I913" s="38">
        <v>0</v>
      </c>
      <c r="J913" s="37">
        <v>0</v>
      </c>
      <c r="K913" s="65">
        <v>1</v>
      </c>
      <c r="L913" s="38">
        <v>0</v>
      </c>
      <c r="W913" s="30">
        <v>21.835294117647059</v>
      </c>
      <c r="X913" s="30">
        <v>752.8117647058823</v>
      </c>
      <c r="Y913" s="30">
        <v>383.36470588235295</v>
      </c>
      <c r="Z913" s="30">
        <v>267.76862745098026</v>
      </c>
      <c r="AA913" s="30">
        <v>135.05490196078426</v>
      </c>
      <c r="AB913" s="30">
        <v>17.588235294117649</v>
      </c>
      <c r="AC913" s="30">
        <v>0</v>
      </c>
      <c r="AD913" s="30">
        <v>0</v>
      </c>
      <c r="AE913" s="30">
        <v>379.67450980392158</v>
      </c>
      <c r="AF913" s="30">
        <v>443.95294117647063</v>
      </c>
      <c r="AG913" s="30">
        <v>312.81960784313731</v>
      </c>
      <c r="AH913" s="30">
        <v>266.47450980392153</v>
      </c>
      <c r="AI913" s="30">
        <v>140.21568627450978</v>
      </c>
      <c r="AJ913" s="30">
        <v>17.392156862745097</v>
      </c>
      <c r="AK913" s="30">
        <v>0</v>
      </c>
      <c r="AL913" s="30">
        <v>0</v>
      </c>
      <c r="AM913" s="30">
        <v>375.84313725490199</v>
      </c>
      <c r="AN913" s="30">
        <v>217.0862745098039</v>
      </c>
      <c r="AO913" s="30">
        <v>164.7294117647059</v>
      </c>
      <c r="AP913" s="30">
        <v>219.99607843137255</v>
      </c>
      <c r="AQ913" s="30">
        <v>102.78039215686275</v>
      </c>
      <c r="AR913" s="30">
        <v>13.776470588235295</v>
      </c>
      <c r="AS913" s="30">
        <v>0</v>
      </c>
      <c r="AT913" s="30">
        <v>0</v>
      </c>
      <c r="AU913" s="30">
        <v>555.8862745098038</v>
      </c>
      <c r="AV913" s="30">
        <v>345.42352941176472</v>
      </c>
      <c r="AW913" s="30">
        <v>111.84313725490195</v>
      </c>
      <c r="AX913" s="30">
        <v>147.41960784313721</v>
      </c>
      <c r="AY913" s="30">
        <v>72.086274509803914</v>
      </c>
      <c r="AZ913" s="30">
        <v>10.411764705882353</v>
      </c>
      <c r="BA913" s="30">
        <v>0</v>
      </c>
      <c r="BB913" s="30">
        <v>0</v>
      </c>
      <c r="BC913" s="30">
        <v>632.29019607843134</v>
      </c>
      <c r="BD913" s="30">
        <v>204.21960784313725</v>
      </c>
      <c r="BE913" s="30">
        <v>75.286274509803903</v>
      </c>
      <c r="BF913" s="30">
        <v>55.811764705882368</v>
      </c>
      <c r="BG913" s="30">
        <v>50.51372549019608</v>
      </c>
      <c r="BH913" s="30">
        <v>4.0941176470588232</v>
      </c>
      <c r="BI913" s="30">
        <v>0</v>
      </c>
      <c r="BJ913" s="30">
        <v>0</v>
      </c>
      <c r="BK913" s="30">
        <v>149.59607843137258</v>
      </c>
      <c r="BL913" s="30">
        <v>67.949019607843127</v>
      </c>
      <c r="BM913" s="30">
        <v>69.572549019607834</v>
      </c>
      <c r="BN913" s="30">
        <v>25.568627450980394</v>
      </c>
      <c r="BO913" s="30">
        <v>24.643137254901962</v>
      </c>
      <c r="BP913" s="30">
        <v>1.0235294117647058</v>
      </c>
      <c r="BQ913" s="30">
        <v>0</v>
      </c>
      <c r="BR913" s="30">
        <v>0</v>
      </c>
      <c r="BS913" s="30">
        <v>0</v>
      </c>
      <c r="BT913" s="30">
        <v>0</v>
      </c>
      <c r="BU913" s="30">
        <v>0</v>
      </c>
      <c r="BV913" s="30">
        <v>0</v>
      </c>
      <c r="BW913" s="30">
        <v>0</v>
      </c>
      <c r="BX913" s="30">
        <v>0</v>
      </c>
      <c r="BY913" s="30">
        <v>0</v>
      </c>
      <c r="BZ913" s="30">
        <v>0</v>
      </c>
      <c r="CA913" s="30">
        <v>0</v>
      </c>
      <c r="CB913" s="30">
        <v>0</v>
      </c>
      <c r="CC913" s="30">
        <v>0</v>
      </c>
      <c r="CD913" s="30">
        <v>0</v>
      </c>
      <c r="CE913" s="30">
        <v>0</v>
      </c>
      <c r="CF913" s="30">
        <v>0</v>
      </c>
      <c r="CG913" s="30">
        <v>0</v>
      </c>
      <c r="CH913" s="30">
        <v>0</v>
      </c>
    </row>
    <row r="914" spans="4:86" ht="24" customHeight="1">
      <c r="W914">
        <v>1</v>
      </c>
      <c r="X914">
        <v>1</v>
      </c>
      <c r="Y914" s="1">
        <v>1</v>
      </c>
      <c r="Z914" s="1">
        <v>1</v>
      </c>
      <c r="AA914" s="1">
        <v>1</v>
      </c>
      <c r="AB914">
        <v>1</v>
      </c>
      <c r="AC914">
        <v>1</v>
      </c>
      <c r="AD914">
        <v>1</v>
      </c>
      <c r="AE914">
        <v>1</v>
      </c>
      <c r="AF914">
        <v>1</v>
      </c>
      <c r="AG914">
        <v>1</v>
      </c>
      <c r="AH914">
        <v>1</v>
      </c>
      <c r="AI914">
        <v>1</v>
      </c>
      <c r="AJ914">
        <v>1</v>
      </c>
      <c r="AK914">
        <v>1</v>
      </c>
      <c r="AL914">
        <v>1</v>
      </c>
      <c r="AM914">
        <v>1</v>
      </c>
      <c r="AN914">
        <v>1</v>
      </c>
      <c r="AO914">
        <v>1</v>
      </c>
      <c r="AP914">
        <v>1</v>
      </c>
      <c r="AQ914">
        <v>1</v>
      </c>
      <c r="AR914">
        <v>1</v>
      </c>
      <c r="AS914">
        <v>1</v>
      </c>
      <c r="AT914">
        <v>1</v>
      </c>
      <c r="AU914">
        <v>1</v>
      </c>
      <c r="AV914">
        <v>1</v>
      </c>
      <c r="AW914">
        <v>1</v>
      </c>
      <c r="AX914">
        <v>1</v>
      </c>
      <c r="AY914">
        <v>1</v>
      </c>
      <c r="AZ914">
        <v>1</v>
      </c>
      <c r="BA914">
        <v>1</v>
      </c>
      <c r="BB914">
        <v>1</v>
      </c>
      <c r="BC914">
        <v>1</v>
      </c>
      <c r="BD914">
        <v>1</v>
      </c>
      <c r="BE914">
        <v>1</v>
      </c>
      <c r="BF914">
        <v>1</v>
      </c>
      <c r="BG914">
        <v>1</v>
      </c>
      <c r="BH914">
        <v>1</v>
      </c>
      <c r="BI914">
        <v>1</v>
      </c>
      <c r="BJ914">
        <v>1</v>
      </c>
      <c r="BK914">
        <v>1</v>
      </c>
      <c r="BL914">
        <v>1</v>
      </c>
      <c r="BM914">
        <v>1</v>
      </c>
      <c r="BN914">
        <v>1</v>
      </c>
      <c r="BO914">
        <v>1</v>
      </c>
      <c r="BP914">
        <v>1</v>
      </c>
      <c r="BQ914">
        <v>1</v>
      </c>
      <c r="BR914">
        <v>1</v>
      </c>
      <c r="BS914">
        <v>1</v>
      </c>
      <c r="BT914">
        <v>1</v>
      </c>
      <c r="BU914">
        <v>1</v>
      </c>
      <c r="BV914">
        <v>1</v>
      </c>
      <c r="BW914">
        <v>1</v>
      </c>
      <c r="BX914">
        <v>1</v>
      </c>
      <c r="BY914">
        <v>1</v>
      </c>
      <c r="BZ914">
        <v>1</v>
      </c>
      <c r="CA914">
        <v>1</v>
      </c>
      <c r="CB914">
        <v>1</v>
      </c>
      <c r="CC914">
        <v>1</v>
      </c>
      <c r="CD914">
        <v>1</v>
      </c>
      <c r="CE914">
        <v>1</v>
      </c>
      <c r="CF914">
        <v>1</v>
      </c>
      <c r="CG914">
        <v>1</v>
      </c>
      <c r="CH914">
        <v>1</v>
      </c>
    </row>
    <row r="915" spans="4:86" ht="24" customHeight="1">
      <c r="D915" t="s">
        <v>33</v>
      </c>
    </row>
    <row r="916" spans="4:86" ht="24" customHeight="1">
      <c r="D916" s="66" cm="1">
        <f t="array" ref="D916:AD916">_xlfn.WRAPROWS(_xlfn.TOROW(D911:L913),9*3)</f>
        <v>1</v>
      </c>
      <c r="E916" s="67">
        <v>0</v>
      </c>
      <c r="F916" s="67">
        <v>1</v>
      </c>
      <c r="G916" s="67">
        <v>0</v>
      </c>
      <c r="H916" s="67">
        <v>1</v>
      </c>
      <c r="I916" s="67">
        <v>0</v>
      </c>
      <c r="J916" s="67">
        <v>0</v>
      </c>
      <c r="K916" s="67">
        <v>0</v>
      </c>
      <c r="L916" s="68">
        <v>0</v>
      </c>
      <c r="M916" s="66">
        <v>0</v>
      </c>
      <c r="N916" s="67">
        <v>0</v>
      </c>
      <c r="O916" s="67">
        <v>1</v>
      </c>
      <c r="P916" s="67">
        <v>1</v>
      </c>
      <c r="Q916" s="67">
        <v>-1</v>
      </c>
      <c r="R916" s="67">
        <v>1</v>
      </c>
      <c r="S916" s="67">
        <v>1</v>
      </c>
      <c r="T916" s="67">
        <v>0</v>
      </c>
      <c r="U916" s="68">
        <v>1</v>
      </c>
      <c r="V916" s="66">
        <v>0</v>
      </c>
      <c r="W916" s="67">
        <v>1</v>
      </c>
      <c r="X916" s="67">
        <v>0</v>
      </c>
      <c r="Y916" s="67">
        <v>0</v>
      </c>
      <c r="Z916" s="67">
        <v>1</v>
      </c>
      <c r="AA916" s="67">
        <v>0</v>
      </c>
      <c r="AB916" s="67">
        <v>0</v>
      </c>
      <c r="AC916" s="67">
        <v>1</v>
      </c>
      <c r="AD916" s="68">
        <v>0</v>
      </c>
      <c r="AE916" s="69">
        <v>-4</v>
      </c>
    </row>
    <row r="917" spans="4:86" ht="24" customHeight="1">
      <c r="V917" t="s">
        <v>18</v>
      </c>
      <c r="Y917"/>
      <c r="Z917"/>
      <c r="AA917"/>
    </row>
    <row r="918" spans="4:86" ht="24" customHeight="1">
      <c r="W918" s="88" cm="1">
        <f t="array" ref="W918:CH918">MMULT(D916:AE916,W887:CH914)</f>
        <v>2103.5882352941176</v>
      </c>
      <c r="X918" s="89">
        <v>1128.4274509803922</v>
      </c>
      <c r="Y918" s="44">
        <v>3409.843137254903</v>
      </c>
      <c r="Z918" s="44">
        <v>1961.8196078431379</v>
      </c>
      <c r="AA918" s="44">
        <v>4457.9333333333334</v>
      </c>
      <c r="AB918" s="89">
        <v>1768.7921568627453</v>
      </c>
      <c r="AC918" s="89">
        <v>1855.1176470588236</v>
      </c>
      <c r="AD918" s="89">
        <v>460.41960784313721</v>
      </c>
      <c r="AE918" s="89">
        <v>2206.7607843137253</v>
      </c>
      <c r="AF918" s="89">
        <v>1312.5960784313727</v>
      </c>
      <c r="AG918" s="89">
        <v>3648.5176470588249</v>
      </c>
      <c r="AH918" s="89">
        <v>2434.8745098039221</v>
      </c>
      <c r="AI918" s="89">
        <v>4262.6666666666661</v>
      </c>
      <c r="AJ918" s="89">
        <v>1588.1607843137256</v>
      </c>
      <c r="AK918" s="89">
        <v>1433.462745098039</v>
      </c>
      <c r="AL918" s="89">
        <v>416.94509803921574</v>
      </c>
      <c r="AM918" s="89">
        <v>2367.1999999999998</v>
      </c>
      <c r="AN918" s="89">
        <v>1784.3490196078433</v>
      </c>
      <c r="AO918" s="89">
        <v>2872.9803921568632</v>
      </c>
      <c r="AP918" s="89">
        <v>1915.4823529411767</v>
      </c>
      <c r="AQ918" s="89">
        <v>3150.964705882353</v>
      </c>
      <c r="AR918" s="89">
        <v>1190.6980392156863</v>
      </c>
      <c r="AS918" s="89">
        <v>987.79215686274495</v>
      </c>
      <c r="AT918" s="89">
        <v>273.56470588235288</v>
      </c>
      <c r="AU918" s="89">
        <v>2634.7960784313727</v>
      </c>
      <c r="AV918" s="89">
        <v>2863.5137254901965</v>
      </c>
      <c r="AW918" s="89">
        <v>2873.8431372549016</v>
      </c>
      <c r="AX918" s="89">
        <v>1933.3098039215688</v>
      </c>
      <c r="AY918" s="89">
        <v>2462.0392156862745</v>
      </c>
      <c r="AZ918" s="89">
        <v>1148.1019607843136</v>
      </c>
      <c r="BA918" s="89">
        <v>814.07058823529394</v>
      </c>
      <c r="BB918" s="89">
        <v>272.39999999999998</v>
      </c>
      <c r="BC918" s="89">
        <v>3860.6392156862748</v>
      </c>
      <c r="BD918" s="89">
        <v>3488.0431372549019</v>
      </c>
      <c r="BE918" s="89">
        <v>3080.8901960784306</v>
      </c>
      <c r="BF918" s="89">
        <v>1773.1803921568626</v>
      </c>
      <c r="BG918" s="89">
        <v>1513.8156862745097</v>
      </c>
      <c r="BH918" s="89">
        <v>632.9764705882352</v>
      </c>
      <c r="BI918" s="89">
        <v>588.149019607843</v>
      </c>
      <c r="BJ918" s="89">
        <v>169.48235294117649</v>
      </c>
      <c r="BK918" s="89">
        <v>3441.0627450980396</v>
      </c>
      <c r="BL918" s="89">
        <v>3188.4274509803913</v>
      </c>
      <c r="BM918" s="89">
        <v>3135.2431372549022</v>
      </c>
      <c r="BN918" s="89">
        <v>1643.0274509803919</v>
      </c>
      <c r="BO918" s="89">
        <v>1272.7960784313725</v>
      </c>
      <c r="BP918" s="89">
        <v>401.81568627450969</v>
      </c>
      <c r="BQ918" s="89">
        <v>397.08627450980396</v>
      </c>
      <c r="BR918" s="89">
        <v>112.7686274509804</v>
      </c>
      <c r="BS918" s="89">
        <v>1928.592156862745</v>
      </c>
      <c r="BT918" s="89">
        <v>1943.4705882352941</v>
      </c>
      <c r="BU918" s="89">
        <v>1482.1764705882351</v>
      </c>
      <c r="BV918" s="89">
        <v>873.42352941176455</v>
      </c>
      <c r="BW918" s="89">
        <v>634.95294117647086</v>
      </c>
      <c r="BX918" s="89">
        <v>152.70196078431374</v>
      </c>
      <c r="BY918" s="89">
        <v>158.18823529411765</v>
      </c>
      <c r="BZ918" s="89">
        <v>48.101960784313725</v>
      </c>
      <c r="CA918" s="89">
        <v>871.83921568627454</v>
      </c>
      <c r="CB918" s="89">
        <v>561.60784313725492</v>
      </c>
      <c r="CC918" s="89">
        <v>592.4666666666667</v>
      </c>
      <c r="CD918" s="89">
        <v>359.88627450980397</v>
      </c>
      <c r="CE918" s="89">
        <v>209.0980392156863</v>
      </c>
      <c r="CF918" s="89">
        <v>91.725490196078439</v>
      </c>
      <c r="CG918" s="89">
        <v>47.121568627450991</v>
      </c>
      <c r="CH918" s="90">
        <v>22.521568627450982</v>
      </c>
    </row>
    <row r="919" spans="4:86" ht="24" customHeight="1">
      <c r="N919" t="s">
        <v>34</v>
      </c>
      <c r="Q919" t="s">
        <v>35</v>
      </c>
      <c r="S919" t="s">
        <v>36</v>
      </c>
      <c r="U919" t="s">
        <v>37</v>
      </c>
    </row>
    <row r="920" spans="4:86" ht="24" customHeight="1">
      <c r="Q920" s="95">
        <f>AVERAGE(_xlfn.ANCHORARRAY(W918))</f>
        <v>1604.2548406862741</v>
      </c>
      <c r="S920" s="95">
        <f>_xlfn.STDEV.S(_xlfn.ANCHORARRAY(W918))</f>
        <v>1208.5473911100185</v>
      </c>
      <c r="W920" s="88" cm="1">
        <f t="array" ref="W920:CH920">(_xlfn.ANCHORARRAY(W918)-Q920)/S920</f>
        <v>0.41316823674512188</v>
      </c>
      <c r="X920" s="89">
        <v>-0.39371843686563845</v>
      </c>
      <c r="Y920" s="44">
        <v>1.4940153028754994</v>
      </c>
      <c r="Z920" s="44">
        <v>0.29586325682143927</v>
      </c>
      <c r="AA920" s="44">
        <v>2.3612466616025971</v>
      </c>
      <c r="AB920" s="89">
        <v>0.13614469518265898</v>
      </c>
      <c r="AC920" s="89">
        <v>0.20757382641167163</v>
      </c>
      <c r="AD920" s="89">
        <v>-0.94645459603578719</v>
      </c>
      <c r="AE920" s="89">
        <v>0.49853729200810704</v>
      </c>
      <c r="AF920" s="89">
        <v>-0.24133001684528119</v>
      </c>
      <c r="AG920" s="89">
        <v>1.691504049745993</v>
      </c>
      <c r="AH920" s="89">
        <v>0.68728762746717453</v>
      </c>
      <c r="AI920" s="89">
        <v>2.199675284176247</v>
      </c>
      <c r="AJ920" s="89">
        <v>-1.3316859968367921E-2</v>
      </c>
      <c r="AK920" s="89">
        <v>-0.14132014751309593</v>
      </c>
      <c r="AL920" s="89">
        <v>-0.98242712812159239</v>
      </c>
      <c r="AM920" s="89">
        <v>0.63129105645826689</v>
      </c>
      <c r="AN920" s="89">
        <v>0.149017059857419</v>
      </c>
      <c r="AO920" s="89">
        <v>1.04979379443722</v>
      </c>
      <c r="AP920" s="89">
        <v>0.25752197600546595</v>
      </c>
      <c r="AQ920" s="89">
        <v>1.2798090307203156</v>
      </c>
      <c r="AR920" s="89">
        <v>-0.34219328469258198</v>
      </c>
      <c r="AS920" s="89">
        <v>-0.51008565188107735</v>
      </c>
      <c r="AT920" s="89">
        <v>-1.1010657460289728</v>
      </c>
      <c r="AU920" s="89">
        <v>0.85271065522600165</v>
      </c>
      <c r="AV920" s="89">
        <v>1.0419606993212958</v>
      </c>
      <c r="AW920" s="89">
        <v>1.0505076639175437</v>
      </c>
      <c r="AX920" s="89">
        <v>0.27227311535798904</v>
      </c>
      <c r="AY920" s="89">
        <v>0.70976478151357258</v>
      </c>
      <c r="AZ920" s="89">
        <v>-0.37743896785296621</v>
      </c>
      <c r="BA920" s="89">
        <v>-0.65382976146695992</v>
      </c>
      <c r="BB920" s="89">
        <v>-1.1020294698274109</v>
      </c>
      <c r="BC920" s="89">
        <v>1.8670218409288624</v>
      </c>
      <c r="BD920" s="89">
        <v>1.5587210815443644</v>
      </c>
      <c r="BE920" s="89">
        <v>1.2218266046115962</v>
      </c>
      <c r="BF920" s="89">
        <v>0.13977569494849096</v>
      </c>
      <c r="BG920" s="89">
        <v>-7.4832940004693052E-2</v>
      </c>
      <c r="BH920" s="89">
        <v>-0.80367421024834251</v>
      </c>
      <c r="BI920" s="89">
        <v>-0.84076621947374774</v>
      </c>
      <c r="BJ920" s="89">
        <v>-1.1871876091075728</v>
      </c>
      <c r="BK920" s="89">
        <v>1.5198476434794226</v>
      </c>
      <c r="BL920" s="89">
        <v>1.3108071904727683</v>
      </c>
      <c r="BM920" s="89">
        <v>1.2668003818720392</v>
      </c>
      <c r="BN920" s="89">
        <v>3.2081994118994567E-2</v>
      </c>
      <c r="BO920" s="89">
        <v>-0.27426211391715932</v>
      </c>
      <c r="BP920" s="89">
        <v>-0.99494580291746448</v>
      </c>
      <c r="BQ920" s="89">
        <v>-0.99885910561415214</v>
      </c>
      <c r="BR920" s="89">
        <v>-1.2341147928550849</v>
      </c>
      <c r="BS920" s="89">
        <v>0.26836954724512357</v>
      </c>
      <c r="BT920" s="89">
        <v>0.28068055091944677</v>
      </c>
      <c r="BU920" s="89">
        <v>-0.10101248076495636</v>
      </c>
      <c r="BV920" s="89">
        <v>-0.60471878608190988</v>
      </c>
      <c r="BW920" s="89">
        <v>-0.80203880016614437</v>
      </c>
      <c r="BX920" s="89">
        <v>-1.201072370499884</v>
      </c>
      <c r="BY920" s="89">
        <v>-1.1965328095772751</v>
      </c>
      <c r="BZ920" s="89">
        <v>-1.2876225552666789</v>
      </c>
      <c r="CA920" s="89">
        <v>-0.60602971003668737</v>
      </c>
      <c r="CB920" s="89">
        <v>-0.86272744057754791</v>
      </c>
      <c r="CC920" s="89">
        <v>-0.837193627210851</v>
      </c>
      <c r="CD920" s="89">
        <v>-1.0296398596612342</v>
      </c>
      <c r="CE920" s="89">
        <v>-1.1544080205155822</v>
      </c>
      <c r="CF920" s="89">
        <v>-1.2515267184524539</v>
      </c>
      <c r="CG920" s="89">
        <v>-1.2884337705852293</v>
      </c>
      <c r="CH920" s="90">
        <v>-1.3087887853582998</v>
      </c>
    </row>
    <row r="921" spans="4:86" ht="24" customHeight="1">
      <c r="Q921" t="s">
        <v>38</v>
      </c>
      <c r="S921" t="s">
        <v>39</v>
      </c>
      <c r="U921" t="s">
        <v>40</v>
      </c>
    </row>
    <row r="922" spans="4:86" ht="24" customHeight="1">
      <c r="Q922" s="96">
        <v>1.2</v>
      </c>
      <c r="S922" s="96">
        <v>1</v>
      </c>
      <c r="W922" s="88" cm="1">
        <f t="array" ref="W922:CH922">_xlfn.ANCHORARRAY(W920)*Q922+S922</f>
        <v>1.4958018840941463</v>
      </c>
      <c r="X922" s="89">
        <v>0.5275378757612339</v>
      </c>
      <c r="Y922" s="44">
        <v>2.792818363450599</v>
      </c>
      <c r="Z922" s="44">
        <v>1.3550359081857271</v>
      </c>
      <c r="AA922" s="44">
        <v>3.8334959939231164</v>
      </c>
      <c r="AB922" s="89">
        <v>1.1633736342191907</v>
      </c>
      <c r="AC922" s="89">
        <v>1.249088591694006</v>
      </c>
      <c r="AD922" s="89">
        <v>-0.13574551524294454</v>
      </c>
      <c r="AE922" s="89">
        <v>1.5982447504097284</v>
      </c>
      <c r="AF922" s="89">
        <v>0.71040397978566261</v>
      </c>
      <c r="AG922" s="89">
        <v>3.0298048596951914</v>
      </c>
      <c r="AH922" s="89">
        <v>1.8247451529606096</v>
      </c>
      <c r="AI922" s="89">
        <v>3.6396103410114962</v>
      </c>
      <c r="AJ922" s="89">
        <v>0.98401976803795854</v>
      </c>
      <c r="AK922" s="89">
        <v>0.83041582298428485</v>
      </c>
      <c r="AL922" s="89">
        <v>-0.17891255374591086</v>
      </c>
      <c r="AM922" s="89">
        <v>1.7575492677499203</v>
      </c>
      <c r="AN922" s="89">
        <v>1.1788204718289028</v>
      </c>
      <c r="AO922" s="89">
        <v>2.2597525533246641</v>
      </c>
      <c r="AP922" s="89">
        <v>1.3090263712065591</v>
      </c>
      <c r="AQ922" s="89">
        <v>2.535770836864379</v>
      </c>
      <c r="AR922" s="89">
        <v>0.5893680583689016</v>
      </c>
      <c r="AS922" s="89">
        <v>0.38789721774270725</v>
      </c>
      <c r="AT922" s="89">
        <v>-0.32127889523476738</v>
      </c>
      <c r="AU922" s="89">
        <v>2.0232527862712022</v>
      </c>
      <c r="AV922" s="89">
        <v>2.2503528391855552</v>
      </c>
      <c r="AW922" s="89">
        <v>2.2606091967010524</v>
      </c>
      <c r="AX922" s="89">
        <v>1.3267277384295868</v>
      </c>
      <c r="AY922" s="89">
        <v>1.851717737816287</v>
      </c>
      <c r="AZ922" s="89">
        <v>0.54707323857644052</v>
      </c>
      <c r="BA922" s="89">
        <v>0.21540428623964814</v>
      </c>
      <c r="BB922" s="89">
        <v>-0.32243536379289295</v>
      </c>
      <c r="BC922" s="89">
        <v>3.2404262091146347</v>
      </c>
      <c r="BD922" s="89">
        <v>2.8704652978532375</v>
      </c>
      <c r="BE922" s="89">
        <v>2.4661919255339155</v>
      </c>
      <c r="BF922" s="89">
        <v>1.1677308339381891</v>
      </c>
      <c r="BG922" s="89">
        <v>0.91020047199436838</v>
      </c>
      <c r="BH922" s="89">
        <v>3.5590947701989006E-2</v>
      </c>
      <c r="BI922" s="89">
        <v>-8.9194633684972491E-3</v>
      </c>
      <c r="BJ922" s="89">
        <v>-0.42462513092908738</v>
      </c>
      <c r="BK922" s="89">
        <v>2.8238171721753069</v>
      </c>
      <c r="BL922" s="89">
        <v>2.5729686285673221</v>
      </c>
      <c r="BM922" s="89">
        <v>2.5201604582464467</v>
      </c>
      <c r="BN922" s="89">
        <v>1.0384983929427936</v>
      </c>
      <c r="BO922" s="89">
        <v>0.67088546329940879</v>
      </c>
      <c r="BP922" s="89">
        <v>-0.19393496350095729</v>
      </c>
      <c r="BQ922" s="89">
        <v>-0.19863092673698257</v>
      </c>
      <c r="BR922" s="89">
        <v>-0.48093775142610173</v>
      </c>
      <c r="BS922" s="89">
        <v>1.3220434566941484</v>
      </c>
      <c r="BT922" s="89">
        <v>1.3368166611033361</v>
      </c>
      <c r="BU922" s="89">
        <v>0.87878502308205242</v>
      </c>
      <c r="BV922" s="89">
        <v>0.27433745670170817</v>
      </c>
      <c r="BW922" s="89">
        <v>3.7553439800626753E-2</v>
      </c>
      <c r="BX922" s="89">
        <v>-0.44128684459986078</v>
      </c>
      <c r="BY922" s="89">
        <v>-0.43583937149273022</v>
      </c>
      <c r="BZ922" s="89">
        <v>-0.54514706632001464</v>
      </c>
      <c r="CA922" s="89">
        <v>0.27276434795597515</v>
      </c>
      <c r="CB922" s="89">
        <v>-3.5272928693057537E-2</v>
      </c>
      <c r="CC922" s="89">
        <v>-4.6323526530211989E-3</v>
      </c>
      <c r="CD922" s="89">
        <v>-0.23556783159348105</v>
      </c>
      <c r="CE922" s="89">
        <v>-0.38528962461869853</v>
      </c>
      <c r="CF922" s="89">
        <v>-0.50183206214294462</v>
      </c>
      <c r="CG922" s="89">
        <v>-0.54612052470227512</v>
      </c>
      <c r="CH922" s="90">
        <v>-0.57054654242995961</v>
      </c>
    </row>
    <row r="924" spans="4:86" ht="24" customHeight="1">
      <c r="U924" t="s">
        <v>41</v>
      </c>
      <c r="W924" s="88" cm="1">
        <f t="array" ref="W924:CH924">SIGMOID(_xlfn.ANCHORARRAY(W922))</f>
        <v>0.81694750713751163</v>
      </c>
      <c r="X924" s="89">
        <v>0.62890867773662773</v>
      </c>
      <c r="Y924" s="44">
        <v>0.94228650597882091</v>
      </c>
      <c r="Z924" s="44">
        <v>0.79495171813200372</v>
      </c>
      <c r="AA924" s="44">
        <v>0.97882426132673517</v>
      </c>
      <c r="AB924" s="89">
        <v>0.76194518120808841</v>
      </c>
      <c r="AC924" s="89">
        <v>0.7771420521613347</v>
      </c>
      <c r="AD924" s="89">
        <v>0.46611563704165354</v>
      </c>
      <c r="AE924" s="89">
        <v>0.83177292180849727</v>
      </c>
      <c r="AF924" s="89">
        <v>0.67049041842825774</v>
      </c>
      <c r="AG924" s="89">
        <v>0.95390259292813129</v>
      </c>
      <c r="AH924" s="89">
        <v>0.8611345341773603</v>
      </c>
      <c r="AI924" s="89">
        <v>0.97440949709193458</v>
      </c>
      <c r="AJ924" s="89">
        <v>0.72790509762046762</v>
      </c>
      <c r="AK924" s="89">
        <v>0.69644284622772623</v>
      </c>
      <c r="AL924" s="89">
        <v>0.45539079208308902</v>
      </c>
      <c r="AM924" s="89">
        <v>0.85290245752868277</v>
      </c>
      <c r="AN924" s="89">
        <v>0.76473565518486908</v>
      </c>
      <c r="AO924" s="89">
        <v>0.90548845690792079</v>
      </c>
      <c r="AP924" s="89">
        <v>0.78735018694217085</v>
      </c>
      <c r="AQ924" s="89">
        <v>0.9266117516494653</v>
      </c>
      <c r="AR924" s="89">
        <v>0.64322013580717963</v>
      </c>
      <c r="AS924" s="89">
        <v>0.5957763949565702</v>
      </c>
      <c r="AT924" s="89">
        <v>0.42036410294038162</v>
      </c>
      <c r="AU924" s="89">
        <v>0.88321693549337299</v>
      </c>
      <c r="AV924" s="89">
        <v>0.90468096593862912</v>
      </c>
      <c r="AW924" s="89">
        <v>0.90556174222598906</v>
      </c>
      <c r="AX924" s="89">
        <v>0.7902988492179307</v>
      </c>
      <c r="AY924" s="89">
        <v>0.86432865896579947</v>
      </c>
      <c r="AZ924" s="89">
        <v>0.63345629379508961</v>
      </c>
      <c r="BA924" s="89">
        <v>0.55364381347864555</v>
      </c>
      <c r="BB924" s="89">
        <v>0.42008234596136879</v>
      </c>
      <c r="BC924" s="89">
        <v>0.96232756399076402</v>
      </c>
      <c r="BD924" s="89">
        <v>0.94636696980214197</v>
      </c>
      <c r="BE924" s="89">
        <v>0.92173750077503647</v>
      </c>
      <c r="BF924" s="89">
        <v>0.76273460840831042</v>
      </c>
      <c r="BG924" s="89">
        <v>0.71304118377130388</v>
      </c>
      <c r="BH924" s="89">
        <v>0.50889679780264085</v>
      </c>
      <c r="BI924" s="89">
        <v>0.49777014894117899</v>
      </c>
      <c r="BJ924" s="89">
        <v>0.39541052836231355</v>
      </c>
      <c r="BK924" s="89">
        <v>0.94394937160642323</v>
      </c>
      <c r="BL924" s="89">
        <v>0.92910149441481937</v>
      </c>
      <c r="BM924" s="89">
        <v>0.92554311325760419</v>
      </c>
      <c r="BN924" s="89">
        <v>0.73856016609036779</v>
      </c>
      <c r="BO924" s="89">
        <v>0.66170140088657969</v>
      </c>
      <c r="BP924" s="89">
        <v>0.45166764899711798</v>
      </c>
      <c r="BQ924" s="89">
        <v>0.45050489407777916</v>
      </c>
      <c r="BR924" s="89">
        <v>0.38203071335116012</v>
      </c>
      <c r="BS924" s="89">
        <v>0.78952148356214968</v>
      </c>
      <c r="BT924" s="89">
        <v>0.79196595508503387</v>
      </c>
      <c r="BU924" s="89">
        <v>0.70657038477405376</v>
      </c>
      <c r="BV924" s="89">
        <v>0.56815743280221787</v>
      </c>
      <c r="BW924" s="89">
        <v>0.50938725676936725</v>
      </c>
      <c r="BX924" s="89">
        <v>0.39143438269871966</v>
      </c>
      <c r="BY924" s="89">
        <v>0.39273280905964797</v>
      </c>
      <c r="BZ924" s="89">
        <v>0.36699105787724151</v>
      </c>
      <c r="CA924" s="89">
        <v>0.56777142208312759</v>
      </c>
      <c r="CB924" s="89">
        <v>0.49118268200163634</v>
      </c>
      <c r="CC924" s="89">
        <v>0.49884191390766169</v>
      </c>
      <c r="CD924" s="89">
        <v>0.44137887632369655</v>
      </c>
      <c r="CE924" s="89">
        <v>0.40485174008366259</v>
      </c>
      <c r="CF924" s="89">
        <v>0.37711022408557432</v>
      </c>
      <c r="CG924" s="89">
        <v>0.36676494439727908</v>
      </c>
      <c r="CH924" s="90">
        <v>0.36111072260445687</v>
      </c>
    </row>
    <row r="925" spans="4:86" ht="24" customHeight="1" thickBot="1"/>
    <row r="926" spans="4:86" ht="24" customHeight="1">
      <c r="U926" t="s">
        <v>25</v>
      </c>
      <c r="W926" s="70" cm="1">
        <f t="array" ref="W926:AD933">_xlfn.WRAPROWS(_xlfn.TOROW(_xlfn.ANCHORARRAY(W924)),8)</f>
        <v>0.81694750713751163</v>
      </c>
      <c r="X926" s="71">
        <v>0.62890867773662773</v>
      </c>
      <c r="Y926" s="71">
        <v>0.94228650597882091</v>
      </c>
      <c r="Z926" s="71">
        <v>0.79495171813200372</v>
      </c>
      <c r="AA926" s="71">
        <v>0.97882426132673517</v>
      </c>
      <c r="AB926" s="71">
        <v>0.76194518120808841</v>
      </c>
      <c r="AC926" s="71">
        <v>0.7771420521613347</v>
      </c>
      <c r="AD926" s="72">
        <v>0.46611563704165354</v>
      </c>
    </row>
    <row r="927" spans="4:86" ht="24" customHeight="1">
      <c r="W927" s="73">
        <v>0.83177292180849727</v>
      </c>
      <c r="X927" s="74">
        <v>0.67049041842825774</v>
      </c>
      <c r="Y927" s="74">
        <v>0.95390259292813129</v>
      </c>
      <c r="Z927" s="74">
        <v>0.8611345341773603</v>
      </c>
      <c r="AA927" s="74">
        <v>0.97440949709193458</v>
      </c>
      <c r="AB927" s="74">
        <v>0.72790509762046762</v>
      </c>
      <c r="AC927" s="74">
        <v>0.69644284622772623</v>
      </c>
      <c r="AD927" s="75">
        <v>0.45539079208308902</v>
      </c>
    </row>
    <row r="928" spans="4:86" ht="24" customHeight="1">
      <c r="W928" s="73">
        <v>0.85290245752868277</v>
      </c>
      <c r="X928" s="74">
        <v>0.76473565518486908</v>
      </c>
      <c r="Y928" s="74">
        <v>0.90548845690792079</v>
      </c>
      <c r="Z928" s="74">
        <v>0.78735018694217085</v>
      </c>
      <c r="AA928" s="74">
        <v>0.9266117516494653</v>
      </c>
      <c r="AB928" s="74">
        <v>0.64322013580717963</v>
      </c>
      <c r="AC928" s="74">
        <v>0.5957763949565702</v>
      </c>
      <c r="AD928" s="75">
        <v>0.42036410294038162</v>
      </c>
    </row>
    <row r="929" spans="23:30" ht="24" customHeight="1">
      <c r="W929" s="73">
        <v>0.88321693549337299</v>
      </c>
      <c r="X929" s="74">
        <v>0.90468096593862912</v>
      </c>
      <c r="Y929" s="74">
        <v>0.90556174222598906</v>
      </c>
      <c r="Z929" s="74">
        <v>0.7902988492179307</v>
      </c>
      <c r="AA929" s="74">
        <v>0.86432865896579947</v>
      </c>
      <c r="AB929" s="74">
        <v>0.63345629379508961</v>
      </c>
      <c r="AC929" s="74">
        <v>0.55364381347864555</v>
      </c>
      <c r="AD929" s="75">
        <v>0.42008234596136879</v>
      </c>
    </row>
    <row r="930" spans="23:30" ht="24" customHeight="1">
      <c r="W930" s="73">
        <v>0.96232756399076402</v>
      </c>
      <c r="X930" s="74">
        <v>0.94636696980214197</v>
      </c>
      <c r="Y930" s="74">
        <v>0.92173750077503647</v>
      </c>
      <c r="Z930" s="74">
        <v>0.76273460840831042</v>
      </c>
      <c r="AA930" s="74">
        <v>0.71304118377130388</v>
      </c>
      <c r="AB930" s="74">
        <v>0.50889679780264085</v>
      </c>
      <c r="AC930" s="74">
        <v>0.49777014894117899</v>
      </c>
      <c r="AD930" s="75">
        <v>0.39541052836231355</v>
      </c>
    </row>
    <row r="931" spans="23:30" ht="24" customHeight="1">
      <c r="W931" s="73">
        <v>0.94394937160642323</v>
      </c>
      <c r="X931" s="74">
        <v>0.92910149441481937</v>
      </c>
      <c r="Y931" s="74">
        <v>0.92554311325760419</v>
      </c>
      <c r="Z931" s="74">
        <v>0.73856016609036779</v>
      </c>
      <c r="AA931" s="74">
        <v>0.66170140088657969</v>
      </c>
      <c r="AB931" s="74">
        <v>0.45166764899711798</v>
      </c>
      <c r="AC931" s="74">
        <v>0.45050489407777916</v>
      </c>
      <c r="AD931" s="75">
        <v>0.38203071335116012</v>
      </c>
    </row>
    <row r="932" spans="23:30" ht="24" customHeight="1">
      <c r="W932" s="73">
        <v>0.78952148356214968</v>
      </c>
      <c r="X932" s="74">
        <v>0.79196595508503387</v>
      </c>
      <c r="Y932" s="74">
        <v>0.70657038477405376</v>
      </c>
      <c r="Z932" s="74">
        <v>0.56815743280221787</v>
      </c>
      <c r="AA932" s="74">
        <v>0.50938725676936725</v>
      </c>
      <c r="AB932" s="74">
        <v>0.39143438269871966</v>
      </c>
      <c r="AC932" s="74">
        <v>0.39273280905964797</v>
      </c>
      <c r="AD932" s="75">
        <v>0.36699105787724151</v>
      </c>
    </row>
    <row r="933" spans="23:30" ht="24" customHeight="1" thickBot="1">
      <c r="W933" s="76">
        <v>0.56777142208312759</v>
      </c>
      <c r="X933" s="77">
        <v>0.49118268200163634</v>
      </c>
      <c r="Y933" s="77">
        <v>0.49884191390766169</v>
      </c>
      <c r="Z933" s="77">
        <v>0.44137887632369655</v>
      </c>
      <c r="AA933" s="77">
        <v>0.40485174008366259</v>
      </c>
      <c r="AB933" s="77">
        <v>0.37711022408557432</v>
      </c>
      <c r="AC933" s="77">
        <v>0.36676494439727908</v>
      </c>
      <c r="AD933" s="78">
        <v>0.36111072260445687</v>
      </c>
    </row>
  </sheetData>
  <conditionalFormatting sqref="D373:E374 L416:N419">
    <cfRule type="colorScale" priority="58">
      <colorScale>
        <cfvo type="num" val="0"/>
        <cfvo type="num" val="1"/>
        <color theme="5" tint="-0.499984740745262"/>
        <color theme="5" tint="0.79998168889431442"/>
      </colorScale>
    </cfRule>
  </conditionalFormatting>
  <conditionalFormatting sqref="D386:E388">
    <cfRule type="colorScale" priority="60">
      <colorScale>
        <cfvo type="num" val="0"/>
        <cfvo type="num" val="1"/>
        <color theme="5" tint="-0.499984740745262"/>
        <color theme="5" tint="0.79998168889431442"/>
      </colorScale>
    </cfRule>
  </conditionalFormatting>
  <conditionalFormatting sqref="E390:E393">
    <cfRule type="colorScale" priority="59">
      <colorScale>
        <cfvo type="num" val="0"/>
        <cfvo type="num" val="1"/>
        <color theme="5" tint="-0.499984740745262"/>
        <color theme="5" tint="0.79998168889431442"/>
      </colorScale>
    </cfRule>
  </conditionalFormatting>
  <conditionalFormatting sqref="E416:F417">
    <cfRule type="colorScale" priority="52">
      <colorScale>
        <cfvo type="num" val="0"/>
        <cfvo type="num" val="1"/>
        <color theme="5" tint="-0.499984740745262"/>
        <color theme="5" tint="0.79998168889431442"/>
      </colorScale>
    </cfRule>
  </conditionalFormatting>
  <conditionalFormatting sqref="F409:G410">
    <cfRule type="colorScale" priority="46">
      <colorScale>
        <cfvo type="num" val="0"/>
        <cfvo type="num" val="1"/>
        <color theme="5" tint="-0.499984740745262"/>
        <color theme="5" tint="0.79998168889431442"/>
      </colorScale>
    </cfRule>
  </conditionalFormatting>
  <conditionalFormatting sqref="F411:G412">
    <cfRule type="colorScale" priority="45">
      <colorScale>
        <cfvo type="num" val="0"/>
        <cfvo type="num" val="1"/>
        <color theme="8" tint="-0.499984740745262"/>
        <color theme="8" tint="0.79998168889431442"/>
      </colorScale>
    </cfRule>
  </conditionalFormatting>
  <conditionalFormatting sqref="G416:H417">
    <cfRule type="colorScale" priority="53">
      <colorScale>
        <cfvo type="num" val="0"/>
        <cfvo type="num" val="1"/>
        <color theme="5" tint="-0.499984740745262"/>
        <color theme="5" tint="0.79998168889431442"/>
      </colorScale>
    </cfRule>
  </conditionalFormatting>
  <conditionalFormatting sqref="H409:I410">
    <cfRule type="colorScale" priority="54">
      <colorScale>
        <cfvo type="num" val="0"/>
        <cfvo type="num" val="1"/>
        <color theme="5" tint="-0.499984740745262"/>
        <color theme="5" tint="0.79998168889431442"/>
      </colorScale>
    </cfRule>
  </conditionalFormatting>
  <conditionalFormatting sqref="H411:K412">
    <cfRule type="colorScale" priority="43">
      <colorScale>
        <cfvo type="num" val="0"/>
        <cfvo type="num" val="1"/>
        <color theme="8" tint="-0.499984740745262"/>
        <color theme="8" tint="0.79998168889431442"/>
      </colorScale>
    </cfRule>
  </conditionalFormatting>
  <conditionalFormatting sqref="I373:L376">
    <cfRule type="colorScale" priority="57">
      <colorScale>
        <cfvo type="num" val="0"/>
        <cfvo type="num" val="1"/>
        <color theme="5" tint="-0.499984740745262"/>
        <color theme="5" tint="0.79998168889431442"/>
      </colorScale>
    </cfRule>
  </conditionalFormatting>
  <conditionalFormatting sqref="I396:L399 M382:P382 N383:P391 L383:L385 S405:S406 L387:L389">
    <cfRule type="colorScale" priority="61">
      <colorScale>
        <cfvo type="num" val="0"/>
        <cfvo type="num" val="1"/>
        <color theme="5" tint="-0.499984740745262"/>
        <color theme="5" tint="0.79998168889431442"/>
      </colorScale>
    </cfRule>
  </conditionalFormatting>
  <conditionalFormatting sqref="J433:J434 J436:J444">
    <cfRule type="colorScale" priority="47">
      <colorScale>
        <cfvo type="num" val="0"/>
        <cfvo type="num" val="1"/>
        <color theme="5" tint="-0.499984740745262"/>
        <color theme="5" tint="0.79998168889431442"/>
      </colorScale>
    </cfRule>
  </conditionalFormatting>
  <conditionalFormatting sqref="J409:K410">
    <cfRule type="colorScale" priority="55">
      <colorScale>
        <cfvo type="num" val="0"/>
        <cfvo type="num" val="1"/>
        <color theme="5" tint="-0.499984740745262"/>
        <color theme="5" tint="0.79998168889431442"/>
      </colorScale>
    </cfRule>
  </conditionalFormatting>
  <conditionalFormatting sqref="J753:K754">
    <cfRule type="colorScale" priority="21">
      <colorScale>
        <cfvo type="num" val="0"/>
        <cfvo type="num" val="1"/>
        <color theme="5" tint="-0.499984740745262"/>
        <color theme="5" tint="0.79998168889431442"/>
      </colorScale>
    </cfRule>
  </conditionalFormatting>
  <conditionalFormatting sqref="J755:K756">
    <cfRule type="colorScale" priority="18">
      <colorScale>
        <cfvo type="num" val="0"/>
        <cfvo type="num" val="1"/>
        <color theme="8" tint="-0.499984740745262"/>
        <color theme="8" tint="0.79998168889431442"/>
      </colorScale>
    </cfRule>
  </conditionalFormatting>
  <conditionalFormatting sqref="K433:K434 K436:K444">
    <cfRule type="colorScale" priority="51">
      <colorScale>
        <cfvo type="num" val="0"/>
        <cfvo type="num" val="1"/>
        <color theme="5" tint="-0.499984740745262"/>
        <color theme="5" tint="0.79998168889431442"/>
      </colorScale>
    </cfRule>
  </conditionalFormatting>
  <conditionalFormatting sqref="L433:L434 L436:L444">
    <cfRule type="colorScale" priority="50">
      <colorScale>
        <cfvo type="num" val="0"/>
        <cfvo type="num" val="1"/>
        <color theme="5" tint="-0.499984740745262"/>
        <color theme="5" tint="0.79998168889431442"/>
      </colorScale>
    </cfRule>
  </conditionalFormatting>
  <conditionalFormatting sqref="L753:M754">
    <cfRule type="colorScale" priority="22">
      <colorScale>
        <cfvo type="num" val="0"/>
        <cfvo type="num" val="1"/>
        <color theme="5" tint="-0.499984740745262"/>
        <color theme="5" tint="0.79998168889431442"/>
      </colorScale>
    </cfRule>
  </conditionalFormatting>
  <conditionalFormatting sqref="L420:N424">
    <cfRule type="colorScale" priority="42">
      <colorScale>
        <cfvo type="num" val="0"/>
        <cfvo type="num" val="1"/>
        <color theme="8" tint="-0.499984740745262"/>
        <color theme="8" tint="0.79998168889431442"/>
      </colorScale>
    </cfRule>
  </conditionalFormatting>
  <conditionalFormatting sqref="L755:O756">
    <cfRule type="colorScale" priority="17">
      <colorScale>
        <cfvo type="num" val="0"/>
        <cfvo type="num" val="1"/>
        <color theme="8" tint="-0.499984740745262"/>
        <color theme="8" tint="0.79998168889431442"/>
      </colorScale>
    </cfRule>
  </conditionalFormatting>
  <conditionalFormatting sqref="M433:M434 M436:M444">
    <cfRule type="colorScale" priority="49">
      <colorScale>
        <cfvo type="num" val="0"/>
        <cfvo type="num" val="1"/>
        <color theme="5" tint="-0.499984740745262"/>
        <color theme="5" tint="0.79998168889431442"/>
      </colorScale>
    </cfRule>
  </conditionalFormatting>
  <conditionalFormatting sqref="N433:N434 N436:N444">
    <cfRule type="colorScale" priority="48">
      <colorScale>
        <cfvo type="num" val="0"/>
        <cfvo type="num" val="1"/>
        <color theme="5" tint="-0.499984740745262"/>
        <color theme="5" tint="0.79998168889431442"/>
      </colorScale>
    </cfRule>
  </conditionalFormatting>
  <conditionalFormatting sqref="N687:O688">
    <cfRule type="colorScale" priority="29">
      <colorScale>
        <cfvo type="num" val="0"/>
        <cfvo type="num" val="1"/>
        <color theme="5" tint="-0.499984740745262"/>
        <color theme="5" tint="0.79998168889431442"/>
      </colorScale>
    </cfRule>
  </conditionalFormatting>
  <conditionalFormatting sqref="N753:O754">
    <cfRule type="colorScale" priority="23">
      <colorScale>
        <cfvo type="num" val="0"/>
        <cfvo type="num" val="1"/>
        <color theme="5" tint="-0.499984740745262"/>
        <color theme="5" tint="0.79998168889431442"/>
      </colorScale>
    </cfRule>
  </conditionalFormatting>
  <conditionalFormatting sqref="P687:Q688">
    <cfRule type="colorScale" priority="30">
      <colorScale>
        <cfvo type="num" val="0"/>
        <cfvo type="num" val="1"/>
        <color theme="5" tint="-0.499984740745262"/>
        <color theme="5" tint="0.79998168889431442"/>
      </colorScale>
    </cfRule>
  </conditionalFormatting>
  <conditionalFormatting sqref="P426:S429">
    <cfRule type="colorScale" priority="44">
      <colorScale>
        <cfvo type="num" val="0"/>
        <cfvo type="num" val="1"/>
        <color theme="5" tint="-0.499984740745262"/>
        <color theme="5" tint="0.79998168889431442"/>
      </colorScale>
    </cfRule>
  </conditionalFormatting>
  <conditionalFormatting sqref="P430:S433">
    <cfRule type="colorScale" priority="41">
      <colorScale>
        <cfvo type="num" val="0"/>
        <cfvo type="num" val="1"/>
        <color theme="8" tint="-0.499984740745262"/>
        <color theme="8" tint="0.79998168889431442"/>
      </colorScale>
    </cfRule>
  </conditionalFormatting>
  <conditionalFormatting sqref="P437:S440">
    <cfRule type="colorScale" priority="2">
      <colorScale>
        <cfvo type="num" val="0"/>
        <cfvo type="num" val="1"/>
        <color theme="5" tint="-0.499984740745262"/>
        <color theme="5" tint="0.79998168889431442"/>
      </colorScale>
    </cfRule>
  </conditionalFormatting>
  <conditionalFormatting sqref="P441:S444">
    <cfRule type="colorScale" priority="1">
      <colorScale>
        <cfvo type="num" val="0"/>
        <cfvo type="num" val="1"/>
        <color theme="8" tint="-0.499984740745262"/>
        <color theme="8" tint="0.79998168889431442"/>
      </colorScale>
    </cfRule>
  </conditionalFormatting>
  <conditionalFormatting sqref="S753:T756">
    <cfRule type="colorScale" priority="20">
      <colorScale>
        <cfvo type="num" val="0"/>
        <cfvo type="num" val="1"/>
        <color theme="5" tint="-0.499984740745262"/>
        <color theme="5" tint="0.79998168889431442"/>
      </colorScale>
    </cfRule>
  </conditionalFormatting>
  <conditionalFormatting sqref="S757:U760">
    <cfRule type="colorScale" priority="16">
      <colorScale>
        <cfvo type="num" val="0"/>
        <cfvo type="num" val="1"/>
        <color theme="8" tint="-0.499984740745262"/>
        <color theme="8" tint="0.79998168889431442"/>
      </colorScale>
    </cfRule>
  </conditionalFormatting>
  <conditionalFormatting sqref="T404">
    <cfRule type="colorScale" priority="56">
      <colorScale>
        <cfvo type="num" val="0"/>
        <cfvo type="num" val="1"/>
        <color theme="5" tint="-0.499984740745262"/>
        <color theme="5" tint="0.79998168889431442"/>
      </colorScale>
    </cfRule>
  </conditionalFormatting>
  <conditionalFormatting sqref="T687:U690">
    <cfRule type="colorScale" priority="28">
      <colorScale>
        <cfvo type="num" val="0"/>
        <cfvo type="num" val="1"/>
        <color theme="5" tint="-0.499984740745262"/>
        <color theme="5" tint="0.79998168889431442"/>
      </colorScale>
    </cfRule>
  </conditionalFormatting>
  <conditionalFormatting sqref="U753:U756">
    <cfRule type="colorScale" priority="19">
      <colorScale>
        <cfvo type="num" val="0"/>
        <cfvo type="num" val="1"/>
        <color theme="5" tint="-0.499984740745262"/>
        <color theme="5" tint="0.79998168889431442"/>
      </colorScale>
    </cfRule>
  </conditionalFormatting>
  <conditionalFormatting sqref="W650:X655">
    <cfRule type="colorScale" priority="3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W677:X681">
    <cfRule type="colorScale" priority="3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W585:Z588">
    <cfRule type="colorScale" priority="3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W589:Z596">
    <cfRule type="colorScale" priority="3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W620:Z623">
    <cfRule type="colorScale" priority="3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W624:Z631">
    <cfRule type="colorScale" priority="3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W692:Z695">
    <cfRule type="colorScale" priority="25">
      <colorScale>
        <cfvo type="min"/>
        <cfvo type="max"/>
        <color theme="5" tint="-0.499984740745262"/>
        <color theme="5" tint="0.79998168889431442"/>
      </colorScale>
    </cfRule>
  </conditionalFormatting>
  <conditionalFormatting sqref="W696:Z699">
    <cfRule type="colorScale" priority="2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W700:Z707">
    <cfRule type="colorScale" priority="2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W735:Z746">
    <cfRule type="colorScale" priority="2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W762:Z765">
    <cfRule type="colorScale" priority="15">
      <colorScale>
        <cfvo type="min"/>
        <cfvo type="max"/>
        <color theme="5" tint="-0.499984740745262"/>
        <color theme="5" tint="0.79998168889431442"/>
      </colorScale>
    </cfRule>
  </conditionalFormatting>
  <conditionalFormatting sqref="W766:Z767">
    <cfRule type="colorScale" priority="12">
      <colorScale>
        <cfvo type="min"/>
        <cfvo type="max"/>
        <color theme="5" tint="-0.499984740745262"/>
        <color theme="5" tint="0.79998168889431442"/>
      </colorScale>
    </cfRule>
  </conditionalFormatting>
  <conditionalFormatting sqref="W768:Z769">
    <cfRule type="colorScale" priority="10">
      <colorScale>
        <cfvo type="min"/>
        <cfvo type="max"/>
        <color theme="5" tint="-0.499984740745262"/>
        <color theme="5" tint="0.79998168889431442"/>
      </colorScale>
    </cfRule>
  </conditionalFormatting>
  <conditionalFormatting sqref="W471:AD478">
    <cfRule type="colorScale" priority="40">
      <colorScale>
        <cfvo type="num" val="0"/>
        <cfvo type="num" val="1"/>
        <color theme="1"/>
        <color theme="0"/>
      </colorScale>
    </cfRule>
  </conditionalFormatting>
  <conditionalFormatting sqref="W497:AD504">
    <cfRule type="colorScale" priority="3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W505:AD512">
    <cfRule type="colorScale" priority="3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W543:AD550">
    <cfRule type="colorScale" priority="3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W551:AD567 W534:AD534 W514:AD514 W538:AD538 W542:AD542">
    <cfRule type="colorScale" priority="6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W770:AD777">
    <cfRule type="colorScale" priority="8">
      <colorScale>
        <cfvo type="min"/>
        <cfvo type="max"/>
        <color theme="8" tint="-0.499984740745262"/>
        <color theme="8" tint="0.79998168889431442"/>
      </colorScale>
    </cfRule>
  </conditionalFormatting>
  <conditionalFormatting sqref="W778:AD785">
    <cfRule type="colorScale" priority="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W786:AD801">
    <cfRule type="colorScale" priority="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W862:AD869">
    <cfRule type="colorScale" priority="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W870:AD885">
    <cfRule type="colorScale" priority="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W926:AD933">
    <cfRule type="colorScale" priority="3">
      <colorScale>
        <cfvo type="num" val="0"/>
        <cfvo type="num" val="1"/>
        <color theme="1" tint="0.34998626667073579"/>
        <color rgb="FFFCFCFF"/>
      </colorScale>
    </cfRule>
  </conditionalFormatting>
  <conditionalFormatting sqref="Y354:AA361">
    <cfRule type="cellIs" dxfId="0" priority="62" operator="equal">
      <formula>0</formula>
    </cfRule>
  </conditionalFormatting>
  <conditionalFormatting sqref="AA762:AD763">
    <cfRule type="colorScale" priority="14">
      <colorScale>
        <cfvo type="min"/>
        <cfvo type="max"/>
        <color theme="5" tint="-0.499984740745262"/>
        <color theme="5" tint="0.79998168889431442"/>
      </colorScale>
    </cfRule>
  </conditionalFormatting>
  <conditionalFormatting sqref="AA764:AD765">
    <cfRule type="colorScale" priority="13">
      <colorScale>
        <cfvo type="min"/>
        <cfvo type="max"/>
        <color theme="5" tint="-0.499984740745262"/>
        <color theme="5" tint="0.79998168889431442"/>
      </colorScale>
    </cfRule>
  </conditionalFormatting>
  <conditionalFormatting sqref="AA766:AD767">
    <cfRule type="colorScale" priority="11">
      <colorScale>
        <cfvo type="min"/>
        <cfvo type="max"/>
        <color theme="5" tint="-0.499984740745262"/>
        <color theme="5" tint="0.79998168889431442"/>
      </colorScale>
    </cfRule>
  </conditionalFormatting>
  <conditionalFormatting sqref="AA768:AD769">
    <cfRule type="colorScale" priority="9">
      <colorScale>
        <cfvo type="min"/>
        <cfvo type="max"/>
        <color theme="5" tint="-0.499984740745262"/>
        <color theme="5" tint="0.79998168889431442"/>
      </colorScale>
    </cfRule>
  </conditionalFormatting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9f339653-0c01-4318-ae97-7b543795deb4" xsi:nil="true"/>
    <LikesCount xmlns="http://schemas.microsoft.com/sharepoint/v3" xsi:nil="true"/>
    <Instructor xmlns="808fd839-170a-44a4-85e4-5aff044f8a2d" xsi:nil="true"/>
    <Ratings xmlns="http://schemas.microsoft.com/sharepoint/v3" xsi:nil="true"/>
    <lcf76f155ced4ddcb4097134ff3c332f xmlns="808fd839-170a-44a4-85e4-5aff044f8a2d">
      <Terms xmlns="http://schemas.microsoft.com/office/infopath/2007/PartnerControls"/>
    </lcf76f155ced4ddcb4097134ff3c332f>
    <LikedBy xmlns="http://schemas.microsoft.com/sharepoint/v3">
      <UserInfo>
        <DisplayName/>
        <AccountId xsi:nil="true"/>
        <AccountType/>
      </UserInfo>
    </LikedBy>
    <Program_x0020_Affiliation xmlns="808fd839-170a-44a4-85e4-5aff044f8a2d">MS-EE</Program_x0020_Affiliation>
    <RatedBy xmlns="http://schemas.microsoft.com/sharepoint/v3">
      <UserInfo>
        <DisplayName/>
        <AccountId xsi:nil="true"/>
        <AccountType/>
      </UserInfo>
    </RatedBy>
  </documentManagement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55D1C97D5F27A942A6ECCDFB95DF13FE" ma:contentTypeVersion="26" ma:contentTypeDescription="Create a new document." ma:contentTypeScope="" ma:versionID="9e6a3a7b4fb9f8f917417f476f40303e">
  <xsd:schema xmlns:xsd="http://www.w3.org/2001/XMLSchema" xmlns:xs="http://www.w3.org/2001/XMLSchema" xmlns:p="http://schemas.microsoft.com/office/2006/metadata/properties" xmlns:ns1="http://schemas.microsoft.com/sharepoint/v3" xmlns:ns2="808fd839-170a-44a4-85e4-5aff044f8a2d" xmlns:ns3="9f339653-0c01-4318-ae97-7b543795deb4" targetNamespace="http://schemas.microsoft.com/office/2006/metadata/properties" ma:root="true" ma:fieldsID="870ad7e9e8b8d606b6943cd501d3d7d1" ns1:_="" ns2:_="" ns3:_="">
    <xsd:import namespace="http://schemas.microsoft.com/sharepoint/v3"/>
    <xsd:import namespace="808fd839-170a-44a4-85e4-5aff044f8a2d"/>
    <xsd:import namespace="9f339653-0c01-4318-ae97-7b543795deb4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Instructor" minOccurs="0"/>
                <xsd:element ref="ns2:Program_x0020_Affiliation" minOccurs="0"/>
                <xsd:element ref="ns3:SharedWithUsers" minOccurs="0"/>
                <xsd:element ref="ns3:SharedWithDetails" minOccurs="0"/>
                <xsd:element ref="ns2:MediaServiceDateTaken" minOccurs="0"/>
                <xsd:element ref="ns2:MediaLengthInSeconds" minOccurs="0"/>
                <xsd:element ref="ns2:MediaServiceLocation" minOccurs="0"/>
                <xsd:element ref="ns2:MediaServiceGenerationTime" minOccurs="0"/>
                <xsd:element ref="ns2:MediaServiceEventHashCode" minOccurs="0"/>
                <xsd:element ref="ns2:lcf76f155ced4ddcb4097134ff3c332f" minOccurs="0"/>
                <xsd:element ref="ns3:TaxCatchAll" minOccurs="0"/>
                <xsd:element ref="ns2:MediaServiceOCR" minOccurs="0"/>
                <xsd:element ref="ns2:MediaServiceObjectDetectorVersions" minOccurs="0"/>
                <xsd:element ref="ns2:MediaServiceSearchProperties" minOccurs="0"/>
                <xsd:element ref="ns1:AverageRating" minOccurs="0"/>
                <xsd:element ref="ns1:RatingCount" minOccurs="0"/>
                <xsd:element ref="ns1:RatedBy" minOccurs="0"/>
                <xsd:element ref="ns1:Ratings" minOccurs="0"/>
                <xsd:element ref="ns1:LikesCount" minOccurs="0"/>
                <xsd:element ref="ns1:LikedBy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3" elementFormDefault="qualified">
    <xsd:import namespace="http://schemas.microsoft.com/office/2006/documentManagement/types"/>
    <xsd:import namespace="http://schemas.microsoft.com/office/infopath/2007/PartnerControls"/>
    <xsd:element name="AverageRating" ma:index="25" nillable="true" ma:displayName="Rating (0-5)" ma:decimals="2" ma:description="Average value of all the ratings that have been submitted" ma:internalName="AverageRating" ma:readOnly="true">
      <xsd:simpleType>
        <xsd:restriction base="dms:Number"/>
      </xsd:simpleType>
    </xsd:element>
    <xsd:element name="RatingCount" ma:index="26" nillable="true" ma:displayName="Number of Ratings" ma:decimals="0" ma:description="Number of ratings submitted" ma:internalName="RatingCount" ma:readOnly="true">
      <xsd:simpleType>
        <xsd:restriction base="dms:Number"/>
      </xsd:simpleType>
    </xsd:element>
    <xsd:element name="RatedBy" ma:index="27" nillable="true" ma:displayName="Rated By" ma:description="Users rated the item." ma:hidden="true" ma:list="UserInfo" ma:internalName="RatedBy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Ratings" ma:index="28" nillable="true" ma:displayName="User ratings" ma:description="User ratings for the item" ma:hidden="true" ma:internalName="Ratings">
      <xsd:simpleType>
        <xsd:restriction base="dms:Note"/>
      </xsd:simpleType>
    </xsd:element>
    <xsd:element name="LikesCount" ma:index="29" nillable="true" ma:displayName="Number of Likes" ma:internalName="LikesCount">
      <xsd:simpleType>
        <xsd:restriction base="dms:Unknown"/>
      </xsd:simpleType>
    </xsd:element>
    <xsd:element name="LikedBy" ma:index="30" nillable="true" ma:displayName="Liked By" ma:hidden="true" ma:list="UserInfo" ma:internalName="LikedBy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08fd839-170a-44a4-85e4-5aff044f8a2d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Instructor" ma:index="10" nillable="true" ma:displayName="Instructor" ma:format="Dropdown" ma:internalName="Instructor">
      <xsd:simpleType>
        <xsd:restriction base="dms:Text">
          <xsd:maxLength value="255"/>
        </xsd:restriction>
      </xsd:simpleType>
    </xsd:element>
    <xsd:element name="Program_x0020_Affiliation" ma:index="11" nillable="true" ma:displayName="Program Affiliation" ma:default="MS-EE" ma:format="Dropdown" ma:internalName="Program_x0020_Affiliation">
      <xsd:simpleType>
        <xsd:restriction base="dms:Choice">
          <xsd:enumeration value="MS-EE"/>
          <xsd:enumeration value="MS-DS"/>
          <xsd:enumeration value="ME-EM"/>
          <xsd:enumeration value="Non-Credit"/>
          <xsd:enumeration value="MS-CS"/>
        </xsd:restriction>
      </xsd:simpleType>
    </xsd:element>
    <xsd:element name="MediaServiceDateTaken" ma:index="14" nillable="true" ma:displayName="MediaServiceDateTaken" ma:description="" ma:hidden="true" ma:indexed="true" ma:internalName="MediaServiceDateTaken" ma:readOnly="true">
      <xsd:simpleType>
        <xsd:restriction base="dms:Text"/>
      </xsd:simpleType>
    </xsd:element>
    <xsd:element name="MediaLengthInSeconds" ma:index="15" nillable="true" ma:displayName="MediaLengthInSeconds" ma:hidden="true" ma:internalName="MediaLengthInSeconds" ma:readOnly="true">
      <xsd:simpleType>
        <xsd:restriction base="dms:Unknown"/>
      </xsd:simpleType>
    </xsd:element>
    <xsd:element name="MediaServiceLocation" ma:index="16" nillable="true" ma:displayName="Location" ma:description="" ma:indexed="true" ma:internalName="MediaServiceLocation" ma:readOnly="true">
      <xsd:simpleType>
        <xsd:restriction base="dms:Text"/>
      </xsd:simpleType>
    </xsd:element>
    <xsd:element name="MediaServiceGenerationTime" ma:index="17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8" nillable="true" ma:displayName="MediaServiceEventHashCode" ma:hidden="true" ma:internalName="MediaServiceEventHashCode" ma:readOnly="true">
      <xsd:simpleType>
        <xsd:restriction base="dms:Text"/>
      </xsd:simpleType>
    </xsd:element>
    <xsd:element name="lcf76f155ced4ddcb4097134ff3c332f" ma:index="20" nillable="true" ma:taxonomy="true" ma:internalName="lcf76f155ced4ddcb4097134ff3c332f" ma:taxonomyFieldName="MediaServiceImageTags" ma:displayName="Image Tags" ma:readOnly="false" ma:fieldId="{5cf76f15-5ced-4ddc-b409-7134ff3c332f}" ma:taxonomyMulti="true" ma:sspId="52802cc5-2881-4dd7-9d75-38905e9cf7fb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CR" ma:index="22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ObjectDetectorVersions" ma:index="23" nillable="true" ma:displayName="MediaServiceObjectDetectorVersions" ma:description="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24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f339653-0c01-4318-ae97-7b543795deb4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21" nillable="true" ma:displayName="Taxonomy Catch All Column" ma:hidden="true" ma:list="{7af0b387-c937-4d03-a801-ab4615f1d031}" ma:internalName="TaxCatchAll" ma:showField="CatchAllData" ma:web="9f339653-0c01-4318-ae97-7b543795deb4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A2DC36B2-8466-4077-8ED8-584C037518AC}"/>
</file>

<file path=customXml/itemProps2.xml><?xml version="1.0" encoding="utf-8"?>
<ds:datastoreItem xmlns:ds="http://schemas.openxmlformats.org/officeDocument/2006/customXml" ds:itemID="{A1530B08-4E06-41CB-BB9A-84297EEFCBB9}"/>
</file>

<file path=customXml/itemProps3.xml><?xml version="1.0" encoding="utf-8"?>
<ds:datastoreItem xmlns:ds="http://schemas.openxmlformats.org/officeDocument/2006/customXml" ds:itemID="{696607E1-5F13-447E-9320-AAC7565E16FA}"/>
</file>

<file path=docMetadata/LabelInfo.xml><?xml version="1.0" encoding="utf-8"?>
<clbl:labelList xmlns:clbl="http://schemas.microsoft.com/office/2020/mipLabelMetadata">
  <clbl:label id="{3ded8b1b-070d-4629-82e4-c0b019f46057}" enabled="0" method="" siteId="{3ded8b1b-070d-4629-82e4-c0b019f46057}" removed="1"/>
</clbl:labelLis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Tom Yeh</dc:creator>
  <cp:keywords/>
  <dc:description/>
  <cp:lastModifiedBy>Teal Bullick</cp:lastModifiedBy>
  <cp:revision/>
  <dcterms:created xsi:type="dcterms:W3CDTF">2025-03-03T21:57:10Z</dcterms:created>
  <dcterms:modified xsi:type="dcterms:W3CDTF">2025-07-27T03:27:46Z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0x01010055D1C97D5F27A942A6ECCDFB95DF13FE</vt:lpwstr>
  </property>
  <property fmtid="{D5CDD505-2E9C-101B-9397-08002B2CF9AE}" pid="3" name="MediaServiceImageTags">
    <vt:lpwstr/>
  </property>
</Properties>
</file>