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0B07598D-86AE-4B47-B0BC-1B2889283C5A}" xr6:coauthVersionLast="47" xr6:coauthVersionMax="47" xr10:uidLastSave="{00000000-0000-0000-0000-000000000000}"/>
  <bookViews>
    <workbookView xWindow="11300" yWindow="500" windowWidth="2056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5" l="1"/>
  <c r="G54" i="5"/>
  <c r="B43" i="2"/>
  <c r="B44" i="2" s="1"/>
  <c r="C23" i="3"/>
  <c r="C27" i="3" s="1"/>
  <c r="G62" i="5"/>
  <c r="G61" i="5"/>
  <c r="B27" i="3"/>
  <c r="I55" i="5"/>
  <c r="I57" i="5" s="1"/>
  <c r="J55" i="5"/>
  <c r="J57" i="5" s="1"/>
  <c r="A44" i="2"/>
  <c r="G50" i="5"/>
  <c r="G51" i="5" s="1"/>
  <c r="A27" i="3"/>
  <c r="J24" i="3"/>
  <c r="J25" i="3" s="1"/>
</calcChain>
</file>

<file path=xl/sharedStrings.xml><?xml version="1.0" encoding="utf-8"?>
<sst xmlns="http://schemas.openxmlformats.org/spreadsheetml/2006/main" count="1298" uniqueCount="287">
  <si>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</si>
  <si>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</si>
  <si>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</si>
  <si>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</si>
  <si>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</si>
  <si>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</si>
  <si>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</si>
  <si>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</si>
  <si>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</si>
  <si>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</si>
  <si>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</si>
  <si>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</si>
  <si>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</si>
  <si>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</si>
  <si>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</si>
  <si>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</si>
  <si>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</si>
  <si>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</si>
  <si>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</si>
  <si>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</si>
  <si>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</si>
  <si>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</si>
  <si>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</si>
  <si>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</si>
  <si>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</si>
  <si>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</si>
  <si>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</si>
  <si>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</si>
  <si>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</si>
  <si>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</si>
  <si>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</si>
  <si>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</si>
  <si>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</si>
  <si>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</si>
  <si>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</si>
  <si>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</si>
  <si>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</si>
  <si>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</si>
  <si>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</si>
  <si>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</si>
  <si>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</si>
  <si>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</si>
  <si>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</si>
  <si>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</si>
  <si>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</si>
  <si>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</si>
  <si>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</si>
  <si>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</si>
  <si>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</si>
  <si>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</si>
  <si>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</si>
  <si>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</si>
  <si>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</si>
  <si>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</si>
  <si>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</si>
  <si>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</si>
  <si>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</si>
  <si>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</si>
  <si>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</si>
  <si>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</si>
  <si>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</si>
  <si>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</si>
  <si>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</si>
  <si>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</si>
  <si>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</si>
  <si>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</si>
  <si>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</si>
  <si>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</si>
  <si>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</si>
  <si>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</si>
  <si>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</si>
  <si>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</si>
  <si>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</si>
  <si>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</si>
  <si>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</si>
  <si>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</si>
  <si>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</si>
  <si>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</si>
  <si>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</si>
  <si>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</si>
  <si>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</si>
  <si>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</si>
  <si>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</si>
  <si>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</si>
  <si>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</si>
  <si>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</si>
  <si>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</si>
  <si>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</si>
  <si>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</si>
  <si>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</si>
  <si>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</si>
  <si>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</si>
  <si>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</si>
  <si>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</si>
  <si>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</si>
  <si>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</si>
  <si>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</si>
  <si>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</si>
  <si>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</si>
  <si>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</si>
  <si>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</si>
  <si>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</si>
  <si>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</si>
  <si>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</si>
  <si>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</si>
  <si>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</si>
  <si>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</si>
  <si>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</si>
  <si>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</si>
  <si>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</si>
  <si>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</si>
  <si>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</si>
  <si>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</si>
  <si>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</si>
  <si>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</si>
  <si>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</si>
  <si>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</si>
  <si>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</si>
  <si>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</si>
  <si>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</si>
  <si>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</si>
  <si>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</si>
  <si>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</si>
  <si>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</si>
  <si>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</si>
  <si>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</si>
  <si>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</si>
  <si>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</si>
  <si>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</si>
  <si>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</si>
  <si>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</si>
  <si>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</si>
  <si>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</si>
  <si>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</si>
  <si>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</si>
  <si>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</si>
  <si>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</si>
  <si>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</si>
  <si>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</si>
  <si>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</si>
  <si>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</si>
  <si>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</si>
  <si>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</si>
  <si>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</si>
  <si>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</si>
  <si>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</si>
  <si>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</si>
  <si>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</si>
  <si>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</si>
  <si>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</si>
  <si>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</si>
  <si>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</si>
  <si>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</si>
  <si>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</si>
  <si>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</si>
  <si>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</si>
  <si>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</si>
  <si>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</si>
  <si>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</si>
  <si>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</si>
  <si>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</si>
  <si>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</si>
  <si>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</si>
  <si>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</si>
  <si>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</si>
  <si>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</si>
  <si>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</si>
  <si>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</si>
  <si>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</si>
  <si>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</si>
  <si>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</si>
  <si>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</si>
  <si>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</si>
  <si>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</si>
  <si>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</si>
  <si>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</si>
  <si>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</si>
  <si>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</si>
  <si>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</si>
  <si>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</si>
  <si>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</si>
  <si>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</si>
  <si>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</si>
  <si>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</si>
  <si>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</si>
  <si>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</si>
  <si>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</si>
  <si>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</si>
  <si>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</si>
  <si>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</si>
  <si>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</si>
  <si>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</si>
  <si>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</si>
  <si>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</si>
  <si>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</si>
  <si>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</si>
  <si>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</si>
  <si>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</si>
  <si>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</si>
  <si>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</si>
  <si>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</si>
  <si>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</si>
  <si>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</si>
  <si>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</si>
  <si>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</si>
  <si>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</si>
  <si>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</si>
  <si>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</si>
  <si>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</si>
  <si>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</si>
  <si>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</si>
  <si>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</si>
  <si>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</si>
  <si>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</si>
  <si>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</si>
  <si>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</si>
  <si>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</si>
  <si>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</si>
  <si>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</si>
  <si>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</si>
  <si>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</si>
  <si>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</si>
  <si>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</si>
  <si>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</si>
  <si>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</si>
  <si>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</si>
  <si>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</si>
  <si>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</si>
  <si>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</si>
  <si>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</si>
  <si>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</si>
  <si>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</si>
  <si>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</si>
  <si>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</si>
  <si>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</si>
  <si>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</si>
  <si>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</si>
  <si>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</si>
  <si>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</si>
  <si>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</si>
  <si>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</si>
  <si>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</si>
  <si>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</si>
  <si>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</si>
  <si>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</si>
  <si>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</si>
  <si>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</si>
  <si>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</si>
  <si>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</si>
  <si>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</si>
  <si>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</si>
  <si>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</si>
  <si>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</si>
  <si>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</si>
  <si>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</si>
  <si>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</si>
  <si>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</si>
  <si>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</si>
  <si>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</si>
  <si>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</si>
  <si>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</si>
  <si>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</si>
  <si>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</si>
  <si>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</si>
  <si>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</si>
  <si>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</si>
  <si>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</si>
  <si>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</si>
  <si>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</si>
  <si>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</si>
  <si>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</si>
  <si>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</si>
  <si>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</si>
  <si>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</si>
  <si>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</si>
  <si>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</si>
  <si>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</si>
  <si>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</si>
  <si>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</si>
  <si>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</si>
  <si>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</si>
  <si>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</si>
  <si>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</si>
  <si>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</si>
  <si>
    <t>x</t>
  </si>
  <si>
    <t>Fundamentals of Natural Language Processing</t>
  </si>
  <si>
    <t>Deep Learning for Natural Language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</si>
</sst>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2">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9" fontId="17" fillId="15" borderId="0" xfId="0" applyNumberFormat="1"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xf numFmtId="9" fontId="17" fillId="0" borderId="0" xfId="2" applyFont="1" applyFill="1" applyBorder="1"/>
    <xf numFmtId="0" fontId="2" fillId="0" borderId="0" xfId="0" applyFont="1" applyFill="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5"/>
      <c r="B1" s="336"/>
      <c r="C1" s="336"/>
      <c r="D1" s="336"/>
      <c r="E1" s="336"/>
      <c r="F1" s="336"/>
      <c r="G1" s="336"/>
      <c r="H1" s="336"/>
      <c r="I1" s="336"/>
      <c r="J1" s="336"/>
      <c r="K1" s="336"/>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7" t="s">
        <v>115</v>
      </c>
      <c r="F35" s="336"/>
      <c r="G35" s="336"/>
      <c r="H35" s="336"/>
      <c r="I35" s="336"/>
      <c r="J35" s="336"/>
      <c r="K35" s="336"/>
    </row>
    <row r="36" spans="1:11" ht="13" x14ac:dyDescent="0.15">
      <c r="A36" s="38" t="s">
        <v>116</v>
      </c>
      <c r="B36" s="38" t="s">
        <v>117</v>
      </c>
      <c r="C36" s="39" t="s">
        <v>88</v>
      </c>
      <c r="D36" s="53"/>
      <c r="E36" s="337" t="s">
        <v>115</v>
      </c>
      <c r="F36" s="336"/>
      <c r="G36" s="336"/>
      <c r="H36" s="336"/>
      <c r="I36" s="336"/>
      <c r="J36" s="336"/>
      <c r="K36" s="336"/>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7" t="s">
        <v>115</v>
      </c>
      <c r="F38" s="336"/>
      <c r="G38" s="336"/>
      <c r="H38" s="336"/>
      <c r="I38" s="336"/>
      <c r="J38" s="336"/>
      <c r="K38" s="336"/>
    </row>
    <row r="39" spans="1:11" ht="13" x14ac:dyDescent="0.15">
      <c r="A39" s="13" t="s">
        <v>122</v>
      </c>
      <c r="B39" s="13" t="s">
        <v>123</v>
      </c>
      <c r="C39" s="13" t="s">
        <v>88</v>
      </c>
      <c r="D39" s="56"/>
      <c r="E39" s="338" t="s">
        <v>115</v>
      </c>
      <c r="F39" s="339"/>
      <c r="G39" s="339"/>
      <c r="H39" s="339"/>
      <c r="I39" s="339"/>
      <c r="J39" s="339"/>
      <c r="K39" s="339"/>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96937795-7A66-BC46-8574-6DA6BD9F93D3}">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5" t="s">
        <v>133</v>
      </c>
      <c r="B22" s="285" t="s">
        <v>133</v>
      </c>
      <c r="C22" s="329">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0">
        <f>SUM(14/21)</f>
        <v>0.66666666666666663</v>
      </c>
      <c r="B27" s="330">
        <f>SUM(21 / 21)</f>
        <v>1</v>
      </c>
      <c r="C27" s="331">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2" workbookViewId="0">
      <selection activeCell="C28" sqref="C28"/>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6" t="s">
        <v>5</v>
      </c>
      <c r="J1" s="2" t="s">
        <v>6</v>
      </c>
      <c r="K1" s="2" t="s">
        <v>7</v>
      </c>
      <c r="L1" s="2" t="s">
        <v>8</v>
      </c>
      <c r="M1" s="2" t="s">
        <v>9</v>
      </c>
      <c r="N1" s="228" t="s">
        <v>10</v>
      </c>
    </row>
    <row r="2" spans="1:41" s="75" customFormat="1" ht="17" customHeight="1" thickBot="1" x14ac:dyDescent="0.2">
      <c r="A2" s="305" t="s">
        <v>133</v>
      </c>
      <c r="B2" s="304" t="s">
        <v>133</v>
      </c>
      <c r="C2" s="305" t="s">
        <v>254</v>
      </c>
      <c r="D2" s="307" t="s">
        <v>86</v>
      </c>
      <c r="E2" s="315"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1" t="s">
        <v>133</v>
      </c>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5">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75" t="s">
        <v>284</v>
      </c>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A8" s="169" t="s">
        <v>284</v>
      </c>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5" t="s">
        <v>133</v>
      </c>
      <c r="B13" s="304" t="s">
        <v>133</v>
      </c>
      <c r="C13" s="305" t="s">
        <v>254</v>
      </c>
      <c r="D13" s="314" t="s">
        <v>111</v>
      </c>
      <c r="E13" s="314"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7">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79">
        <v>0.25</v>
      </c>
      <c r="N19" s="292"/>
    </row>
    <row r="20" spans="1:41" ht="17" customHeight="1" x14ac:dyDescent="0.15">
      <c r="B20" s="226" t="s">
        <v>133</v>
      </c>
      <c r="C20" s="169">
        <v>100</v>
      </c>
      <c r="D20" s="241" t="s">
        <v>189</v>
      </c>
      <c r="E20" s="157" t="s">
        <v>192</v>
      </c>
      <c r="F20" s="7" t="s">
        <v>88</v>
      </c>
      <c r="H20" s="20" t="s">
        <v>41</v>
      </c>
      <c r="I20" s="278">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3"/>
      <c r="P22"/>
      <c r="Q22"/>
      <c r="R22"/>
      <c r="S22"/>
      <c r="T22"/>
      <c r="U22"/>
      <c r="V22"/>
      <c r="W22"/>
      <c r="X22"/>
      <c r="Y22"/>
      <c r="Z22"/>
      <c r="AA22"/>
      <c r="AB22"/>
      <c r="AC22"/>
      <c r="AD22"/>
      <c r="AE22"/>
      <c r="AF22"/>
      <c r="AG22"/>
      <c r="AH22"/>
      <c r="AI22"/>
      <c r="AJ22"/>
      <c r="AK22"/>
      <c r="AL22"/>
      <c r="AM22"/>
      <c r="AN22"/>
      <c r="AO22"/>
    </row>
    <row r="23" spans="1:41" s="302" customFormat="1" ht="15.75" customHeight="1" thickBot="1" x14ac:dyDescent="0.2">
      <c r="A23" s="294">
        <v>2</v>
      </c>
      <c r="B23" s="294">
        <v>10</v>
      </c>
      <c r="C23" s="294"/>
      <c r="D23" s="295"/>
      <c r="E23" s="295"/>
      <c r="F23" s="295"/>
      <c r="G23" s="296"/>
      <c r="H23" s="297"/>
      <c r="I23" s="298"/>
      <c r="J23" s="299"/>
      <c r="K23" s="300"/>
      <c r="L23" s="295"/>
      <c r="M23" s="295"/>
      <c r="N23" s="295"/>
      <c r="O23" s="301"/>
      <c r="P23" s="301"/>
      <c r="Q23" s="301"/>
      <c r="R23" s="301"/>
      <c r="S23" s="301"/>
      <c r="T23" s="301"/>
      <c r="U23" s="301"/>
      <c r="V23" s="301"/>
      <c r="W23" s="301"/>
      <c r="X23" s="301"/>
      <c r="Y23" s="301"/>
      <c r="Z23" s="301"/>
      <c r="AA23" s="301"/>
    </row>
    <row r="24" spans="1:41" ht="17" customHeight="1" x14ac:dyDescent="0.15">
      <c r="B24" s="223"/>
      <c r="D24" s="282" t="s">
        <v>263</v>
      </c>
      <c r="E24" s="157" t="s">
        <v>264</v>
      </c>
      <c r="F24" s="7" t="s">
        <v>88</v>
      </c>
      <c r="G24" s="35"/>
      <c r="H24" s="33"/>
      <c r="I24" s="10">
        <v>0.2</v>
      </c>
      <c r="J24" s="323">
        <v>20</v>
      </c>
      <c r="K24" s="324" t="s">
        <v>47</v>
      </c>
      <c r="L24" s="35"/>
      <c r="M24" s="35"/>
      <c r="N24" s="232"/>
    </row>
    <row r="25" spans="1:41" x14ac:dyDescent="0.15">
      <c r="B25" s="223"/>
      <c r="D25" s="282" t="s">
        <v>265</v>
      </c>
      <c r="E25" s="157" t="s">
        <v>266</v>
      </c>
      <c r="F25" s="34" t="s">
        <v>88</v>
      </c>
      <c r="J25" s="3">
        <v>17</v>
      </c>
      <c r="K25" s="8" t="s">
        <v>42</v>
      </c>
      <c r="N25" s="231"/>
    </row>
    <row r="26" spans="1:41" s="202" customFormat="1" ht="14" thickBot="1" x14ac:dyDescent="0.2">
      <c r="A26" s="194"/>
      <c r="B26" s="227"/>
      <c r="C26" s="198"/>
      <c r="D26" s="291"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A27" s="169" t="s">
        <v>284</v>
      </c>
      <c r="B27" s="226" t="s">
        <v>133</v>
      </c>
      <c r="C27" s="169">
        <v>95.89</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8" customFormat="1" ht="17" customHeight="1" thickBot="1" x14ac:dyDescent="0.2">
      <c r="A36" s="303" t="s">
        <v>133</v>
      </c>
      <c r="B36" s="304" t="s">
        <v>133</v>
      </c>
      <c r="C36" s="305" t="s">
        <v>254</v>
      </c>
      <c r="D36" s="306" t="s">
        <v>187</v>
      </c>
      <c r="E36" s="306" t="s">
        <v>179</v>
      </c>
      <c r="F36" s="307" t="s">
        <v>88</v>
      </c>
      <c r="H36" s="309" t="s">
        <v>28</v>
      </c>
      <c r="I36" s="310">
        <v>0.2</v>
      </c>
      <c r="J36" s="311"/>
      <c r="N36" s="312"/>
      <c r="O36" s="313"/>
      <c r="P36" s="313"/>
      <c r="Q36" s="313"/>
      <c r="R36" s="313"/>
      <c r="S36" s="313"/>
      <c r="T36" s="313"/>
      <c r="U36" s="313"/>
      <c r="V36" s="313"/>
      <c r="W36" s="313"/>
      <c r="X36" s="313"/>
      <c r="Y36" s="313"/>
      <c r="Z36" s="313"/>
      <c r="AA36" s="313"/>
      <c r="AB36" s="313"/>
      <c r="AC36" s="313"/>
      <c r="AD36" s="313"/>
      <c r="AE36" s="313"/>
      <c r="AF36" s="313"/>
      <c r="AG36" s="313"/>
      <c r="AH36" s="313"/>
      <c r="AI36" s="313"/>
      <c r="AJ36" s="313"/>
      <c r="AK36" s="313"/>
      <c r="AL36" s="313"/>
      <c r="AM36" s="313"/>
      <c r="AN36" s="313"/>
      <c r="AO36" s="313"/>
    </row>
    <row r="37" spans="1:41" ht="17" customHeight="1" x14ac:dyDescent="0.15">
      <c r="B37" s="214"/>
      <c r="D37" s="281" t="s">
        <v>257</v>
      </c>
      <c r="E37" s="157" t="s">
        <v>258</v>
      </c>
      <c r="F37" s="157" t="s">
        <v>88</v>
      </c>
      <c r="G37" s="8"/>
      <c r="H37" s="9"/>
      <c r="I37" s="280"/>
      <c r="J37" s="158"/>
      <c r="K37" s="157"/>
      <c r="L37" s="8"/>
      <c r="M37" s="8"/>
      <c r="N37" s="286"/>
    </row>
    <row r="38" spans="1:41" ht="17" customHeight="1" x14ac:dyDescent="0.15">
      <c r="B38" s="223"/>
      <c r="D38" s="281" t="s">
        <v>259</v>
      </c>
      <c r="E38" s="157" t="s">
        <v>260</v>
      </c>
      <c r="F38" s="157" t="s">
        <v>88</v>
      </c>
      <c r="G38" s="8"/>
      <c r="H38" s="9"/>
      <c r="I38" s="280"/>
      <c r="J38" s="158"/>
      <c r="K38" s="157"/>
      <c r="L38" s="8"/>
      <c r="M38" s="8"/>
      <c r="N38" s="235"/>
    </row>
    <row r="39" spans="1:41" ht="17" customHeight="1" thickBot="1" x14ac:dyDescent="0.2">
      <c r="A39" s="194"/>
      <c r="B39" s="224"/>
      <c r="C39" s="194"/>
      <c r="D39" s="283" t="s">
        <v>261</v>
      </c>
      <c r="E39" s="195" t="s">
        <v>262</v>
      </c>
      <c r="F39" s="195" t="s">
        <v>88</v>
      </c>
      <c r="G39" s="100"/>
      <c r="H39" s="101"/>
      <c r="I39" s="284"/>
      <c r="J39" s="285"/>
      <c r="K39" s="195"/>
      <c r="L39" s="100"/>
      <c r="M39" s="100"/>
      <c r="N39" s="236"/>
    </row>
    <row r="40" spans="1:41" ht="17" customHeight="1" thickBot="1" x14ac:dyDescent="0.2">
      <c r="A40" s="163"/>
      <c r="B40" s="287"/>
      <c r="C40" s="163"/>
      <c r="D40" s="245" t="s">
        <v>255</v>
      </c>
      <c r="E40" s="196" t="s">
        <v>256</v>
      </c>
      <c r="F40" s="196" t="s">
        <v>88</v>
      </c>
      <c r="G40" s="322" t="s">
        <v>94</v>
      </c>
      <c r="H40" s="72"/>
      <c r="I40" s="288"/>
      <c r="J40" s="289"/>
      <c r="K40" s="196"/>
      <c r="L40" s="71"/>
      <c r="M40" s="71"/>
      <c r="N40" s="290"/>
    </row>
    <row r="41" spans="1:41" s="302" customFormat="1" ht="17" customHeight="1" x14ac:dyDescent="0.15">
      <c r="A41" s="316">
        <v>1</v>
      </c>
      <c r="B41" s="316">
        <v>4</v>
      </c>
      <c r="C41" s="316"/>
      <c r="D41" s="301"/>
      <c r="E41" s="301"/>
      <c r="F41" s="301"/>
      <c r="G41" s="319"/>
      <c r="H41" s="320"/>
      <c r="I41" s="321"/>
      <c r="J41" s="318"/>
      <c r="K41" s="317"/>
      <c r="L41" s="319"/>
      <c r="M41" s="319"/>
      <c r="N41" s="317"/>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0" operator="beginsWith" text="R">
      <formula>LEFT((G14),LEN("R"))=("R")</formula>
    </cfRule>
    <cfRule type="beginsWith" dxfId="108" priority="71" operator="beginsWith" text="Python">
      <formula>LEFT((G14),LEN("Python"))=("Python")</formula>
    </cfRule>
  </conditionalFormatting>
  <conditionalFormatting sqref="G17:G18">
    <cfRule type="beginsWith" dxfId="107" priority="53" operator="beginsWith" text="R">
      <formula>LEFT((G17),LEN("R"))=("R")</formula>
    </cfRule>
    <cfRule type="beginsWith" dxfId="106" priority="54" operator="beginsWith" text="Python">
      <formula>LEFT((G17),LEN("Python"))=("Python")</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1" operator="containsText" text="Essay">
      <formula>NOT(ISERROR(SEARCH(("Essay"),(G27))))</formula>
    </cfRule>
    <cfRule type="containsText" dxfId="103" priority="32" operator="containsText" text="Project">
      <formula>NOT(ISERROR(SEARCH(("Project"),(G27))))</formula>
    </cfRule>
    <cfRule type="containsText" dxfId="102" priority="33" operator="containsText" text="Exam">
      <formula>NOT(ISERROR(SEARCH(("Exam"),(G27))))</formula>
    </cfRule>
    <cfRule type="containsText" dxfId="101" priority="34" operator="containsText" text="Programming">
      <formula>NOT(ISERROR(SEARCH(("Programming"),(G27))))</formula>
    </cfRule>
    <cfRule type="beginsWith" dxfId="100" priority="35" operator="beginsWith" text="R">
      <formula>LEFT((G27),LEN("R"))=("R")</formula>
    </cfRule>
    <cfRule type="beginsWith" dxfId="99" priority="36" operator="beginsWith" text="Python">
      <formula>LEFT((G27),LEN("Python"))=("Python")</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0" operator="beginsWith" text="R">
      <formula>LEFT((G40),LEN("R"))=("R")</formula>
    </cfRule>
    <cfRule type="beginsWith" dxfId="93" priority="11" operator="beginsWith" text="Python">
      <formula>LEFT((G40),LEN("Python"))=("Python")</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1" operator="containsText" text="Project">
      <formula>NOT(ISERROR(SEARCH(("Project"),(G14))))</formula>
    </cfRule>
    <cfRule type="containsText" dxfId="84" priority="62" operator="containsText" text="Exam">
      <formula>NOT(ISERROR(SEARCH(("Exam"),(G14))))</formula>
    </cfRule>
    <cfRule type="containsText" dxfId="83" priority="63" operator="containsText" text="Programming">
      <formula>NOT(ISERROR(SEARCH(("Programming"),(G14))))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0" operator="containsText" text="Exam">
      <formula>NOT(ISERROR(SEARCH(("Exam"),(G17))))</formula>
    </cfRule>
    <cfRule type="containsText" dxfId="78" priority="51" operator="containsText" text="Programming">
      <formula>NOT(ISERROR(SEARCH(("Programming"),(G17))))</formula>
    </cfRule>
  </conditionalFormatting>
  <conditionalFormatting sqref="G23:H24 H26:H32">
    <cfRule type="containsText" dxfId="77" priority="39" operator="containsText" text="Essay">
      <formula>NOT(ISERROR(SEARCH(("Essay"),(G23))))</formula>
    </cfRule>
    <cfRule type="containsText" dxfId="76" priority="40" operator="containsText" text="Project">
      <formula>NOT(ISERROR(SEARCH(("Project"),(G23))))</formula>
    </cfRule>
    <cfRule type="containsText" dxfId="75" priority="41" operator="containsText" text="Exam">
      <formula>NOT(ISERROR(SEARCH(("Exam"),(G23))))</formula>
    </cfRule>
    <cfRule type="containsText" dxfId="74" priority="42" operator="containsText" text="Programming">
      <formula>NOT(ISERROR(SEARCH(("Programming"),(G23))))</formula>
    </cfRule>
  </conditionalFormatting>
  <conditionalFormatting sqref="G33:H41">
    <cfRule type="containsText" dxfId="73" priority="6" operator="containsText" text="Essay">
      <formula>NOT(ISERROR(SEARCH(("Essay"),(G33))))</formula>
    </cfRule>
    <cfRule type="containsText" dxfId="72" priority="7" operator="containsText" text="Project">
      <formula>NOT(ISERROR(SEARCH(("Project"),(G33))))</formula>
    </cfRule>
    <cfRule type="containsText" dxfId="71" priority="8" operator="containsText" text="Exam">
      <formula>NOT(ISERROR(SEARCH(("Exam"),(G33))))</formula>
    </cfRule>
    <cfRule type="containsText" dxfId="70" priority="9" operator="containsText" text="Programming">
      <formula>NOT(ISERROR(SEARCH(("Programming"),(G33))))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6" operator="containsText" text="A">
      <formula>NOT(ISERROR(SEARCH(("A"),(K2))))</formula>
    </cfRule>
    <cfRule type="containsText" dxfId="60" priority="67" operator="containsText" text="B">
      <formula>NOT(ISERROR(SEARCH(("B"),(K2))))</formula>
    </cfRule>
    <cfRule type="containsText" dxfId="59" priority="68" operator="containsText" text="I">
      <formula>NOT(ISERROR(SEARCH(("I"),(K2))))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1" operator="containsText" text="1 submission">
      <formula>NOT(ISERROR(SEARCH(("1 submission"),(#REF!))))</formula>
    </cfRule>
    <cfRule type="containsText" dxfId="39" priority="102" operator="containsText" text="Yes">
      <formula>NOT(ISERROR(SEARCH(("Yes"),(#REF!))))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8" operator="containsText" text="1 submission">
      <formula>NOT(ISERROR(SEARCH(("1 submission"),(#REF!))))</formula>
    </cfRule>
    <cfRule type="containsText" dxfId="36" priority="99" operator="containsText" text="Yes">
      <formula>NOT(ISERROR(SEARCH(("Yes"),(#REF!))))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5" operator="containsText" text="1 submission">
      <formula>NOT(ISERROR(SEARCH(("1 submission"),(#REF!))))</formula>
    </cfRule>
    <cfRule type="containsText" dxfId="33" priority="96" operator="containsText" text="Yes">
      <formula>NOT(ISERROR(SEARCH(("Yes"),(#REF!))))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72"/>
  <sheetViews>
    <sheetView tabSelected="1" topLeftCell="A12" workbookViewId="0">
      <selection activeCell="E35" sqref="E35"/>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267" bestFit="1" customWidth="1"/>
    <col min="7" max="7" width="10.83203125" style="267"/>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267" t="s">
        <v>158</v>
      </c>
      <c r="G1" s="267" t="s">
        <v>136</v>
      </c>
      <c r="I1" s="168" t="s">
        <v>166</v>
      </c>
      <c r="J1" s="168" t="s">
        <v>167</v>
      </c>
      <c r="K1" s="170" t="s">
        <v>168</v>
      </c>
      <c r="L1" s="168" t="s">
        <v>169</v>
      </c>
    </row>
    <row r="2" spans="1:12" s="189" customFormat="1" ht="16" customHeight="1" x14ac:dyDescent="0.2">
      <c r="A2" s="189" t="s">
        <v>282</v>
      </c>
      <c r="C2" s="190"/>
      <c r="F2" s="268"/>
      <c r="G2" s="268"/>
    </row>
    <row r="3" spans="1:12" ht="16" customHeight="1" x14ac:dyDescent="0.2">
      <c r="A3" s="171" t="s">
        <v>140</v>
      </c>
      <c r="B3" s="171" t="s">
        <v>16</v>
      </c>
      <c r="C3" s="175">
        <v>0.16</v>
      </c>
      <c r="D3" s="171" t="s">
        <v>138</v>
      </c>
      <c r="E3" s="172" t="s">
        <v>12</v>
      </c>
      <c r="F3" s="267" t="s">
        <v>152</v>
      </c>
      <c r="G3" s="267">
        <v>4</v>
      </c>
      <c r="J3" s="170">
        <v>0.45</v>
      </c>
      <c r="K3" s="168" t="s">
        <v>79</v>
      </c>
      <c r="L3" s="173" t="s">
        <v>80</v>
      </c>
    </row>
    <row r="4" spans="1:12" ht="16" customHeight="1" x14ac:dyDescent="0.2">
      <c r="A4" s="171"/>
      <c r="J4" s="170">
        <v>0.4</v>
      </c>
      <c r="K4" s="168" t="s">
        <v>52</v>
      </c>
      <c r="L4" s="173" t="s">
        <v>53</v>
      </c>
    </row>
    <row r="5" spans="1:12" ht="16" customHeight="1" x14ac:dyDescent="0.2">
      <c r="A5" s="171" t="s">
        <v>139</v>
      </c>
      <c r="B5" s="171" t="s">
        <v>16</v>
      </c>
      <c r="C5" s="175">
        <v>0.17</v>
      </c>
      <c r="D5" s="171" t="s">
        <v>20</v>
      </c>
      <c r="E5" s="172" t="s">
        <v>21</v>
      </c>
      <c r="F5" s="267" t="s">
        <v>152</v>
      </c>
      <c r="G5" s="267">
        <v>4</v>
      </c>
      <c r="J5" s="170">
        <v>0.33</v>
      </c>
      <c r="K5" s="168" t="s">
        <v>74</v>
      </c>
      <c r="L5" s="173" t="s">
        <v>75</v>
      </c>
    </row>
    <row r="6" spans="1:12" ht="16" customHeight="1" x14ac:dyDescent="0.2">
      <c r="A6" s="171"/>
      <c r="B6" s="171" t="s">
        <v>16</v>
      </c>
      <c r="C6" s="175">
        <v>0.1</v>
      </c>
      <c r="D6" s="171" t="s">
        <v>22</v>
      </c>
      <c r="E6" s="172" t="s">
        <v>23</v>
      </c>
      <c r="F6" s="267" t="s">
        <v>152</v>
      </c>
      <c r="G6" s="267">
        <v>4</v>
      </c>
      <c r="J6" s="170">
        <v>0.31</v>
      </c>
      <c r="K6" s="168" t="s">
        <v>118</v>
      </c>
      <c r="L6" s="174" t="s">
        <v>119</v>
      </c>
    </row>
    <row r="7" spans="1:12" ht="16" customHeight="1" x14ac:dyDescent="0.2">
      <c r="A7" s="171"/>
      <c r="J7" s="170">
        <v>0.3</v>
      </c>
      <c r="K7" s="168" t="s">
        <v>77</v>
      </c>
      <c r="L7" s="173" t="s">
        <v>78</v>
      </c>
    </row>
    <row r="8" spans="1:12" ht="16" customHeight="1" x14ac:dyDescent="0.2">
      <c r="A8" s="171" t="s">
        <v>142</v>
      </c>
      <c r="B8" s="171" t="s">
        <v>16</v>
      </c>
      <c r="C8" s="175">
        <v>0.5</v>
      </c>
      <c r="D8" s="171" t="s">
        <v>38</v>
      </c>
      <c r="E8" s="172" t="s">
        <v>39</v>
      </c>
      <c r="F8" s="267" t="s">
        <v>152</v>
      </c>
      <c r="G8" s="267">
        <v>4</v>
      </c>
      <c r="J8" s="170">
        <v>0.3</v>
      </c>
      <c r="K8" s="168" t="s">
        <v>89</v>
      </c>
      <c r="L8" s="173" t="s">
        <v>90</v>
      </c>
    </row>
    <row r="9" spans="1:12" ht="16" customHeight="1" x14ac:dyDescent="0.2">
      <c r="A9" s="171"/>
      <c r="B9" s="171" t="s">
        <v>16</v>
      </c>
      <c r="C9" s="175">
        <v>0.35</v>
      </c>
      <c r="D9" s="171" t="s">
        <v>49</v>
      </c>
      <c r="E9" s="172" t="s">
        <v>50</v>
      </c>
      <c r="F9" s="267" t="s">
        <v>152</v>
      </c>
      <c r="G9" s="267">
        <v>4</v>
      </c>
      <c r="J9" s="170">
        <v>0.3</v>
      </c>
      <c r="K9" s="168" t="s">
        <v>86</v>
      </c>
      <c r="L9" s="173" t="s">
        <v>87</v>
      </c>
    </row>
    <row r="10" spans="1:12" ht="16" customHeight="1" x14ac:dyDescent="0.2">
      <c r="A10" s="171"/>
      <c r="J10" s="170">
        <v>0.28000000000000003</v>
      </c>
      <c r="K10" s="168" t="s">
        <v>44</v>
      </c>
      <c r="L10" s="173" t="s">
        <v>45</v>
      </c>
    </row>
    <row r="11" spans="1:12" ht="16" customHeight="1" x14ac:dyDescent="0.2">
      <c r="A11" s="171" t="s">
        <v>143</v>
      </c>
      <c r="B11" s="171" t="s">
        <v>16</v>
      </c>
      <c r="C11" s="175">
        <v>0.28000000000000003</v>
      </c>
      <c r="D11" s="171" t="s">
        <v>44</v>
      </c>
      <c r="E11" s="172" t="s">
        <v>45</v>
      </c>
      <c r="F11" s="267" t="s">
        <v>152</v>
      </c>
      <c r="G11" s="267">
        <v>4</v>
      </c>
      <c r="J11" s="170">
        <v>0.25</v>
      </c>
      <c r="K11" s="168" t="s">
        <v>24</v>
      </c>
      <c r="L11" s="173" t="s">
        <v>25</v>
      </c>
    </row>
    <row r="12" spans="1:12" ht="16" customHeight="1" x14ac:dyDescent="0.2">
      <c r="A12" s="171"/>
      <c r="B12" s="171" t="s">
        <v>16</v>
      </c>
      <c r="C12" s="175">
        <v>0.4</v>
      </c>
      <c r="D12" s="171" t="s">
        <v>52</v>
      </c>
      <c r="E12" s="172" t="s">
        <v>53</v>
      </c>
      <c r="F12" s="267" t="s">
        <v>152</v>
      </c>
      <c r="G12" s="267">
        <v>4</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267" t="s">
        <v>152</v>
      </c>
      <c r="G14" s="267">
        <v>4</v>
      </c>
    </row>
    <row r="15" spans="1:12" ht="16" customHeight="1" x14ac:dyDescent="0.2">
      <c r="A15" s="171"/>
      <c r="B15" s="171" t="s">
        <v>16</v>
      </c>
      <c r="C15" s="175">
        <v>0.5</v>
      </c>
      <c r="D15" s="171" t="s">
        <v>83</v>
      </c>
      <c r="E15" s="172" t="s">
        <v>84</v>
      </c>
      <c r="F15" s="267" t="s">
        <v>152</v>
      </c>
      <c r="G15" s="267">
        <v>4</v>
      </c>
      <c r="I15" s="168" t="s">
        <v>165</v>
      </c>
    </row>
    <row r="16" spans="1:12" ht="16" customHeight="1" x14ac:dyDescent="0.2">
      <c r="A16" s="171"/>
      <c r="B16" s="171" t="s">
        <v>16</v>
      </c>
      <c r="C16" s="175">
        <v>0.3</v>
      </c>
      <c r="D16" s="171" t="s">
        <v>86</v>
      </c>
      <c r="E16" s="172" t="s">
        <v>87</v>
      </c>
      <c r="F16" s="267" t="s">
        <v>153</v>
      </c>
      <c r="G16" s="267">
        <v>4</v>
      </c>
    </row>
    <row r="17" spans="1:7" ht="16" customHeight="1" x14ac:dyDescent="0.2">
      <c r="A17" s="171"/>
    </row>
    <row r="18" spans="1:7" ht="16" customHeight="1" x14ac:dyDescent="0.2">
      <c r="A18" s="171" t="s">
        <v>145</v>
      </c>
      <c r="B18" s="171" t="s">
        <v>185</v>
      </c>
      <c r="C18" s="175">
        <v>0.25</v>
      </c>
      <c r="D18" s="171" t="s">
        <v>24</v>
      </c>
      <c r="E18" s="332" t="s">
        <v>25</v>
      </c>
      <c r="F18" s="267" t="s">
        <v>152</v>
      </c>
      <c r="G18" s="267">
        <v>2.7</v>
      </c>
    </row>
    <row r="19" spans="1:7" ht="16" customHeight="1" x14ac:dyDescent="0.2">
      <c r="A19" s="171"/>
      <c r="B19" s="171" t="s">
        <v>186</v>
      </c>
      <c r="C19" s="175">
        <v>0.2</v>
      </c>
      <c r="D19" s="193" t="s">
        <v>65</v>
      </c>
      <c r="E19" s="172" t="s">
        <v>66</v>
      </c>
      <c r="F19" s="267" t="s">
        <v>152</v>
      </c>
      <c r="G19" s="267">
        <v>3.7</v>
      </c>
    </row>
    <row r="21" spans="1:7" s="189" customFormat="1" ht="16" customHeight="1" x14ac:dyDescent="0.2">
      <c r="A21" s="189" t="s">
        <v>283</v>
      </c>
      <c r="C21" s="190"/>
      <c r="F21" s="268"/>
      <c r="G21" s="268"/>
    </row>
    <row r="22" spans="1:7" ht="17" x14ac:dyDescent="0.2">
      <c r="A22" s="171" t="s">
        <v>146</v>
      </c>
      <c r="B22" s="171" t="s">
        <v>16</v>
      </c>
      <c r="C22" s="175">
        <v>0.2</v>
      </c>
      <c r="D22" s="193" t="s">
        <v>69</v>
      </c>
      <c r="E22" s="172" t="s">
        <v>70</v>
      </c>
      <c r="F22" s="267" t="s">
        <v>152</v>
      </c>
      <c r="G22" s="267">
        <v>4</v>
      </c>
    </row>
    <row r="23" spans="1:7" ht="16" customHeight="1" x14ac:dyDescent="0.2">
      <c r="A23" s="171" t="s">
        <v>180</v>
      </c>
      <c r="B23" s="171" t="s">
        <v>16</v>
      </c>
      <c r="C23" s="175">
        <v>0.1</v>
      </c>
      <c r="D23" s="193" t="s">
        <v>71</v>
      </c>
      <c r="E23" s="172" t="s">
        <v>72</v>
      </c>
      <c r="F23" s="267" t="s">
        <v>152</v>
      </c>
      <c r="G23" s="267">
        <v>4</v>
      </c>
    </row>
    <row r="24" spans="1:7" ht="16" customHeight="1" x14ac:dyDescent="0.2">
      <c r="A24" s="171"/>
      <c r="B24" s="171" t="s">
        <v>47</v>
      </c>
      <c r="C24" s="175">
        <v>0.2</v>
      </c>
      <c r="D24" s="171" t="s">
        <v>31</v>
      </c>
      <c r="E24" s="172" t="s">
        <v>32</v>
      </c>
      <c r="F24" s="267" t="s">
        <v>152</v>
      </c>
      <c r="G24" s="267">
        <v>3</v>
      </c>
    </row>
    <row r="25" spans="1:7" ht="16" customHeight="1" x14ac:dyDescent="0.2">
      <c r="C25" s="180"/>
      <c r="E25" s="173"/>
    </row>
    <row r="26" spans="1:7" ht="16" customHeight="1" x14ac:dyDescent="0.2">
      <c r="A26" s="171" t="s">
        <v>148</v>
      </c>
      <c r="B26" s="171" t="s">
        <v>47</v>
      </c>
      <c r="C26" s="175">
        <v>0.22</v>
      </c>
      <c r="D26" s="171" t="s">
        <v>35</v>
      </c>
      <c r="E26" s="172" t="s">
        <v>36</v>
      </c>
      <c r="F26" s="267" t="s">
        <v>152</v>
      </c>
      <c r="G26" s="267">
        <v>3</v>
      </c>
    </row>
    <row r="27" spans="1:7" ht="16" customHeight="1" x14ac:dyDescent="0.2">
      <c r="A27" s="171" t="s">
        <v>181</v>
      </c>
      <c r="B27" s="171" t="s">
        <v>226</v>
      </c>
      <c r="C27" s="175">
        <v>0.2</v>
      </c>
      <c r="D27" s="171" t="s">
        <v>55</v>
      </c>
      <c r="E27" s="266" t="s">
        <v>56</v>
      </c>
      <c r="F27" s="267" t="s">
        <v>152</v>
      </c>
      <c r="G27" s="267">
        <v>3.3</v>
      </c>
    </row>
    <row r="28" spans="1:7" ht="16" customHeight="1" x14ac:dyDescent="0.2">
      <c r="A28" s="171"/>
      <c r="B28" s="171" t="s">
        <v>16</v>
      </c>
      <c r="C28" s="175">
        <v>0.1</v>
      </c>
      <c r="D28" s="171" t="s">
        <v>111</v>
      </c>
      <c r="E28" s="193" t="s">
        <v>112</v>
      </c>
      <c r="F28" s="267" t="s">
        <v>153</v>
      </c>
      <c r="G28" s="267">
        <v>4</v>
      </c>
    </row>
    <row r="29" spans="1:7" ht="16" customHeight="1" x14ac:dyDescent="0.2">
      <c r="A29" s="171"/>
      <c r="B29" s="171" t="s">
        <v>16</v>
      </c>
      <c r="C29" s="205">
        <v>0.2</v>
      </c>
      <c r="D29" s="171" t="s">
        <v>178</v>
      </c>
      <c r="E29" s="171" t="s">
        <v>179</v>
      </c>
      <c r="F29" s="267" t="s">
        <v>227</v>
      </c>
      <c r="G29" s="267">
        <v>4</v>
      </c>
    </row>
    <row r="31" spans="1:7" ht="16" customHeight="1" x14ac:dyDescent="0.2">
      <c r="A31" s="171" t="s">
        <v>149</v>
      </c>
      <c r="B31" s="171" t="s">
        <v>16</v>
      </c>
      <c r="C31" s="205">
        <v>0.33</v>
      </c>
      <c r="D31" s="171" t="s">
        <v>74</v>
      </c>
      <c r="E31" s="171" t="s">
        <v>75</v>
      </c>
      <c r="F31" s="267" t="s">
        <v>152</v>
      </c>
      <c r="G31" s="267">
        <v>4</v>
      </c>
    </row>
    <row r="32" spans="1:7" ht="16" customHeight="1" x14ac:dyDescent="0.2">
      <c r="A32" s="171" t="s">
        <v>182</v>
      </c>
      <c r="B32" s="171" t="s">
        <v>16</v>
      </c>
      <c r="C32" s="205">
        <v>0.3</v>
      </c>
      <c r="D32" s="171" t="s">
        <v>89</v>
      </c>
      <c r="E32" s="171" t="s">
        <v>90</v>
      </c>
      <c r="F32" s="267" t="s">
        <v>153</v>
      </c>
      <c r="G32" s="267">
        <v>4</v>
      </c>
    </row>
    <row r="33" spans="1:9" ht="16" customHeight="1" x14ac:dyDescent="0.2">
      <c r="A33" s="333"/>
      <c r="B33" s="171" t="s">
        <v>186</v>
      </c>
      <c r="C33" s="205">
        <v>0.2</v>
      </c>
      <c r="D33" s="171" t="s">
        <v>59</v>
      </c>
      <c r="E33" s="171" t="s">
        <v>60</v>
      </c>
      <c r="F33" s="267" t="s">
        <v>152</v>
      </c>
      <c r="G33" s="267">
        <v>3.7</v>
      </c>
    </row>
    <row r="34" spans="1:9" ht="17" customHeight="1" x14ac:dyDescent="0.2">
      <c r="A34" s="157"/>
      <c r="B34" s="157"/>
      <c r="C34" s="157"/>
      <c r="D34" s="157"/>
      <c r="E34" s="157"/>
      <c r="F34" s="169"/>
    </row>
    <row r="35" spans="1:9" ht="16" customHeight="1" x14ac:dyDescent="0.2">
      <c r="A35" s="168" t="s">
        <v>150</v>
      </c>
      <c r="B35" s="171" t="s">
        <v>16</v>
      </c>
      <c r="C35" s="205">
        <v>0.2</v>
      </c>
      <c r="D35" s="171" t="s">
        <v>62</v>
      </c>
      <c r="E35" s="171" t="s">
        <v>63</v>
      </c>
      <c r="F35" s="267" t="s">
        <v>152</v>
      </c>
      <c r="G35" s="267">
        <v>4</v>
      </c>
    </row>
    <row r="36" spans="1:9" ht="16" customHeight="1" x14ac:dyDescent="0.2">
      <c r="A36" s="168" t="s">
        <v>183</v>
      </c>
      <c r="B36" s="168" t="s">
        <v>159</v>
      </c>
      <c r="C36" s="334">
        <v>0.3</v>
      </c>
      <c r="D36" s="192" t="s">
        <v>77</v>
      </c>
      <c r="E36" s="192" t="s">
        <v>78</v>
      </c>
      <c r="F36" s="267" t="s">
        <v>152</v>
      </c>
    </row>
    <row r="37" spans="1:9" ht="16" customHeight="1" x14ac:dyDescent="0.2">
      <c r="A37" s="157"/>
      <c r="B37" s="171" t="s">
        <v>16</v>
      </c>
      <c r="C37" s="205">
        <v>0.3</v>
      </c>
      <c r="D37" s="171" t="s">
        <v>249</v>
      </c>
      <c r="E37" s="171" t="s">
        <v>200</v>
      </c>
      <c r="F37" s="267" t="s">
        <v>153</v>
      </c>
      <c r="G37" s="267">
        <v>4</v>
      </c>
    </row>
    <row r="38" spans="1:9" ht="16" customHeight="1" x14ac:dyDescent="0.2">
      <c r="A38" s="157"/>
      <c r="B38" s="157"/>
      <c r="C38" s="157"/>
      <c r="D38" s="157"/>
      <c r="E38" s="157"/>
      <c r="F38" s="169"/>
    </row>
    <row r="39" spans="1:9" ht="16" customHeight="1" x14ac:dyDescent="0.2">
      <c r="A39" s="168" t="s">
        <v>151</v>
      </c>
      <c r="B39" s="168" t="s">
        <v>159</v>
      </c>
      <c r="C39" s="273">
        <v>0.45</v>
      </c>
      <c r="D39" s="168" t="s">
        <v>79</v>
      </c>
      <c r="E39" s="168" t="s">
        <v>80</v>
      </c>
      <c r="F39" s="267" t="s">
        <v>152</v>
      </c>
      <c r="H39" s="192"/>
      <c r="I39" s="168" t="s">
        <v>173</v>
      </c>
    </row>
    <row r="40" spans="1:9" ht="16" customHeight="1" x14ac:dyDescent="0.2">
      <c r="A40" s="168" t="s">
        <v>184</v>
      </c>
      <c r="B40" s="168" t="s">
        <v>159</v>
      </c>
      <c r="C40" s="273">
        <v>0.3</v>
      </c>
      <c r="D40" s="168" t="s">
        <v>201</v>
      </c>
      <c r="E40" s="168" t="s">
        <v>250</v>
      </c>
      <c r="F40" s="267" t="s">
        <v>153</v>
      </c>
      <c r="H40" s="171"/>
      <c r="I40" s="168" t="s">
        <v>174</v>
      </c>
    </row>
    <row r="41" spans="1:9" ht="16" customHeight="1" x14ac:dyDescent="0.2">
      <c r="A41" s="157"/>
      <c r="B41" s="168" t="s">
        <v>159</v>
      </c>
      <c r="C41" s="273">
        <v>0.35</v>
      </c>
      <c r="D41" s="168" t="s">
        <v>202</v>
      </c>
      <c r="E41" s="168" t="s">
        <v>251</v>
      </c>
      <c r="F41" s="267" t="s">
        <v>153</v>
      </c>
      <c r="H41" s="177"/>
      <c r="I41" s="168" t="s">
        <v>175</v>
      </c>
    </row>
    <row r="42" spans="1:9" ht="16" customHeight="1" x14ac:dyDescent="0.2">
      <c r="A42" s="157"/>
      <c r="B42" s="168" t="s">
        <v>159</v>
      </c>
      <c r="C42" s="334">
        <v>0.3</v>
      </c>
      <c r="D42" s="192" t="s">
        <v>77</v>
      </c>
      <c r="E42" s="192" t="s">
        <v>78</v>
      </c>
      <c r="F42" s="267" t="s">
        <v>152</v>
      </c>
    </row>
    <row r="43" spans="1:9" ht="16" customHeight="1" x14ac:dyDescent="0.2">
      <c r="A43" s="168" t="s">
        <v>269</v>
      </c>
      <c r="B43" s="157"/>
      <c r="C43" s="157"/>
      <c r="D43" s="157"/>
      <c r="E43" s="157"/>
      <c r="F43" s="169"/>
    </row>
    <row r="44" spans="1:9" ht="16" customHeight="1" x14ac:dyDescent="0.2">
      <c r="A44" s="168" t="s">
        <v>270</v>
      </c>
      <c r="B44" s="168" t="s">
        <v>159</v>
      </c>
      <c r="C44" s="274">
        <v>0.2</v>
      </c>
      <c r="D44" s="177" t="s">
        <v>190</v>
      </c>
      <c r="E44" s="177" t="s">
        <v>191</v>
      </c>
      <c r="F44" s="267" t="s">
        <v>153</v>
      </c>
    </row>
    <row r="45" spans="1:9" ht="16" customHeight="1" x14ac:dyDescent="0.2">
      <c r="B45" s="168" t="s">
        <v>159</v>
      </c>
      <c r="C45" s="206">
        <v>0.2</v>
      </c>
      <c r="D45" s="207" t="s">
        <v>124</v>
      </c>
      <c r="E45" s="207" t="s">
        <v>125</v>
      </c>
      <c r="F45" s="267" t="s">
        <v>153</v>
      </c>
    </row>
    <row r="46" spans="1:9" ht="16" customHeight="1" x14ac:dyDescent="0.2">
      <c r="C46" s="340"/>
      <c r="D46" s="341"/>
      <c r="E46" s="168" t="s">
        <v>285</v>
      </c>
    </row>
    <row r="47" spans="1:9" ht="16" customHeight="1" x14ac:dyDescent="0.2">
      <c r="C47" s="340"/>
      <c r="D47" s="341"/>
      <c r="E47" s="168" t="s">
        <v>286</v>
      </c>
    </row>
    <row r="50" spans="3:10" ht="16" customHeight="1" x14ac:dyDescent="0.2">
      <c r="C50" s="180"/>
      <c r="G50" s="267">
        <f>SUM(G3:G48)</f>
        <v>91.4</v>
      </c>
    </row>
    <row r="51" spans="3:10" ht="16" customHeight="1" x14ac:dyDescent="0.2">
      <c r="C51" s="180"/>
      <c r="F51" s="267" t="s">
        <v>228</v>
      </c>
      <c r="G51" s="272">
        <f>SUM(G50/24)</f>
        <v>3.8083333333333336</v>
      </c>
    </row>
    <row r="52" spans="3:10" ht="16" customHeight="1" x14ac:dyDescent="0.2">
      <c r="C52" s="180"/>
      <c r="G52" s="269"/>
      <c r="H52" s="267"/>
      <c r="I52" s="267" t="s">
        <v>231</v>
      </c>
      <c r="J52" s="267" t="s">
        <v>232</v>
      </c>
    </row>
    <row r="53" spans="3:10" ht="16" customHeight="1" x14ac:dyDescent="0.2">
      <c r="G53" s="267" t="s">
        <v>231</v>
      </c>
      <c r="H53" s="270"/>
      <c r="I53" s="267">
        <v>19</v>
      </c>
      <c r="J53" s="267">
        <v>2</v>
      </c>
    </row>
    <row r="54" spans="3:10" ht="16" customHeight="1" x14ac:dyDescent="0.2">
      <c r="F54" s="267" t="s">
        <v>229</v>
      </c>
      <c r="G54" s="270">
        <f>SUM(19/21)</f>
        <v>0.90476190476190477</v>
      </c>
      <c r="H54" s="270"/>
      <c r="I54" s="267">
        <v>5</v>
      </c>
      <c r="J54" s="267">
        <v>4</v>
      </c>
    </row>
    <row r="55" spans="3:10" ht="16" customHeight="1" x14ac:dyDescent="0.2">
      <c r="F55" s="267" t="s">
        <v>230</v>
      </c>
      <c r="G55" s="270">
        <f>SUM(5/9)</f>
        <v>0.55555555555555558</v>
      </c>
      <c r="H55" s="267"/>
      <c r="I55" s="271">
        <f>SUM(I53:I54)</f>
        <v>24</v>
      </c>
      <c r="J55" s="271">
        <f>SUM(J53:J54)</f>
        <v>6</v>
      </c>
    </row>
    <row r="57" spans="3:10" ht="16" customHeight="1" x14ac:dyDescent="0.2">
      <c r="I57" s="270">
        <f>SUM(I55/30)</f>
        <v>0.8</v>
      </c>
      <c r="J57" s="270">
        <f>SUM(J55/30)</f>
        <v>0.2</v>
      </c>
    </row>
    <row r="60" spans="3:10" ht="16" customHeight="1" x14ac:dyDescent="0.2">
      <c r="C60" s="180"/>
      <c r="E60" s="173"/>
    </row>
    <row r="61" spans="3:10" ht="16" customHeight="1" x14ac:dyDescent="0.2">
      <c r="C61" s="180"/>
      <c r="E61" s="173"/>
      <c r="G61" s="267">
        <f>SUM(112.7/30)</f>
        <v>3.7566666666666668</v>
      </c>
    </row>
    <row r="62" spans="3:10" ht="16" customHeight="1" x14ac:dyDescent="0.2">
      <c r="C62" s="180"/>
      <c r="E62" s="173"/>
      <c r="G62" s="267">
        <f>SUM(115.7/30)</f>
        <v>3.8566666666666669</v>
      </c>
    </row>
    <row r="63" spans="3:10" ht="16" customHeight="1" x14ac:dyDescent="0.2">
      <c r="C63" s="180"/>
      <c r="E63" s="173"/>
    </row>
    <row r="64" spans="3:10" ht="16" customHeight="1" x14ac:dyDescent="0.2">
      <c r="C64" s="180"/>
      <c r="E64" s="173"/>
    </row>
    <row r="65" spans="2:7" ht="16" customHeight="1" x14ac:dyDescent="0.2">
      <c r="E65" s="173"/>
    </row>
    <row r="66" spans="2:7" ht="16" customHeight="1" x14ac:dyDescent="0.2">
      <c r="C66" s="180"/>
      <c r="E66" s="174"/>
    </row>
    <row r="67" spans="2:7" ht="16" customHeight="1" x14ac:dyDescent="0.2">
      <c r="C67" s="180"/>
      <c r="E67" s="174"/>
    </row>
    <row r="68" spans="2:7" ht="16" customHeight="1" x14ac:dyDescent="0.2">
      <c r="C68" s="168"/>
    </row>
    <row r="72" spans="2:7" ht="16" customHeight="1" x14ac:dyDescent="0.2">
      <c r="B72" s="267"/>
      <c r="C72" s="168"/>
      <c r="G72" s="168"/>
    </row>
  </sheetData>
  <phoneticPr fontId="20" type="noConversion"/>
  <conditionalFormatting sqref="E3 E5:E6 E14:E16 E18:E19 E22:E29 E45:E47 E60:E67">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3"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5"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2" customFormat="1" ht="14" thickBot="1" x14ac:dyDescent="0.2">
      <c r="A32" s="327"/>
    </row>
    <row r="33" spans="1:2" ht="14" thickBot="1" x14ac:dyDescent="0.2">
      <c r="A33" s="250" t="s">
        <v>89</v>
      </c>
      <c r="B33" s="328" t="s">
        <v>271</v>
      </c>
    </row>
    <row r="34" spans="1:2" x14ac:dyDescent="0.15">
      <c r="B34" s="7" t="s">
        <v>281</v>
      </c>
    </row>
    <row r="35" spans="1:2" x14ac:dyDescent="0.15">
      <c r="B35" s="326"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2" customFormat="1" x14ac:dyDescent="0.15">
      <c r="A45" s="327"/>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6" t="s">
        <v>279</v>
      </c>
    </row>
    <row r="55" spans="1:2" x14ac:dyDescent="0.15">
      <c r="A55" s="158"/>
      <c r="B55" s="157"/>
    </row>
    <row r="56" spans="1:2" s="302" customFormat="1" x14ac:dyDescent="0.15">
      <c r="A56" s="318"/>
      <c r="B56" s="317"/>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2" customFormat="1" x14ac:dyDescent="0.15">
      <c r="A67" s="318"/>
      <c r="B67" s="317"/>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2025-03-10T17:40:02Z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