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BEEE100-E962-FA45-82DD-8AFDE9883E0F}" xr6:coauthVersionLast="47" xr6:coauthVersionMax="47" xr10:uidLastSave="{00000000-0000-0000-0000-000000000000}"/>
  <bookViews>
    <workbookView xWindow="0" yWindow="500" windowWidth="2288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G49" i="5"/>
  <c r="A46" i="2"/>
  <c r="C23" i="3"/>
  <c r="C25" i="3" s="1"/>
  <c r="B45" i="2"/>
  <c r="B46" i="2" s="1"/>
  <c r="B25" i="3"/>
  <c r="G48" i="5"/>
</calcChain>
</file>

<file path=xl/sharedStrings.xml><?xml version="1.0" encoding="utf-8"?>
<sst xmlns="http://schemas.openxmlformats.org/spreadsheetml/2006/main" count="1057" uniqueCount="243">
  <si>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</si>
  <si>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</si>
  <si>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</si>
  <si>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</si>
  <si>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</si>
  <si>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</si>
  <si>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</si>
  <si>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</si>
  <si>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</si>
  <si>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</si>
  <si>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</si>
  <si>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</si>
  <si>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</si>
  <si>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</si>
  <si>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</si>
  <si>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</si>
  <si>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</si>
  <si>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</si>
  <si>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</si>
  <si>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</si>
  <si>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</si>
  <si>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</si>
  <si>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</si>
  <si>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</si>
  <si>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</si>
  <si>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</si>
  <si>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</si>
  <si>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</si>
  <si>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</si>
  <si>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</si>
  <si>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</si>
  <si>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</si>
  <si>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</si>
  <si>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</si>
  <si>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</si>
  <si>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</si>
  <si>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</si>
  <si>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</si>
  <si>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</si>
  <si>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</si>
  <si>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</si>
  <si>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</si>
  <si>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</si>
  <si>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</si>
  <si>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</si>
  <si>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</si>
  <si>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</si>
  <si>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</si>
  <si>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</si>
  <si>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</si>
  <si>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</si>
  <si>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</si>
  <si>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</si>
  <si>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</si>
  <si>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</si>
  <si>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</si>
  <si>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</si>
  <si>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</si>
  <si>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</si>
  <si>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</si>
  <si>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</si>
  <si>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</si>
  <si>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</si>
  <si>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</si>
  <si>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</si>
  <si>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</si>
  <si>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</si>
  <si>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</si>
  <si>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</si>
  <si>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</si>
  <si>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</si>
  <si>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</si>
  <si>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</si>
  <si>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</si>
  <si>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</si>
  <si>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</si>
  <si>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</si>
  <si>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</si>
  <si>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</si>
  <si>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</si>
  <si>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</si>
  <si>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</si>
  <si>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</si>
  <si>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</si>
  <si>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</si>
  <si>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</si>
  <si>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</si>
  <si>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</si>
  <si>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</si>
  <si>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</si>
  <si>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</si>
  <si>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</si>
  <si>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</si>
  <si>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</si>
  <si>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</si>
  <si>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</si>
  <si>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</si>
  <si>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</si>
  <si>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</si>
  <si>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</si>
  <si>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</si>
  <si>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</si>
  <si>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</si>
  <si>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</si>
  <si>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</si>
  <si>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</si>
  <si>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</si>
  <si>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</si>
  <si>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</si>
  <si>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</si>
  <si>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</si>
  <si>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</si>
  <si>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</si>
  <si>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</si>
  <si>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</si>
  <si>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</si>
  <si>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</si>
  <si>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</si>
  <si>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</si>
  <si>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</si>
  <si>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</si>
  <si>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</si>
  <si>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</si>
  <si>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</si>
  <si>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</si>
  <si>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</si>
  <si>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</si>
  <si>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</si>
  <si>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</si>
  <si>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</si>
  <si>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</si>
  <si>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</si>
  <si>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</si>
  <si>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</si>
  <si>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</si>
  <si>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</si>
  <si>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</si>
  <si>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</si>
  <si>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</si>
  <si>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</si>
  <si>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</si>
  <si>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</si>
  <si>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</si>
  <si>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</si>
  <si>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</si>
  <si>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</si>
  <si>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Fall 1 - 2024</t>
  </si>
  <si>
    <t>Fall2 - 2024</t>
  </si>
  <si>
    <t>Spring 1 - 2025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</si>
  <si>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</si>
  <si>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</si>
  <si>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</si>
  <si>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</si>
  <si>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</si>
  <si>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</si>
  <si>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</si>
  <si>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</si>
  <si>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Percentage</t>
  </si>
  <si>
    <t>Course</t>
  </si>
  <si>
    <t>Course Description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</si>
  <si>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</si>
  <si>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</si>
  <si>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</si>
  <si>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</si>
  <si>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</si>
  <si>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</si>
  <si>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</si>
  <si>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</si>
  <si>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</si>
  <si>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</si>
  <si>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</si>
  <si>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</si>
  <si>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</si>
  <si>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</si>
  <si>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</si>
  <si>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</si>
  <si>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</si>
  <si>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</si>
  <si>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</si>
  <si>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</si>
  <si>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</si>
  <si>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</si>
  <si>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</si>
  <si>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</si>
  <si>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</si>
  <si>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</si>
  <si>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</si>
  <si>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</si>
  <si>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</si>
  <si>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</si>
  <si>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</si>
  <si>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</si>
  <si>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</si>
  <si>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</si>
  <si>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</si>
  <si>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</si>
  <si>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</si>
  <si>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</si>
  <si>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</si>
  <si>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</si>
  <si>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</si>
  <si>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</si>
  <si>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Exams left - grade</t>
  </si>
  <si>
    <t xml:space="preserve"> </t>
  </si>
  <si>
    <t>B+</t>
  </si>
  <si>
    <t xml:space="preserve">E </t>
  </si>
  <si>
    <t>GPA:</t>
  </si>
  <si>
    <t>EMEA 5031</t>
  </si>
  <si>
    <t>Project Management: Project Planning and Execution</t>
  </si>
  <si>
    <t>Project Management: Agile Project Management</t>
  </si>
  <si>
    <t>DTSA 5742</t>
  </si>
  <si>
    <t>Predicting Extreme Climate Behavior with Machine Learning</t>
  </si>
  <si>
    <t>NA</t>
  </si>
  <si>
    <t>CSCA 5428</t>
  </si>
  <si>
    <t>Object-Oriented Analysis and Design: Foundations and Concepts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</si>
  <si>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</si>
  <si>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</si>
  <si>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</si>
  <si>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</si>
  <si>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</si>
  <si>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</si>
  <si>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</si>
  <si>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</si>
  <si>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</si>
  <si>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</si>
  <si>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</si>
  <si>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</si>
  <si>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>YEAR ONE</t>
  </si>
  <si>
    <t>YEAR TWO</t>
  </si>
  <si>
    <t>x</t>
  </si>
  <si>
    <t>Break</t>
  </si>
  <si>
    <t>Fall 1 - 2025</t>
  </si>
  <si>
    <t>CSCA 5424</t>
  </si>
  <si>
    <t>Approximation Algorithms and Linear Programming</t>
  </si>
  <si>
    <t>CSCA 5454</t>
  </si>
  <si>
    <t>Advanced Data Structures RSA and Quantum Algorithms</t>
  </si>
  <si>
    <t>%</t>
  </si>
  <si>
    <t>YEAR THREE</t>
  </si>
  <si>
    <t>Advanced Data Structures, RSA and Quantum Algorithms</t>
  </si>
  <si>
    <t>9 of 9</t>
  </si>
  <si>
    <t>paper diploma will be mailed approx. eight weeks after the end of the session in which you complete your degree requirements</t>
  </si>
  <si>
    <t>students who have met the degree requirements will receive an email confirming their degree conferral about 3-4 weeks after classes end for the session</t>
  </si>
  <si>
    <t>Nov. 7 degree and certificates conferred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</si>
</sst>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5A6BD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2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0" borderId="0" xfId="2" applyFont="1" applyFill="1"/>
    <xf numFmtId="0" fontId="2" fillId="21" borderId="0" xfId="0" applyFont="1" applyFill="1" applyAlignment="1">
      <alignment wrapText="1"/>
    </xf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5" xfId="0" applyBorder="1"/>
    <xf numFmtId="9" fontId="16" fillId="21" borderId="0" xfId="0" applyNumberFormat="1" applyFont="1" applyFill="1"/>
    <xf numFmtId="0" fontId="9" fillId="5" borderId="0" xfId="0" applyFont="1" applyFill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3" borderId="0" xfId="0" applyFont="1" applyFill="1"/>
    <xf numFmtId="0" fontId="9" fillId="33" borderId="15" xfId="0" applyFont="1" applyFill="1" applyBorder="1"/>
    <xf numFmtId="9" fontId="9" fillId="34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0" fontId="14" fillId="35" borderId="15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9" fontId="14" fillId="36" borderId="15" xfId="0" applyNumberFormat="1" applyFont="1" applyFill="1" applyBorder="1" applyAlignment="1">
      <alignment horizontal="center"/>
    </xf>
    <xf numFmtId="9" fontId="6" fillId="20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24" borderId="0" xfId="0" applyFont="1" applyFill="1"/>
    <xf numFmtId="0" fontId="14" fillId="33" borderId="0" xfId="0" applyFont="1" applyFill="1"/>
    <xf numFmtId="0" fontId="14" fillId="24" borderId="15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1" xfId="0" applyFont="1" applyBorder="1"/>
    <xf numFmtId="0" fontId="0" fillId="0" borderId="18" xfId="0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/>
    <xf numFmtId="0" fontId="14" fillId="33" borderId="15" xfId="0" applyFont="1" applyFill="1" applyBorder="1"/>
    <xf numFmtId="0" fontId="0" fillId="0" borderId="11" xfId="0" applyBorder="1"/>
    <xf numFmtId="0" fontId="0" fillId="0" borderId="12" xfId="0" applyBorder="1"/>
    <xf numFmtId="0" fontId="0" fillId="37" borderId="8" xfId="0" applyFill="1" applyBorder="1" applyAlignment="1">
      <alignment horizontal="center"/>
    </xf>
    <xf numFmtId="0" fontId="9" fillId="37" borderId="8" xfId="0" applyFont="1" applyFill="1" applyBorder="1"/>
    <xf numFmtId="0" fontId="9" fillId="37" borderId="8" xfId="0" applyFont="1" applyFill="1" applyBorder="1" applyAlignment="1">
      <alignment horizontal="center"/>
    </xf>
    <xf numFmtId="0" fontId="10" fillId="37" borderId="8" xfId="0" applyFont="1" applyFill="1" applyBorder="1"/>
    <xf numFmtId="9" fontId="9" fillId="37" borderId="8" xfId="0" applyNumberFormat="1" applyFont="1" applyFill="1" applyBorder="1" applyAlignment="1">
      <alignment horizontal="center"/>
    </xf>
    <xf numFmtId="0" fontId="9" fillId="37" borderId="8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/>
    </xf>
    <xf numFmtId="0" fontId="9" fillId="37" borderId="0" xfId="0" applyFont="1" applyFill="1"/>
    <xf numFmtId="0" fontId="0" fillId="37" borderId="0" xfId="0" applyFill="1"/>
    <xf numFmtId="0" fontId="14" fillId="28" borderId="7" xfId="0" applyFont="1" applyFill="1" applyBorder="1" applyAlignment="1">
      <alignment horizontal="center"/>
    </xf>
    <xf numFmtId="0" fontId="14" fillId="28" borderId="18" xfId="0" applyFont="1" applyFill="1" applyBorder="1" applyAlignment="1">
      <alignment horizontal="center"/>
    </xf>
    <xf numFmtId="0" fontId="14" fillId="28" borderId="8" xfId="0" applyFont="1" applyFill="1" applyBorder="1" applyAlignment="1">
      <alignment horizontal="center"/>
    </xf>
    <xf numFmtId="0" fontId="14" fillId="28" borderId="8" xfId="0" applyFont="1" applyFill="1" applyBorder="1"/>
    <xf numFmtId="0" fontId="6" fillId="28" borderId="8" xfId="0" applyFont="1" applyFill="1" applyBorder="1"/>
    <xf numFmtId="0" fontId="0" fillId="28" borderId="8" xfId="0" applyFill="1" applyBorder="1"/>
    <xf numFmtId="0" fontId="9" fillId="38" borderId="8" xfId="0" applyFont="1" applyFill="1" applyBorder="1"/>
    <xf numFmtId="9" fontId="6" fillId="28" borderId="8" xfId="0" applyNumberFormat="1" applyFont="1" applyFill="1" applyBorder="1" applyAlignment="1">
      <alignment horizontal="center"/>
    </xf>
    <xf numFmtId="0" fontId="0" fillId="28" borderId="8" xfId="0" applyFill="1" applyBorder="1" applyAlignment="1">
      <alignment horizontal="center" vertical="center"/>
    </xf>
    <xf numFmtId="0" fontId="0" fillId="28" borderId="18" xfId="0" applyFill="1" applyBorder="1"/>
    <xf numFmtId="0" fontId="0" fillId="28" borderId="0" xfId="0" applyFill="1"/>
    <xf numFmtId="0" fontId="9" fillId="28" borderId="8" xfId="0" applyFont="1" applyFill="1" applyBorder="1"/>
    <xf numFmtId="0" fontId="9" fillId="28" borderId="8" xfId="0" applyFont="1" applyFill="1" applyBorder="1" applyAlignment="1">
      <alignment wrapText="1"/>
    </xf>
    <xf numFmtId="0" fontId="0" fillId="37" borderId="0" xfId="0" applyFill="1" applyAlignment="1">
      <alignment horizontal="center"/>
    </xf>
    <xf numFmtId="0" fontId="14" fillId="37" borderId="0" xfId="0" applyFont="1" applyFill="1"/>
    <xf numFmtId="0" fontId="14" fillId="37" borderId="0" xfId="0" applyFont="1" applyFill="1" applyAlignment="1">
      <alignment horizontal="center" vertical="center"/>
    </xf>
    <xf numFmtId="0" fontId="6" fillId="37" borderId="0" xfId="0" applyFont="1" applyFill="1" applyAlignment="1">
      <alignment horizontal="center"/>
    </xf>
    <xf numFmtId="0" fontId="6" fillId="37" borderId="0" xfId="0" applyFont="1" applyFill="1" applyAlignment="1">
      <alignment horizontal="left"/>
    </xf>
    <xf numFmtId="9" fontId="14" fillId="37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0" fontId="1" fillId="21" borderId="0" xfId="0" applyFont="1" applyFill="1" applyAlignment="1">
      <alignment wrapText="1"/>
    </xf>
    <xf numFmtId="0" fontId="14" fillId="21" borderId="0" xfId="0" applyFont="1" applyFill="1"/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17" fillId="32" borderId="0" xfId="0" applyFont="1" applyFill="1"/>
    <xf numFmtId="0" fontId="17" fillId="0" borderId="0" xfId="0" applyFont="1"/>
    <xf numFmtId="9" fontId="17" fillId="0" borderId="0" xfId="2" applyFont="1" applyFill="1" applyAlignment="1">
      <alignment horizontal="center"/>
    </xf>
    <xf numFmtId="0" fontId="14" fillId="24" borderId="21" xfId="0" applyFont="1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0" xfId="3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7" fillId="2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/>
    </xf>
  </cellXfs>
  <cellStyles count="4">
    <cellStyle name="20% - Accent3" xfId="1" builtinId="38"/>
    <cellStyle name="Hyperlink" xfId="3" builtinId="8"/>
    <cellStyle name="Normal" xfId="0" builtinId="0"/>
    <cellStyle name="Percent" xfId="2" builtinId="5"/>
  </cellStyles>
  <dxfs count="14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313"/>
      <c r="B1" s="314"/>
      <c r="C1" s="314"/>
      <c r="D1" s="314"/>
      <c r="E1" s="314"/>
      <c r="F1" s="314"/>
      <c r="G1" s="314"/>
      <c r="H1" s="314"/>
      <c r="I1" s="314"/>
      <c r="J1" s="314"/>
      <c r="K1" s="3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315" t="s">
        <v>115</v>
      </c>
      <c r="F35" s="314"/>
      <c r="G35" s="314"/>
      <c r="H35" s="314"/>
      <c r="I35" s="314"/>
      <c r="J35" s="314"/>
      <c r="K35" s="3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315" t="s">
        <v>115</v>
      </c>
      <c r="F36" s="314"/>
      <c r="G36" s="314"/>
      <c r="H36" s="314"/>
      <c r="I36" s="314"/>
      <c r="J36" s="314"/>
      <c r="K36" s="3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315" t="s">
        <v>115</v>
      </c>
      <c r="F38" s="314"/>
      <c r="G38" s="314"/>
      <c r="H38" s="314"/>
      <c r="I38" s="314"/>
      <c r="J38" s="314"/>
      <c r="K38" s="3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316" t="s">
        <v>115</v>
      </c>
      <c r="F39" s="317"/>
      <c r="G39" s="317"/>
      <c r="H39" s="317"/>
      <c r="I39" s="317"/>
      <c r="J39" s="317"/>
      <c r="K39" s="3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6E8EF84-B778-7443-BBC1-FB6220310CC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6" priority="10" operator="endsWith" text="*">
      <formula>RIGHT((B3),LEN("*"))=("*")</formula>
    </cfRule>
  </conditionalFormatting>
  <conditionalFormatting sqref="C1:C1012">
    <cfRule type="containsText" dxfId="145" priority="15" operator="containsText" text="Elective">
      <formula>NOT(ISERROR(SEARCH(("Elective"),(C1))))</formula>
    </cfRule>
  </conditionalFormatting>
  <conditionalFormatting sqref="C3:C42">
    <cfRule type="containsText" dxfId="144" priority="8" operator="containsText" text="pathway">
      <formula>NOT(ISERROR(SEARCH(("pathway"),(C3))))</formula>
    </cfRule>
    <cfRule type="containsText" dxfId="143" priority="9" operator="containsText" text="Core">
      <formula>NOT(ISERROR(SEARCH(("Core"),(C3))))</formula>
    </cfRule>
  </conditionalFormatting>
  <conditionalFormatting sqref="D3:D42">
    <cfRule type="beginsWith" dxfId="142" priority="16" operator="beginsWith" text="R">
      <formula>LEFT((D3),LEN("R"))=("R")</formula>
    </cfRule>
    <cfRule type="beginsWith" dxfId="141" priority="17" operator="beginsWith" text="Python">
      <formula>LEFT((D3),LEN("Python"))=("Python")</formula>
    </cfRule>
  </conditionalFormatting>
  <conditionalFormatting sqref="D3:E42 G36">
    <cfRule type="containsText" dxfId="140" priority="3" operator="containsText" text="Essay">
      <formula>NOT(ISERROR(SEARCH(("Essay"),(D3))))</formula>
    </cfRule>
    <cfRule type="containsText" dxfId="139" priority="4" operator="containsText" text="Project">
      <formula>NOT(ISERROR(SEARCH(("Project"),(D3))))</formula>
    </cfRule>
    <cfRule type="containsText" dxfId="138" priority="5" operator="containsText" text="Exam">
      <formula>NOT(ISERROR(SEARCH(("Exam"),(D3))))</formula>
    </cfRule>
    <cfRule type="containsText" dxfId="13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36" priority="12" operator="containsText" text="B">
      <formula>NOT(ISERROR(SEARCH(("B"),(H3))))</formula>
    </cfRule>
    <cfRule type="containsText" dxfId="135" priority="13" operator="containsText" text="I">
      <formula>NOT(ISERROR(SEARCH(("I"),(H3))))</formula>
    </cfRule>
  </conditionalFormatting>
  <conditionalFormatting sqref="H3:H34 H40:H42 H37">
    <cfRule type="containsText" dxfId="134" priority="11" operator="containsText" text="A">
      <formula>NOT(ISERROR(SEARCH(("A"),(H3))))</formula>
    </cfRule>
  </conditionalFormatting>
  <conditionalFormatting sqref="H1:I34 D26:E26 D35 H37:I37 H40:I1012 D41:E41">
    <cfRule type="containsText" dxfId="13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3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29"/>
  <sheetViews>
    <sheetView zoomScale="144" zoomScaleNormal="220" workbookViewId="0">
      <selection activeCell="C24" sqref="C24"/>
    </sheetView>
  </sheetViews>
  <sheetFormatPr baseColWidth="10" defaultRowHeight="13" x14ac:dyDescent="0.15"/>
  <cols>
    <col min="1" max="1" width="8" style="159" customWidth="1"/>
    <col min="2" max="2" width="8.6640625" style="159" customWidth="1"/>
    <col min="3" max="3" width="11.6640625" style="159" bestFit="1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151</v>
      </c>
      <c r="B1" s="2" t="s">
        <v>134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8" t="s">
        <v>133</v>
      </c>
      <c r="B2" s="158" t="s">
        <v>133</v>
      </c>
      <c r="C2" s="158">
        <v>4</v>
      </c>
      <c r="D2" s="117" t="s">
        <v>11</v>
      </c>
      <c r="E2" s="118" t="s">
        <v>12</v>
      </c>
      <c r="F2" s="87" t="s">
        <v>13</v>
      </c>
      <c r="G2" s="88" t="s">
        <v>14</v>
      </c>
      <c r="H2" s="89" t="s">
        <v>15</v>
      </c>
      <c r="I2" s="90">
        <v>0.16</v>
      </c>
      <c r="J2" s="88">
        <v>35</v>
      </c>
      <c r="K2" s="88" t="s">
        <v>16</v>
      </c>
      <c r="L2" s="119" t="s">
        <v>17</v>
      </c>
      <c r="M2" s="120" t="s">
        <v>18</v>
      </c>
      <c r="N2" s="121" t="s">
        <v>19</v>
      </c>
    </row>
    <row r="3" spans="1:14" ht="17" customHeight="1" x14ac:dyDescent="0.15">
      <c r="A3" s="158" t="s">
        <v>133</v>
      </c>
      <c r="B3" s="158" t="s">
        <v>133</v>
      </c>
      <c r="C3" s="158">
        <v>4</v>
      </c>
      <c r="D3" s="122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3" t="s">
        <v>17</v>
      </c>
      <c r="M3" s="124" t="s">
        <v>18</v>
      </c>
      <c r="N3" s="125" t="s">
        <v>19</v>
      </c>
    </row>
    <row r="4" spans="1:14" ht="17" customHeight="1" thickBot="1" x14ac:dyDescent="0.2">
      <c r="A4" s="158" t="s">
        <v>133</v>
      </c>
      <c r="B4" s="158" t="s">
        <v>133</v>
      </c>
      <c r="C4" s="158">
        <v>4</v>
      </c>
      <c r="D4" s="126" t="s">
        <v>22</v>
      </c>
      <c r="E4" s="127" t="s">
        <v>152</v>
      </c>
      <c r="F4" s="99" t="s">
        <v>13</v>
      </c>
      <c r="G4" s="100" t="s">
        <v>14</v>
      </c>
      <c r="H4" s="101" t="s">
        <v>15</v>
      </c>
      <c r="I4" s="110">
        <v>0.1</v>
      </c>
      <c r="J4" s="100">
        <v>38</v>
      </c>
      <c r="K4" s="100" t="s">
        <v>16</v>
      </c>
      <c r="L4" s="128" t="s">
        <v>17</v>
      </c>
      <c r="M4" s="129" t="s">
        <v>18</v>
      </c>
      <c r="N4" s="130" t="s">
        <v>19</v>
      </c>
    </row>
    <row r="5" spans="1:14" ht="17" customHeight="1" x14ac:dyDescent="0.15">
      <c r="A5" s="158" t="s">
        <v>133</v>
      </c>
      <c r="B5" s="158" t="s">
        <v>133</v>
      </c>
      <c r="C5" s="158">
        <v>2.7</v>
      </c>
      <c r="D5" s="131" t="s">
        <v>24</v>
      </c>
      <c r="E5" s="118" t="s">
        <v>25</v>
      </c>
      <c r="F5" s="87" t="s">
        <v>26</v>
      </c>
      <c r="G5" s="88" t="s">
        <v>27</v>
      </c>
      <c r="H5" s="89" t="s">
        <v>28</v>
      </c>
      <c r="I5" s="132">
        <v>0.25</v>
      </c>
      <c r="J5" s="88">
        <v>48</v>
      </c>
      <c r="K5" s="88" t="s">
        <v>16</v>
      </c>
      <c r="L5" s="133" t="s">
        <v>29</v>
      </c>
      <c r="M5" s="120" t="s">
        <v>18</v>
      </c>
      <c r="N5" s="134" t="s">
        <v>30</v>
      </c>
    </row>
    <row r="6" spans="1:14" ht="17" customHeight="1" x14ac:dyDescent="0.15">
      <c r="A6" s="158" t="s">
        <v>133</v>
      </c>
      <c r="B6" s="158" t="s">
        <v>133</v>
      </c>
      <c r="C6" s="158">
        <v>3</v>
      </c>
      <c r="D6" s="135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6" t="s">
        <v>29</v>
      </c>
      <c r="M6" s="69" t="s">
        <v>33</v>
      </c>
      <c r="N6" s="156" t="s">
        <v>34</v>
      </c>
    </row>
    <row r="7" spans="1:14" ht="17" customHeight="1" thickBot="1" x14ac:dyDescent="0.2">
      <c r="A7" s="158" t="s">
        <v>133</v>
      </c>
      <c r="B7" s="158" t="s">
        <v>133</v>
      </c>
      <c r="C7" s="158">
        <v>3</v>
      </c>
      <c r="D7" s="138" t="s">
        <v>35</v>
      </c>
      <c r="E7" s="127" t="s">
        <v>153</v>
      </c>
      <c r="F7" s="99" t="s">
        <v>26</v>
      </c>
      <c r="G7" s="100" t="s">
        <v>27</v>
      </c>
      <c r="H7" s="101" t="s">
        <v>28</v>
      </c>
      <c r="I7" s="110">
        <v>0.22</v>
      </c>
      <c r="J7" s="100">
        <v>34</v>
      </c>
      <c r="K7" s="100" t="s">
        <v>16</v>
      </c>
      <c r="L7" s="139" t="s">
        <v>29</v>
      </c>
      <c r="M7" s="140" t="s">
        <v>37</v>
      </c>
      <c r="N7" s="163" t="s">
        <v>34</v>
      </c>
    </row>
    <row r="8" spans="1:14" ht="17" customHeight="1" x14ac:dyDescent="0.15">
      <c r="A8" s="158" t="s">
        <v>133</v>
      </c>
      <c r="B8" s="158" t="s">
        <v>133</v>
      </c>
      <c r="C8" s="158">
        <v>4</v>
      </c>
      <c r="D8" s="86" t="s">
        <v>38</v>
      </c>
      <c r="E8" s="118" t="s">
        <v>39</v>
      </c>
      <c r="F8" s="87" t="s">
        <v>40</v>
      </c>
      <c r="G8" s="88" t="s">
        <v>27</v>
      </c>
      <c r="H8" s="89" t="s">
        <v>41</v>
      </c>
      <c r="I8" s="90">
        <v>0.5</v>
      </c>
      <c r="J8" s="88">
        <v>11</v>
      </c>
      <c r="K8" s="88" t="s">
        <v>42</v>
      </c>
      <c r="L8" s="119" t="s">
        <v>17</v>
      </c>
      <c r="M8" s="120" t="s">
        <v>18</v>
      </c>
      <c r="N8" s="142" t="s">
        <v>43</v>
      </c>
    </row>
    <row r="9" spans="1:14" ht="17" customHeight="1" x14ac:dyDescent="0.15">
      <c r="A9" s="158" t="s">
        <v>133</v>
      </c>
      <c r="B9" s="158" t="s">
        <v>133</v>
      </c>
      <c r="C9" s="158">
        <v>4</v>
      </c>
      <c r="D9" s="94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3" t="s">
        <v>17</v>
      </c>
      <c r="M9" s="124" t="s">
        <v>18</v>
      </c>
      <c r="N9" s="143" t="s">
        <v>48</v>
      </c>
    </row>
    <row r="10" spans="1:14" ht="17" customHeight="1" x14ac:dyDescent="0.15">
      <c r="A10" s="158" t="s">
        <v>133</v>
      </c>
      <c r="B10" s="158" t="s">
        <v>133</v>
      </c>
      <c r="C10" s="158">
        <v>4</v>
      </c>
      <c r="D10" s="94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3" t="s">
        <v>17</v>
      </c>
      <c r="M10" s="124" t="s">
        <v>18</v>
      </c>
      <c r="N10" s="144" t="s">
        <v>51</v>
      </c>
    </row>
    <row r="11" spans="1:14" ht="17" customHeight="1" thickBot="1" x14ac:dyDescent="0.2">
      <c r="A11" s="158" t="s">
        <v>133</v>
      </c>
      <c r="B11" s="158" t="s">
        <v>133</v>
      </c>
      <c r="C11" s="158">
        <v>4</v>
      </c>
      <c r="D11" s="98" t="s">
        <v>52</v>
      </c>
      <c r="E11" s="127" t="s">
        <v>53</v>
      </c>
      <c r="F11" s="99" t="s">
        <v>40</v>
      </c>
      <c r="G11" s="100" t="s">
        <v>14</v>
      </c>
      <c r="H11" s="101" t="s">
        <v>41</v>
      </c>
      <c r="I11" s="110">
        <v>0.4</v>
      </c>
      <c r="J11" s="100">
        <v>14</v>
      </c>
      <c r="K11" s="100" t="s">
        <v>42</v>
      </c>
      <c r="L11" s="128" t="s">
        <v>17</v>
      </c>
      <c r="M11" s="129" t="s">
        <v>18</v>
      </c>
      <c r="N11" s="112" t="s">
        <v>54</v>
      </c>
    </row>
    <row r="12" spans="1:14" ht="17" customHeight="1" x14ac:dyDescent="0.15">
      <c r="A12" s="158" t="s">
        <v>133</v>
      </c>
      <c r="B12" s="158" t="s">
        <v>133</v>
      </c>
      <c r="C12" s="158">
        <v>4</v>
      </c>
      <c r="D12" s="145" t="s">
        <v>74</v>
      </c>
      <c r="E12" s="118" t="s">
        <v>75</v>
      </c>
      <c r="F12" s="146" t="s">
        <v>67</v>
      </c>
      <c r="G12" s="88" t="s">
        <v>14</v>
      </c>
      <c r="H12" s="89" t="s">
        <v>41</v>
      </c>
      <c r="I12" s="90">
        <v>0.33</v>
      </c>
      <c r="J12" s="88">
        <v>40</v>
      </c>
      <c r="K12" s="88" t="s">
        <v>42</v>
      </c>
      <c r="L12" s="119" t="s">
        <v>17</v>
      </c>
      <c r="M12" s="120" t="s">
        <v>18</v>
      </c>
      <c r="N12" s="142" t="s">
        <v>76</v>
      </c>
    </row>
    <row r="13" spans="1:14" ht="17" customHeight="1" x14ac:dyDescent="0.15">
      <c r="A13" s="158" t="s">
        <v>133</v>
      </c>
      <c r="B13" s="158" t="s">
        <v>133</v>
      </c>
      <c r="C13" s="158">
        <v>4</v>
      </c>
      <c r="D13" s="147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3" t="s">
        <v>17</v>
      </c>
      <c r="M13" s="124" t="s">
        <v>18</v>
      </c>
      <c r="N13" s="144" t="s">
        <v>76</v>
      </c>
    </row>
    <row r="14" spans="1:14" ht="17" customHeight="1" thickBot="1" x14ac:dyDescent="0.2">
      <c r="A14" s="158" t="s">
        <v>133</v>
      </c>
      <c r="B14" s="158" t="s">
        <v>133</v>
      </c>
      <c r="C14" s="158">
        <v>4</v>
      </c>
      <c r="D14" s="148" t="s">
        <v>79</v>
      </c>
      <c r="E14" s="127" t="s">
        <v>80</v>
      </c>
      <c r="F14" s="99" t="s">
        <v>67</v>
      </c>
      <c r="G14" s="100" t="s">
        <v>14</v>
      </c>
      <c r="H14" s="101" t="s">
        <v>41</v>
      </c>
      <c r="I14" s="110">
        <v>0.45</v>
      </c>
      <c r="J14" s="100">
        <v>60</v>
      </c>
      <c r="K14" s="100" t="s">
        <v>42</v>
      </c>
      <c r="L14" s="128" t="s">
        <v>17</v>
      </c>
      <c r="M14" s="129" t="s">
        <v>18</v>
      </c>
      <c r="N14" s="149" t="s">
        <v>76</v>
      </c>
    </row>
    <row r="15" spans="1:14" ht="17" customHeight="1" x14ac:dyDescent="0.15">
      <c r="A15" s="158" t="s">
        <v>133</v>
      </c>
      <c r="B15" s="158" t="s">
        <v>133</v>
      </c>
      <c r="C15" s="158">
        <v>4</v>
      </c>
      <c r="D15" s="86" t="s">
        <v>81</v>
      </c>
      <c r="E15" s="118" t="s">
        <v>82</v>
      </c>
      <c r="F15" s="87" t="s">
        <v>67</v>
      </c>
      <c r="G15" s="88" t="s">
        <v>46</v>
      </c>
      <c r="H15" s="113" t="s">
        <v>41</v>
      </c>
      <c r="I15" s="90">
        <v>0.2</v>
      </c>
      <c r="J15" s="88">
        <v>36</v>
      </c>
      <c r="K15" s="88" t="s">
        <v>47</v>
      </c>
      <c r="L15" s="119" t="s">
        <v>17</v>
      </c>
      <c r="M15" s="120" t="s">
        <v>18</v>
      </c>
      <c r="N15" s="142" t="s">
        <v>76</v>
      </c>
    </row>
    <row r="16" spans="1:14" ht="17" customHeight="1" thickBot="1" x14ac:dyDescent="0.2">
      <c r="A16" s="158" t="s">
        <v>133</v>
      </c>
      <c r="B16" s="158" t="s">
        <v>133</v>
      </c>
      <c r="C16" s="158">
        <v>4</v>
      </c>
      <c r="D16" s="98" t="s">
        <v>83</v>
      </c>
      <c r="E16" s="127" t="s">
        <v>84</v>
      </c>
      <c r="F16" s="99" t="s">
        <v>67</v>
      </c>
      <c r="G16" s="150" t="s">
        <v>85</v>
      </c>
      <c r="H16" s="101" t="s">
        <v>41</v>
      </c>
      <c r="I16" s="110">
        <v>0.5</v>
      </c>
      <c r="J16" s="100">
        <v>25</v>
      </c>
      <c r="K16" s="100" t="s">
        <v>47</v>
      </c>
      <c r="L16" s="128" t="s">
        <v>17</v>
      </c>
      <c r="M16" s="129" t="s">
        <v>18</v>
      </c>
      <c r="N16" s="149" t="s">
        <v>76</v>
      </c>
    </row>
    <row r="17" spans="1:14" ht="17" customHeight="1" x14ac:dyDescent="0.15">
      <c r="A17" s="158" t="s">
        <v>133</v>
      </c>
      <c r="B17" s="158" t="s">
        <v>133</v>
      </c>
      <c r="C17" s="158">
        <v>3.3</v>
      </c>
      <c r="D17" s="86" t="s">
        <v>55</v>
      </c>
      <c r="E17" s="118" t="s">
        <v>56</v>
      </c>
      <c r="F17" s="87" t="s">
        <v>57</v>
      </c>
      <c r="G17" s="88" t="s">
        <v>27</v>
      </c>
      <c r="H17" s="89" t="s">
        <v>28</v>
      </c>
      <c r="I17" s="90">
        <v>0.2</v>
      </c>
      <c r="J17" s="88">
        <v>45</v>
      </c>
      <c r="K17" s="88" t="s">
        <v>42</v>
      </c>
      <c r="L17" s="133" t="s">
        <v>29</v>
      </c>
      <c r="M17" s="151" t="s">
        <v>33</v>
      </c>
      <c r="N17" s="152" t="s">
        <v>58</v>
      </c>
    </row>
    <row r="18" spans="1:14" ht="17" customHeight="1" x14ac:dyDescent="0.15">
      <c r="A18" s="158" t="s">
        <v>133</v>
      </c>
      <c r="B18" s="158" t="s">
        <v>133</v>
      </c>
      <c r="C18" s="158">
        <v>3.7</v>
      </c>
      <c r="D18" s="94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6" t="s">
        <v>29</v>
      </c>
      <c r="M18" s="153" t="s">
        <v>33</v>
      </c>
      <c r="N18" s="137" t="s">
        <v>61</v>
      </c>
    </row>
    <row r="19" spans="1:14" ht="17" customHeight="1" thickBot="1" x14ac:dyDescent="0.2">
      <c r="A19" s="158" t="s">
        <v>133</v>
      </c>
      <c r="B19" s="158" t="s">
        <v>133</v>
      </c>
      <c r="C19" s="168">
        <v>4</v>
      </c>
      <c r="D19" s="98" t="s">
        <v>62</v>
      </c>
      <c r="E19" s="127" t="s">
        <v>63</v>
      </c>
      <c r="F19" s="99" t="s">
        <v>57</v>
      </c>
      <c r="G19" s="100" t="s">
        <v>27</v>
      </c>
      <c r="H19" s="101" t="s">
        <v>28</v>
      </c>
      <c r="I19" s="110">
        <v>0.2</v>
      </c>
      <c r="J19" s="100">
        <v>42</v>
      </c>
      <c r="K19" s="100" t="s">
        <v>42</v>
      </c>
      <c r="L19" s="139" t="s">
        <v>29</v>
      </c>
      <c r="M19" s="154" t="s">
        <v>33</v>
      </c>
      <c r="N19" s="141" t="s">
        <v>64</v>
      </c>
    </row>
    <row r="20" spans="1:14" ht="17" customHeight="1" x14ac:dyDescent="0.15">
      <c r="A20" s="158" t="s">
        <v>133</v>
      </c>
      <c r="B20" s="158" t="s">
        <v>133</v>
      </c>
      <c r="C20" s="158">
        <v>3.7</v>
      </c>
      <c r="D20" s="86" t="s">
        <v>65</v>
      </c>
      <c r="E20" s="118" t="s">
        <v>66</v>
      </c>
      <c r="F20" s="87" t="s">
        <v>67</v>
      </c>
      <c r="G20" s="88" t="s">
        <v>14</v>
      </c>
      <c r="H20" s="89" t="s">
        <v>28</v>
      </c>
      <c r="I20" s="90">
        <v>0.2</v>
      </c>
      <c r="J20" s="88">
        <v>21</v>
      </c>
      <c r="K20" s="88" t="s">
        <v>42</v>
      </c>
      <c r="L20" s="133" t="s">
        <v>29</v>
      </c>
      <c r="M20" s="151" t="s">
        <v>33</v>
      </c>
      <c r="N20" s="155" t="s">
        <v>68</v>
      </c>
    </row>
    <row r="21" spans="1:14" ht="17" customHeight="1" x14ac:dyDescent="0.15">
      <c r="A21" s="158" t="s">
        <v>133</v>
      </c>
      <c r="B21" s="158" t="s">
        <v>133</v>
      </c>
      <c r="C21" s="158">
        <v>4</v>
      </c>
      <c r="D21" s="94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6" t="s">
        <v>29</v>
      </c>
      <c r="M21" s="153" t="s">
        <v>33</v>
      </c>
      <c r="N21" s="156" t="s">
        <v>68</v>
      </c>
    </row>
    <row r="22" spans="1:14" ht="17" customHeight="1" thickBot="1" x14ac:dyDescent="0.2">
      <c r="A22" s="259" t="s">
        <v>133</v>
      </c>
      <c r="B22" s="259" t="s">
        <v>133</v>
      </c>
      <c r="C22" s="299">
        <v>4</v>
      </c>
      <c r="D22" s="98" t="s">
        <v>71</v>
      </c>
      <c r="E22" s="127" t="s">
        <v>72</v>
      </c>
      <c r="F22" s="99" t="s">
        <v>67</v>
      </c>
      <c r="G22" s="100" t="s">
        <v>14</v>
      </c>
      <c r="H22" s="101" t="s">
        <v>41</v>
      </c>
      <c r="I22" s="110">
        <v>0.1</v>
      </c>
      <c r="J22" s="100">
        <v>38</v>
      </c>
      <c r="K22" s="100" t="s">
        <v>42</v>
      </c>
      <c r="L22" s="128" t="s">
        <v>17</v>
      </c>
      <c r="M22" s="129" t="s">
        <v>18</v>
      </c>
      <c r="N22" s="112" t="s">
        <v>73</v>
      </c>
    </row>
    <row r="23" spans="1:14" x14ac:dyDescent="0.15">
      <c r="A23" s="158">
        <v>21</v>
      </c>
      <c r="B23" s="158">
        <v>21</v>
      </c>
      <c r="C23" s="158">
        <f>SUM(C2:C22)</f>
        <v>79.400000000000006</v>
      </c>
    </row>
    <row r="25" spans="1:14" x14ac:dyDescent="0.15">
      <c r="A25" s="300">
        <f>SUM(21/21)</f>
        <v>1</v>
      </c>
      <c r="B25" s="300">
        <f>SUM(21 / 21)</f>
        <v>1</v>
      </c>
      <c r="C25" s="301">
        <f>SUM(C23/A23)</f>
        <v>3.7809523809523813</v>
      </c>
      <c r="D25" s="164"/>
      <c r="E25" s="164"/>
    </row>
    <row r="26" spans="1:14" x14ac:dyDescent="0.15">
      <c r="D26" s="157"/>
      <c r="E26" s="165"/>
    </row>
    <row r="29" spans="1:14" x14ac:dyDescent="0.15">
      <c r="E29" s="158"/>
    </row>
  </sheetData>
  <conditionalFormatting sqref="E2:E22">
    <cfRule type="endsWith" dxfId="131" priority="10" operator="endsWith" text="*">
      <formula>RIGHT((E2),LEN("*"))=("*")</formula>
    </cfRule>
  </conditionalFormatting>
  <conditionalFormatting sqref="F1:F22">
    <cfRule type="containsText" dxfId="130" priority="15" operator="containsText" text="Elective">
      <formula>NOT(ISERROR(SEARCH(("Elective"),(F1))))</formula>
    </cfRule>
  </conditionalFormatting>
  <conditionalFormatting sqref="F2:F22">
    <cfRule type="containsText" dxfId="129" priority="8" operator="containsText" text="pathway">
      <formula>NOT(ISERROR(SEARCH(("pathway"),(F2))))</formula>
    </cfRule>
    <cfRule type="containsText" dxfId="128" priority="9" operator="containsText" text="Core">
      <formula>NOT(ISERROR(SEARCH(("Core"),(F2))))</formula>
    </cfRule>
  </conditionalFormatting>
  <conditionalFormatting sqref="G2:G22">
    <cfRule type="beginsWith" dxfId="127" priority="16" operator="beginsWith" text="R">
      <formula>LEFT((G2),LEN("R"))=("R")</formula>
    </cfRule>
    <cfRule type="beginsWith" dxfId="126" priority="17" operator="beginsWith" text="Python">
      <formula>LEFT((G2),LEN("Python"))=("Python")</formula>
    </cfRule>
  </conditionalFormatting>
  <conditionalFormatting sqref="G2:H22">
    <cfRule type="containsText" dxfId="125" priority="3" operator="containsText" text="Essay">
      <formula>NOT(ISERROR(SEARCH(("Essay"),(G2))))</formula>
    </cfRule>
    <cfRule type="containsText" dxfId="124" priority="4" operator="containsText" text="Project">
      <formula>NOT(ISERROR(SEARCH(("Project"),(G2))))</formula>
    </cfRule>
    <cfRule type="containsText" dxfId="123" priority="5" operator="containsText" text="Exam">
      <formula>NOT(ISERROR(SEARCH(("Exam"),(G2))))</formula>
    </cfRule>
    <cfRule type="containsText" dxfId="122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21" priority="11" operator="containsText" text="A">
      <formula>NOT(ISERROR(SEARCH(("A"),(K2))))</formula>
    </cfRule>
    <cfRule type="containsText" dxfId="120" priority="12" operator="containsText" text="B">
      <formula>NOT(ISERROR(SEARCH(("B"),(K2))))</formula>
    </cfRule>
    <cfRule type="containsText" dxfId="119" priority="13" operator="containsText" text="I">
      <formula>NOT(ISERROR(SEARCH(("I"),(K2))))</formula>
    </cfRule>
  </conditionalFormatting>
  <conditionalFormatting sqref="K1:L11">
    <cfRule type="containsText" dxfId="118" priority="1" operator="containsText" text="Yes">
      <formula>NOT(ISERROR(SEARCH(("Yes"),(O1))))</formula>
    </cfRule>
  </conditionalFormatting>
  <conditionalFormatting sqref="K12:L16">
    <cfRule type="containsText" dxfId="117" priority="166" operator="containsText" text="Yes">
      <formula>NOT(ISERROR(SEARCH(("Yes"),(O18))))</formula>
    </cfRule>
  </conditionalFormatting>
  <conditionalFormatting sqref="K15:L16 I15:I16 M12:M16 N15:N16">
    <cfRule type="containsText" dxfId="116" priority="167" operator="containsText" text="1 submission">
      <formula>NOT(ISERROR(SEARCH(("1 submission"),(O18))))</formula>
    </cfRule>
  </conditionalFormatting>
  <conditionalFormatting sqref="K17:L22">
    <cfRule type="containsText" dxfId="115" priority="162" operator="containsText" text="Yes">
      <formula>NOT(ISERROR(SEARCH(("Yes"),(O12))))</formula>
    </cfRule>
  </conditionalFormatting>
  <conditionalFormatting sqref="M1:M11 G15:H16">
    <cfRule type="containsText" dxfId="114" priority="2" operator="containsText" text="1 submission">
      <formula>NOT(ISERROR(SEARCH(("1 submission"),(M1))))</formula>
    </cfRule>
  </conditionalFormatting>
  <conditionalFormatting sqref="M17:M22">
    <cfRule type="containsText" dxfId="113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O66"/>
  <sheetViews>
    <sheetView workbookViewId="0">
      <selection activeCell="E47" sqref="E47"/>
    </sheetView>
  </sheetViews>
  <sheetFormatPr baseColWidth="10" defaultRowHeight="13" x14ac:dyDescent="0.15"/>
  <cols>
    <col min="1" max="1" width="10.83203125" style="161"/>
    <col min="2" max="3" width="8" style="161" customWidth="1"/>
    <col min="4" max="4" width="11.6640625" customWidth="1"/>
    <col min="5" max="5" width="52.83203125" bestFit="1" customWidth="1"/>
    <col min="6" max="6" width="12.1640625" customWidth="1"/>
    <col min="7" max="7" width="10.6640625" bestFit="1" customWidth="1"/>
    <col min="9" max="9" width="10.83203125" style="161"/>
    <col min="10" max="10" width="10.83203125" style="159"/>
    <col min="13" max="13" width="11.1640625" bestFit="1" customWidth="1"/>
    <col min="14" max="14" width="27.83203125" customWidth="1"/>
  </cols>
  <sheetData>
    <row r="1" spans="1:41" ht="57" thickBot="1" x14ac:dyDescent="0.2">
      <c r="A1" s="2" t="s">
        <v>151</v>
      </c>
      <c r="B1" s="2" t="s">
        <v>135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50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06" t="s">
        <v>10</v>
      </c>
    </row>
    <row r="2" spans="1:41" s="75" customFormat="1" ht="17" customHeight="1" thickBot="1" x14ac:dyDescent="0.2">
      <c r="A2" s="279" t="s">
        <v>133</v>
      </c>
      <c r="B2" s="278" t="s">
        <v>133</v>
      </c>
      <c r="C2" s="279" t="s">
        <v>212</v>
      </c>
      <c r="D2" s="281" t="s">
        <v>86</v>
      </c>
      <c r="E2" s="289" t="s">
        <v>87</v>
      </c>
      <c r="F2" s="70" t="s">
        <v>88</v>
      </c>
      <c r="G2" s="71" t="s">
        <v>46</v>
      </c>
      <c r="H2" s="83" t="s">
        <v>41</v>
      </c>
      <c r="I2" s="84">
        <v>0.3</v>
      </c>
      <c r="J2" s="228">
        <v>17</v>
      </c>
      <c r="K2" s="85" t="s">
        <v>47</v>
      </c>
      <c r="L2" s="73" t="s">
        <v>17</v>
      </c>
      <c r="M2" s="74" t="s">
        <v>18</v>
      </c>
      <c r="N2" s="207" t="s">
        <v>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75" customFormat="1" ht="17" customHeight="1" thickBot="1" x14ac:dyDescent="0.2">
      <c r="A3" s="160" t="s">
        <v>133</v>
      </c>
      <c r="B3" s="199" t="s">
        <v>133</v>
      </c>
      <c r="C3" s="160">
        <v>100</v>
      </c>
      <c r="D3" s="197" t="s">
        <v>89</v>
      </c>
      <c r="E3" s="82" t="s">
        <v>90</v>
      </c>
      <c r="F3" s="70" t="s">
        <v>88</v>
      </c>
      <c r="G3" s="71" t="s">
        <v>14</v>
      </c>
      <c r="H3" s="72" t="s">
        <v>41</v>
      </c>
      <c r="I3" s="239">
        <v>0.3</v>
      </c>
      <c r="J3" s="228">
        <v>23</v>
      </c>
      <c r="K3" s="71" t="s">
        <v>42</v>
      </c>
      <c r="L3" s="73" t="s">
        <v>17</v>
      </c>
      <c r="M3" s="74" t="s">
        <v>18</v>
      </c>
      <c r="N3" s="207" t="s">
        <v>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17" customHeight="1" x14ac:dyDescent="0.15">
      <c r="B4" s="200" t="s">
        <v>133</v>
      </c>
      <c r="C4" s="249">
        <v>100</v>
      </c>
      <c r="D4" s="195" t="s">
        <v>124</v>
      </c>
      <c r="E4" s="87" t="s">
        <v>125</v>
      </c>
      <c r="F4" s="87" t="s">
        <v>88</v>
      </c>
      <c r="G4" s="88" t="s">
        <v>14</v>
      </c>
      <c r="H4" s="89" t="s">
        <v>41</v>
      </c>
      <c r="I4" s="90">
        <v>0.2</v>
      </c>
      <c r="J4" s="229">
        <v>12</v>
      </c>
      <c r="K4" s="88" t="s">
        <v>47</v>
      </c>
      <c r="L4" s="91" t="s">
        <v>17</v>
      </c>
      <c r="M4" s="92" t="s">
        <v>18</v>
      </c>
      <c r="N4" s="93" t="s">
        <v>76</v>
      </c>
    </row>
    <row r="5" spans="1:41" ht="17" customHeight="1" x14ac:dyDescent="0.15">
      <c r="B5" s="201"/>
      <c r="D5" s="63" t="s">
        <v>126</v>
      </c>
      <c r="E5" s="7" t="s">
        <v>127</v>
      </c>
      <c r="F5" s="7" t="s">
        <v>88</v>
      </c>
      <c r="G5" s="8" t="s">
        <v>14</v>
      </c>
      <c r="H5" s="9" t="s">
        <v>41</v>
      </c>
      <c r="I5" s="10">
        <v>0.2</v>
      </c>
      <c r="J5" s="3">
        <v>13</v>
      </c>
      <c r="K5" s="8" t="s">
        <v>42</v>
      </c>
      <c r="L5" s="95" t="s">
        <v>17</v>
      </c>
      <c r="M5" s="96" t="s">
        <v>18</v>
      </c>
      <c r="N5" s="97" t="s">
        <v>76</v>
      </c>
    </row>
    <row r="6" spans="1:41" ht="17" customHeight="1" thickBot="1" x14ac:dyDescent="0.2">
      <c r="B6" s="202"/>
      <c r="C6" s="178"/>
      <c r="D6" s="196" t="s">
        <v>128</v>
      </c>
      <c r="E6" s="99" t="s">
        <v>129</v>
      </c>
      <c r="F6" s="99" t="s">
        <v>88</v>
      </c>
      <c r="G6" s="100" t="s">
        <v>14</v>
      </c>
      <c r="H6" s="101" t="s">
        <v>41</v>
      </c>
      <c r="I6" s="102">
        <v>0.2</v>
      </c>
      <c r="J6" s="230">
        <v>10</v>
      </c>
      <c r="K6" s="100" t="s">
        <v>42</v>
      </c>
      <c r="L6" s="103" t="s">
        <v>17</v>
      </c>
      <c r="M6" s="104" t="s">
        <v>18</v>
      </c>
      <c r="N6" s="105" t="s">
        <v>76</v>
      </c>
    </row>
    <row r="7" spans="1:41" s="75" customFormat="1" ht="17" customHeight="1" thickBot="1" x14ac:dyDescent="0.2">
      <c r="A7" s="249"/>
      <c r="B7" s="200" t="s">
        <v>133</v>
      </c>
      <c r="C7" s="193">
        <v>97.75</v>
      </c>
      <c r="D7" s="195" t="s">
        <v>118</v>
      </c>
      <c r="E7" s="87" t="s">
        <v>119</v>
      </c>
      <c r="F7" s="87" t="s">
        <v>88</v>
      </c>
      <c r="G7" s="88" t="s">
        <v>27</v>
      </c>
      <c r="H7" s="89" t="s">
        <v>15</v>
      </c>
      <c r="I7" s="90">
        <v>0.31</v>
      </c>
      <c r="J7" s="229">
        <v>35</v>
      </c>
      <c r="K7" s="88" t="s">
        <v>42</v>
      </c>
      <c r="L7" s="91" t="s">
        <v>17</v>
      </c>
      <c r="M7" s="92" t="s">
        <v>18</v>
      </c>
      <c r="N7" s="11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7" customHeight="1" x14ac:dyDescent="0.15">
      <c r="A8" s="168"/>
      <c r="B8" s="204" t="s">
        <v>133</v>
      </c>
      <c r="C8" s="161">
        <v>100</v>
      </c>
      <c r="D8" s="63" t="s">
        <v>120</v>
      </c>
      <c r="E8" t="s">
        <v>161</v>
      </c>
      <c r="F8" s="7" t="s">
        <v>88</v>
      </c>
      <c r="G8" s="8"/>
      <c r="H8" s="9"/>
      <c r="I8" s="10"/>
      <c r="J8" s="3"/>
      <c r="K8" s="8"/>
      <c r="L8" s="8"/>
      <c r="M8" s="8"/>
      <c r="N8" s="187"/>
    </row>
    <row r="9" spans="1:41" s="184" customFormat="1" ht="17" customHeight="1" thickBot="1" x14ac:dyDescent="0.2">
      <c r="A9" s="178"/>
      <c r="B9" s="205" t="s">
        <v>133</v>
      </c>
      <c r="C9" s="178">
        <v>100</v>
      </c>
      <c r="D9" s="196" t="s">
        <v>122</v>
      </c>
      <c r="E9" s="184" t="s">
        <v>160</v>
      </c>
      <c r="F9" s="99" t="s">
        <v>88</v>
      </c>
      <c r="G9" s="100"/>
      <c r="H9" s="101"/>
      <c r="I9" s="110"/>
      <c r="J9" s="230"/>
      <c r="K9" s="100"/>
      <c r="L9" s="100"/>
      <c r="M9" s="100"/>
      <c r="N9" s="11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7" customHeight="1" x14ac:dyDescent="0.15">
      <c r="B10" s="204" t="s">
        <v>133</v>
      </c>
      <c r="C10" s="168">
        <v>87.63</v>
      </c>
      <c r="D10" s="63" t="s">
        <v>100</v>
      </c>
      <c r="E10" s="7" t="s">
        <v>101</v>
      </c>
      <c r="F10" s="7" t="s">
        <v>88</v>
      </c>
      <c r="G10" s="8" t="s">
        <v>27</v>
      </c>
      <c r="H10" s="106" t="s">
        <v>28</v>
      </c>
      <c r="I10" s="10">
        <v>0.2</v>
      </c>
      <c r="J10" s="3">
        <v>18</v>
      </c>
      <c r="K10" s="8" t="s">
        <v>47</v>
      </c>
      <c r="L10" s="52"/>
      <c r="M10" s="107" t="s">
        <v>33</v>
      </c>
      <c r="N10" s="108" t="s">
        <v>102</v>
      </c>
    </row>
    <row r="11" spans="1:41" ht="17" customHeight="1" x14ac:dyDescent="0.15">
      <c r="B11" s="201"/>
      <c r="D11" s="63" t="s">
        <v>103</v>
      </c>
      <c r="E11" s="7" t="s">
        <v>104</v>
      </c>
      <c r="F11" s="7" t="s">
        <v>88</v>
      </c>
      <c r="G11" s="8" t="s">
        <v>27</v>
      </c>
      <c r="H11" s="106" t="s">
        <v>28</v>
      </c>
      <c r="I11" s="10">
        <v>0.2</v>
      </c>
      <c r="J11" s="3">
        <v>9</v>
      </c>
      <c r="K11" s="8" t="s">
        <v>42</v>
      </c>
      <c r="L11" s="95" t="s">
        <v>17</v>
      </c>
      <c r="M11" s="107" t="s">
        <v>33</v>
      </c>
      <c r="N11" s="108" t="s">
        <v>102</v>
      </c>
    </row>
    <row r="12" spans="1:41" ht="17" customHeight="1" thickBot="1" x14ac:dyDescent="0.2">
      <c r="B12" s="202"/>
      <c r="C12" s="178"/>
      <c r="D12" s="196" t="s">
        <v>105</v>
      </c>
      <c r="E12" s="99" t="s">
        <v>106</v>
      </c>
      <c r="F12" s="99" t="s">
        <v>88</v>
      </c>
      <c r="G12" s="100" t="s">
        <v>27</v>
      </c>
      <c r="H12" s="109" t="s">
        <v>28</v>
      </c>
      <c r="I12" s="110">
        <v>0.2</v>
      </c>
      <c r="J12" s="230">
        <v>17</v>
      </c>
      <c r="K12" s="100" t="s">
        <v>42</v>
      </c>
      <c r="L12" s="103" t="s">
        <v>17</v>
      </c>
      <c r="M12" s="111" t="s">
        <v>33</v>
      </c>
      <c r="N12" s="112" t="s">
        <v>102</v>
      </c>
    </row>
    <row r="13" spans="1:41" s="75" customFormat="1" ht="17" customHeight="1" thickBot="1" x14ac:dyDescent="0.2">
      <c r="A13" s="279" t="s">
        <v>133</v>
      </c>
      <c r="B13" s="278" t="s">
        <v>133</v>
      </c>
      <c r="C13" s="279" t="s">
        <v>212</v>
      </c>
      <c r="D13" s="288" t="s">
        <v>111</v>
      </c>
      <c r="E13" s="288" t="s">
        <v>112</v>
      </c>
      <c r="F13" s="76" t="s">
        <v>88</v>
      </c>
      <c r="G13" s="77" t="s">
        <v>46</v>
      </c>
      <c r="H13" s="78" t="s">
        <v>28</v>
      </c>
      <c r="I13" s="226">
        <v>0.1</v>
      </c>
      <c r="J13" s="231">
        <v>18</v>
      </c>
      <c r="K13" s="79" t="s">
        <v>47</v>
      </c>
      <c r="L13" s="80" t="s">
        <v>17</v>
      </c>
      <c r="M13" s="81" t="s">
        <v>33</v>
      </c>
      <c r="N13" s="208" t="s">
        <v>68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ht="15.75" customHeight="1" thickBot="1" x14ac:dyDescent="0.2">
      <c r="B14" s="201"/>
      <c r="D14" s="63" t="s">
        <v>92</v>
      </c>
      <c r="E14" s="7" t="s">
        <v>93</v>
      </c>
      <c r="F14" s="7" t="s">
        <v>88</v>
      </c>
      <c r="G14" s="31" t="s">
        <v>94</v>
      </c>
      <c r="H14" s="9" t="s">
        <v>41</v>
      </c>
      <c r="I14" s="251">
        <v>0.15</v>
      </c>
      <c r="J14" s="236">
        <v>23</v>
      </c>
      <c r="K14" s="32" t="s">
        <v>16</v>
      </c>
      <c r="L14" s="80" t="s">
        <v>17</v>
      </c>
      <c r="M14" s="96" t="s">
        <v>18</v>
      </c>
      <c r="N14" s="209"/>
    </row>
    <row r="15" spans="1:41" ht="15.75" customHeight="1" x14ac:dyDescent="0.15">
      <c r="B15" s="201"/>
      <c r="D15" s="215" t="s">
        <v>95</v>
      </c>
      <c r="E15" s="33" t="s">
        <v>96</v>
      </c>
      <c r="F15" s="34" t="s">
        <v>88</v>
      </c>
      <c r="G15" s="35" t="s">
        <v>97</v>
      </c>
      <c r="H15" s="36" t="s">
        <v>97</v>
      </c>
      <c r="I15" s="166" t="s">
        <v>97</v>
      </c>
      <c r="J15" s="232" t="s">
        <v>97</v>
      </c>
      <c r="K15" s="32" t="s">
        <v>16</v>
      </c>
      <c r="L15" s="33" t="s">
        <v>97</v>
      </c>
      <c r="M15" s="33" t="s">
        <v>97</v>
      </c>
      <c r="N15" s="210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41" s="184" customFormat="1" ht="15.75" customHeight="1" thickBot="1" x14ac:dyDescent="0.2">
      <c r="A16" s="178"/>
      <c r="B16" s="202"/>
      <c r="C16" s="178"/>
      <c r="D16" s="216" t="s">
        <v>98</v>
      </c>
      <c r="E16" s="181" t="s">
        <v>99</v>
      </c>
      <c r="F16" s="188" t="s">
        <v>88</v>
      </c>
      <c r="G16" s="189" t="s">
        <v>97</v>
      </c>
      <c r="H16" s="190" t="s">
        <v>97</v>
      </c>
      <c r="I16" s="198" t="s">
        <v>97</v>
      </c>
      <c r="J16" s="233" t="s">
        <v>97</v>
      </c>
      <c r="K16" s="191" t="s">
        <v>16</v>
      </c>
      <c r="L16" s="181" t="s">
        <v>97</v>
      </c>
      <c r="M16" s="181" t="s">
        <v>97</v>
      </c>
      <c r="N16" s="211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ht="17" customHeight="1" x14ac:dyDescent="0.2">
      <c r="B17" s="192"/>
      <c r="D17" s="217" t="s">
        <v>107</v>
      </c>
      <c r="E17" s="7" t="s">
        <v>108</v>
      </c>
      <c r="F17" s="7" t="s">
        <v>88</v>
      </c>
      <c r="G17" s="8" t="s">
        <v>46</v>
      </c>
      <c r="H17" s="20" t="s">
        <v>41</v>
      </c>
      <c r="I17" s="10">
        <v>0.1</v>
      </c>
      <c r="J17" s="3">
        <v>63</v>
      </c>
      <c r="K17" s="8" t="s">
        <v>47</v>
      </c>
      <c r="L17" s="95" t="s">
        <v>17</v>
      </c>
      <c r="M17" s="96" t="s">
        <v>18</v>
      </c>
      <c r="N17" s="187"/>
    </row>
    <row r="18" spans="1:41" s="184" customFormat="1" ht="17" customHeight="1" thickBot="1" x14ac:dyDescent="0.25">
      <c r="A18" s="178"/>
      <c r="B18" s="203"/>
      <c r="C18" s="178"/>
      <c r="D18" s="218" t="s">
        <v>109</v>
      </c>
      <c r="E18" s="99" t="s">
        <v>110</v>
      </c>
      <c r="F18" s="99" t="s">
        <v>88</v>
      </c>
      <c r="G18" s="100" t="s">
        <v>46</v>
      </c>
      <c r="H18" s="115" t="s">
        <v>41</v>
      </c>
      <c r="I18" s="100" t="s">
        <v>97</v>
      </c>
      <c r="J18" s="230">
        <v>13</v>
      </c>
      <c r="K18" s="100" t="s">
        <v>47</v>
      </c>
      <c r="L18" s="103" t="s">
        <v>17</v>
      </c>
      <c r="M18" s="104" t="s">
        <v>18</v>
      </c>
      <c r="N18" s="11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7" customHeight="1" x14ac:dyDescent="0.15">
      <c r="B19" s="200" t="s">
        <v>133</v>
      </c>
      <c r="D19" s="219" t="s">
        <v>171</v>
      </c>
      <c r="E19" s="157" t="s">
        <v>176</v>
      </c>
      <c r="F19" s="7" t="s">
        <v>88</v>
      </c>
      <c r="H19" s="20" t="s">
        <v>41</v>
      </c>
      <c r="I19" s="253">
        <v>0.25</v>
      </c>
      <c r="N19" s="266"/>
    </row>
    <row r="20" spans="1:41" ht="17" customHeight="1" x14ac:dyDescent="0.15">
      <c r="B20" s="204" t="s">
        <v>133</v>
      </c>
      <c r="C20" s="168">
        <v>100</v>
      </c>
      <c r="D20" s="219" t="s">
        <v>172</v>
      </c>
      <c r="E20" s="157" t="s">
        <v>175</v>
      </c>
      <c r="F20" s="7" t="s">
        <v>88</v>
      </c>
      <c r="H20" s="20" t="s">
        <v>41</v>
      </c>
      <c r="I20" s="252">
        <v>0.3</v>
      </c>
      <c r="N20" s="209"/>
    </row>
    <row r="21" spans="1:41" s="184" customFormat="1" ht="17" customHeight="1" thickBot="1" x14ac:dyDescent="0.2">
      <c r="A21" s="178"/>
      <c r="B21" s="205"/>
      <c r="C21" s="182"/>
      <c r="D21" s="220" t="s">
        <v>210</v>
      </c>
      <c r="E21" s="179" t="s">
        <v>211</v>
      </c>
      <c r="F21" s="99" t="s">
        <v>88</v>
      </c>
      <c r="G21" s="179"/>
      <c r="H21" s="115" t="s">
        <v>41</v>
      </c>
      <c r="I21" s="242">
        <v>0.2</v>
      </c>
      <c r="J21" s="179"/>
      <c r="K21" s="179"/>
      <c r="N21" s="203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41" s="184" customFormat="1" ht="17" customHeight="1" thickBot="1" x14ac:dyDescent="0.2">
      <c r="A22" s="194"/>
      <c r="B22" s="199" t="s">
        <v>133</v>
      </c>
      <c r="C22" s="182">
        <v>100</v>
      </c>
      <c r="D22" s="220" t="s">
        <v>173</v>
      </c>
      <c r="E22" s="179" t="s">
        <v>174</v>
      </c>
      <c r="F22" s="99" t="s">
        <v>88</v>
      </c>
      <c r="H22" s="115" t="s">
        <v>41</v>
      </c>
      <c r="I22" s="242">
        <v>0.2</v>
      </c>
      <c r="J22" s="234"/>
      <c r="N22" s="212"/>
      <c r="O22" s="267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76" customFormat="1" ht="15.75" customHeight="1" thickBot="1" x14ac:dyDescent="0.2">
      <c r="A23" s="268">
        <v>3</v>
      </c>
      <c r="B23" s="268">
        <v>11</v>
      </c>
      <c r="C23" s="268"/>
      <c r="D23" s="269"/>
      <c r="E23" s="269"/>
      <c r="F23" s="269"/>
      <c r="G23" s="270"/>
      <c r="H23" s="271"/>
      <c r="I23" s="272"/>
      <c r="J23" s="273"/>
      <c r="K23" s="274"/>
      <c r="L23" s="269"/>
      <c r="M23" s="269"/>
      <c r="N23" s="269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</row>
    <row r="24" spans="1:41" ht="17" customHeight="1" x14ac:dyDescent="0.15">
      <c r="B24" s="201"/>
      <c r="D24" s="256" t="s">
        <v>221</v>
      </c>
      <c r="E24" s="157" t="s">
        <v>222</v>
      </c>
      <c r="F24" s="7" t="s">
        <v>88</v>
      </c>
      <c r="G24" s="35"/>
      <c r="H24" s="33"/>
      <c r="I24" s="10">
        <v>0.2</v>
      </c>
      <c r="J24" s="297">
        <v>20</v>
      </c>
      <c r="K24" s="298" t="s">
        <v>47</v>
      </c>
      <c r="L24" s="35"/>
      <c r="M24" s="35"/>
      <c r="N24" s="210"/>
    </row>
    <row r="25" spans="1:41" x14ac:dyDescent="0.15">
      <c r="B25" s="201"/>
      <c r="D25" s="256" t="s">
        <v>223</v>
      </c>
      <c r="E25" s="157" t="s">
        <v>224</v>
      </c>
      <c r="F25" s="34" t="s">
        <v>88</v>
      </c>
      <c r="J25" s="3">
        <v>17</v>
      </c>
      <c r="K25" s="8" t="s">
        <v>42</v>
      </c>
      <c r="N25" s="209"/>
    </row>
    <row r="26" spans="1:41" s="184" customFormat="1" ht="14" thickBot="1" x14ac:dyDescent="0.2">
      <c r="A26" s="178"/>
      <c r="B26" s="205"/>
      <c r="C26" s="182"/>
      <c r="D26" s="265" t="s">
        <v>225</v>
      </c>
      <c r="E26" s="179" t="s">
        <v>226</v>
      </c>
      <c r="F26" s="188" t="s">
        <v>88</v>
      </c>
      <c r="H26" s="181"/>
      <c r="I26" s="110"/>
      <c r="J26" s="230">
        <v>13</v>
      </c>
      <c r="K26" s="100" t="s">
        <v>42</v>
      </c>
      <c r="N26" s="203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ht="17" customHeight="1" thickBot="1" x14ac:dyDescent="0.2">
      <c r="A27" s="168" t="s">
        <v>229</v>
      </c>
      <c r="B27" s="204" t="s">
        <v>133</v>
      </c>
      <c r="C27" s="168">
        <v>100</v>
      </c>
      <c r="D27" s="224" t="s">
        <v>177</v>
      </c>
      <c r="E27" s="33" t="s">
        <v>178</v>
      </c>
      <c r="F27" s="7" t="s">
        <v>88</v>
      </c>
      <c r="G27" s="100" t="s">
        <v>46</v>
      </c>
      <c r="H27" s="9" t="s">
        <v>41</v>
      </c>
      <c r="I27" s="240">
        <v>0.3</v>
      </c>
      <c r="J27" s="237">
        <v>23</v>
      </c>
      <c r="K27" s="157"/>
      <c r="L27" s="95" t="s">
        <v>17</v>
      </c>
      <c r="M27" s="35"/>
      <c r="N27" s="210"/>
    </row>
    <row r="28" spans="1:41" ht="17" customHeight="1" thickBot="1" x14ac:dyDescent="0.2">
      <c r="A28" s="168" t="s">
        <v>229</v>
      </c>
      <c r="B28" s="204" t="s">
        <v>133</v>
      </c>
      <c r="C28" s="168">
        <v>100</v>
      </c>
      <c r="D28" s="224" t="s">
        <v>179</v>
      </c>
      <c r="E28" s="157" t="s">
        <v>181</v>
      </c>
      <c r="F28" s="34" t="s">
        <v>88</v>
      </c>
      <c r="G28" s="100" t="s">
        <v>46</v>
      </c>
      <c r="H28" s="9" t="s">
        <v>41</v>
      </c>
      <c r="I28" s="240">
        <v>0.3</v>
      </c>
      <c r="J28" s="237">
        <v>26</v>
      </c>
      <c r="K28" s="157"/>
      <c r="L28" s="95" t="s">
        <v>17</v>
      </c>
      <c r="M28" s="35"/>
      <c r="N28" s="210"/>
    </row>
    <row r="29" spans="1:41" s="184" customFormat="1" ht="17" customHeight="1" thickBot="1" x14ac:dyDescent="0.2">
      <c r="A29" s="182" t="s">
        <v>229</v>
      </c>
      <c r="B29" s="205" t="s">
        <v>133</v>
      </c>
      <c r="C29" s="182">
        <v>100</v>
      </c>
      <c r="D29" s="225" t="s">
        <v>180</v>
      </c>
      <c r="E29" s="179" t="s">
        <v>182</v>
      </c>
      <c r="F29" s="188" t="s">
        <v>88</v>
      </c>
      <c r="G29" s="100" t="s">
        <v>46</v>
      </c>
      <c r="H29" s="101" t="s">
        <v>41</v>
      </c>
      <c r="I29" s="241">
        <v>0.35</v>
      </c>
      <c r="J29" s="238">
        <v>18</v>
      </c>
      <c r="K29" s="179"/>
      <c r="L29" s="103" t="s">
        <v>17</v>
      </c>
      <c r="M29" s="189"/>
      <c r="N29" s="211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17" customHeight="1" thickBot="1" x14ac:dyDescent="0.2">
      <c r="B30" s="201"/>
      <c r="D30" s="221" t="s">
        <v>183</v>
      </c>
      <c r="E30" s="33" t="s">
        <v>184</v>
      </c>
      <c r="F30" s="7" t="s">
        <v>88</v>
      </c>
      <c r="G30" s="100" t="s">
        <v>14</v>
      </c>
      <c r="H30" s="106" t="s">
        <v>28</v>
      </c>
      <c r="I30" s="227">
        <v>0.1</v>
      </c>
      <c r="J30" s="237">
        <v>19</v>
      </c>
      <c r="K30" s="157"/>
      <c r="L30" s="95" t="s">
        <v>17</v>
      </c>
      <c r="M30" s="186" t="s">
        <v>33</v>
      </c>
      <c r="N30" s="213" t="s">
        <v>197</v>
      </c>
    </row>
    <row r="31" spans="1:41" ht="17" customHeight="1" x14ac:dyDescent="0.15">
      <c r="B31" s="201"/>
      <c r="D31" s="221" t="s">
        <v>185</v>
      </c>
      <c r="E31" s="33" t="s">
        <v>187</v>
      </c>
      <c r="F31" s="34" t="s">
        <v>88</v>
      </c>
      <c r="G31" s="168" t="s">
        <v>198</v>
      </c>
      <c r="H31" s="106" t="s">
        <v>28</v>
      </c>
      <c r="I31" s="235">
        <v>0.2</v>
      </c>
      <c r="J31" s="237">
        <v>17</v>
      </c>
      <c r="K31" s="157"/>
      <c r="L31" s="95" t="s">
        <v>17</v>
      </c>
      <c r="M31" s="186" t="s">
        <v>33</v>
      </c>
      <c r="N31" s="213" t="s">
        <v>199</v>
      </c>
    </row>
    <row r="32" spans="1:41" s="184" customFormat="1" ht="17" customHeight="1" thickBot="1" x14ac:dyDescent="0.2">
      <c r="A32" s="178"/>
      <c r="B32" s="202"/>
      <c r="C32" s="178"/>
      <c r="D32" s="222" t="s">
        <v>186</v>
      </c>
      <c r="E32" s="181" t="s">
        <v>188</v>
      </c>
      <c r="F32" s="188" t="s">
        <v>88</v>
      </c>
      <c r="G32" s="182" t="s">
        <v>200</v>
      </c>
      <c r="H32" s="109" t="s">
        <v>28</v>
      </c>
      <c r="I32" s="242">
        <v>0.15</v>
      </c>
      <c r="J32" s="238">
        <v>20</v>
      </c>
      <c r="K32" s="179"/>
      <c r="L32" s="103" t="s">
        <v>17</v>
      </c>
      <c r="M32" s="104" t="s">
        <v>18</v>
      </c>
      <c r="N32" s="214" t="s">
        <v>201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17" customHeight="1" x14ac:dyDescent="0.15">
      <c r="B33" s="201"/>
      <c r="D33" s="221" t="s">
        <v>190</v>
      </c>
      <c r="E33" s="33" t="s">
        <v>189</v>
      </c>
      <c r="F33" s="7" t="s">
        <v>88</v>
      </c>
      <c r="G33" s="8" t="s">
        <v>14</v>
      </c>
      <c r="H33" s="106" t="s">
        <v>28</v>
      </c>
      <c r="I33" s="227">
        <v>0.1</v>
      </c>
      <c r="J33" s="237">
        <v>27</v>
      </c>
      <c r="K33" s="157"/>
      <c r="L33" s="95" t="s">
        <v>17</v>
      </c>
      <c r="M33" s="96" t="s">
        <v>18</v>
      </c>
      <c r="N33" s="213" t="s">
        <v>195</v>
      </c>
    </row>
    <row r="34" spans="1:41" ht="17" customHeight="1" x14ac:dyDescent="0.15">
      <c r="B34" s="201"/>
      <c r="D34" s="221" t="s">
        <v>193</v>
      </c>
      <c r="E34" s="33" t="s">
        <v>191</v>
      </c>
      <c r="F34" s="34" t="s">
        <v>88</v>
      </c>
      <c r="G34" s="8" t="s">
        <v>14</v>
      </c>
      <c r="H34" s="106" t="s">
        <v>28</v>
      </c>
      <c r="I34" s="235">
        <v>0.2</v>
      </c>
      <c r="J34" s="237">
        <v>25</v>
      </c>
      <c r="K34" s="157"/>
      <c r="L34" s="95" t="s">
        <v>17</v>
      </c>
      <c r="M34" s="96" t="s">
        <v>18</v>
      </c>
      <c r="N34" s="213" t="s">
        <v>195</v>
      </c>
    </row>
    <row r="35" spans="1:41" s="184" customFormat="1" ht="17" customHeight="1" thickBot="1" x14ac:dyDescent="0.2">
      <c r="A35" s="178"/>
      <c r="B35" s="202"/>
      <c r="C35" s="178"/>
      <c r="D35" s="222" t="s">
        <v>194</v>
      </c>
      <c r="E35" s="181" t="s">
        <v>192</v>
      </c>
      <c r="F35" s="188" t="s">
        <v>88</v>
      </c>
      <c r="G35" s="100" t="s">
        <v>14</v>
      </c>
      <c r="H35" s="109" t="s">
        <v>28</v>
      </c>
      <c r="I35" s="242">
        <v>0.15</v>
      </c>
      <c r="J35" s="243">
        <v>42</v>
      </c>
      <c r="K35" s="179"/>
      <c r="L35" s="103" t="s">
        <v>17</v>
      </c>
      <c r="M35" s="104" t="s">
        <v>18</v>
      </c>
      <c r="N35" s="214" t="s">
        <v>196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282" customFormat="1" ht="17" customHeight="1" thickBot="1" x14ac:dyDescent="0.2">
      <c r="A36" s="277" t="s">
        <v>133</v>
      </c>
      <c r="B36" s="278" t="s">
        <v>133</v>
      </c>
      <c r="C36" s="279" t="s">
        <v>212</v>
      </c>
      <c r="D36" s="280" t="s">
        <v>170</v>
      </c>
      <c r="E36" s="280" t="s">
        <v>163</v>
      </c>
      <c r="F36" s="281" t="s">
        <v>88</v>
      </c>
      <c r="H36" s="283" t="s">
        <v>28</v>
      </c>
      <c r="I36" s="284">
        <v>0.2</v>
      </c>
      <c r="J36" s="285"/>
      <c r="N36" s="286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287"/>
      <c r="AK36" s="287"/>
      <c r="AL36" s="287"/>
      <c r="AM36" s="287"/>
      <c r="AN36" s="287"/>
      <c r="AO36" s="287"/>
    </row>
    <row r="37" spans="1:41" ht="17" customHeight="1" x14ac:dyDescent="0.15">
      <c r="B37" s="192"/>
      <c r="D37" s="255" t="s">
        <v>215</v>
      </c>
      <c r="E37" s="157" t="s">
        <v>216</v>
      </c>
      <c r="F37" s="157" t="s">
        <v>88</v>
      </c>
      <c r="G37" s="8"/>
      <c r="H37" s="9"/>
      <c r="I37" s="254"/>
      <c r="J37" s="158"/>
      <c r="K37" s="157"/>
      <c r="L37" s="8"/>
      <c r="M37" s="8"/>
      <c r="N37" s="260"/>
    </row>
    <row r="38" spans="1:41" ht="17" customHeight="1" x14ac:dyDescent="0.15">
      <c r="B38" s="201"/>
      <c r="D38" s="255" t="s">
        <v>217</v>
      </c>
      <c r="E38" s="157" t="s">
        <v>218</v>
      </c>
      <c r="F38" s="157" t="s">
        <v>88</v>
      </c>
      <c r="G38" s="8"/>
      <c r="H38" s="9"/>
      <c r="I38" s="254"/>
      <c r="J38" s="158"/>
      <c r="K38" s="157"/>
      <c r="L38" s="8"/>
      <c r="M38" s="8"/>
      <c r="N38" s="213"/>
    </row>
    <row r="39" spans="1:41" ht="17" customHeight="1" thickBot="1" x14ac:dyDescent="0.2">
      <c r="A39" s="178"/>
      <c r="B39" s="202"/>
      <c r="C39" s="178"/>
      <c r="D39" s="257" t="s">
        <v>219</v>
      </c>
      <c r="E39" s="179" t="s">
        <v>220</v>
      </c>
      <c r="F39" s="179" t="s">
        <v>88</v>
      </c>
      <c r="G39" s="100"/>
      <c r="H39" s="101"/>
      <c r="I39" s="258"/>
      <c r="J39" s="259"/>
      <c r="K39" s="179"/>
      <c r="L39" s="100"/>
      <c r="M39" s="100"/>
      <c r="N39" s="214"/>
    </row>
    <row r="40" spans="1:41" s="184" customFormat="1" ht="17" customHeight="1" thickBot="1" x14ac:dyDescent="0.2">
      <c r="A40" s="162"/>
      <c r="B40" s="261"/>
      <c r="C40" s="162"/>
      <c r="D40" s="223" t="s">
        <v>213</v>
      </c>
      <c r="E40" s="180" t="s">
        <v>214</v>
      </c>
      <c r="F40" s="180" t="s">
        <v>88</v>
      </c>
      <c r="G40" s="296" t="s">
        <v>94</v>
      </c>
      <c r="H40" s="72"/>
      <c r="I40" s="262"/>
      <c r="J40" s="263"/>
      <c r="K40" s="180"/>
      <c r="L40" s="71"/>
      <c r="M40" s="71"/>
      <c r="N40" s="264"/>
    </row>
    <row r="41" spans="1:41" ht="17" customHeight="1" x14ac:dyDescent="0.15">
      <c r="A41" s="168" t="s">
        <v>229</v>
      </c>
      <c r="B41" s="200" t="s">
        <v>133</v>
      </c>
      <c r="C41" s="310">
        <v>100</v>
      </c>
      <c r="D41" s="309" t="s">
        <v>232</v>
      </c>
      <c r="E41" s="157" t="s">
        <v>233</v>
      </c>
      <c r="F41" s="157" t="s">
        <v>88</v>
      </c>
      <c r="G41" s="8"/>
      <c r="H41" s="106" t="s">
        <v>28</v>
      </c>
      <c r="I41" s="254"/>
      <c r="J41" s="158"/>
      <c r="K41" s="157"/>
      <c r="L41" s="95" t="s">
        <v>17</v>
      </c>
      <c r="M41" s="8"/>
      <c r="N41" s="157"/>
    </row>
    <row r="42" spans="1:41" s="184" customFormat="1" ht="17" customHeight="1" thickBot="1" x14ac:dyDescent="0.2">
      <c r="A42" s="182" t="s">
        <v>229</v>
      </c>
      <c r="B42" s="205" t="s">
        <v>133</v>
      </c>
      <c r="C42" s="311">
        <v>100</v>
      </c>
      <c r="D42" s="257" t="s">
        <v>234</v>
      </c>
      <c r="E42" s="179" t="s">
        <v>235</v>
      </c>
      <c r="F42" s="188" t="s">
        <v>88</v>
      </c>
      <c r="G42" s="100"/>
      <c r="H42" s="109" t="s">
        <v>28</v>
      </c>
      <c r="I42" s="258" t="s">
        <v>236</v>
      </c>
      <c r="J42" s="259"/>
      <c r="K42" s="179"/>
      <c r="L42" s="103" t="s">
        <v>17</v>
      </c>
      <c r="M42" s="100"/>
      <c r="N42" s="179"/>
    </row>
    <row r="43" spans="1:41" s="276" customFormat="1" ht="17" customHeight="1" x14ac:dyDescent="0.15">
      <c r="A43" s="290">
        <v>6</v>
      </c>
      <c r="B43" s="290">
        <v>6</v>
      </c>
      <c r="C43" s="290"/>
      <c r="D43" s="275"/>
      <c r="E43" s="275"/>
      <c r="F43" s="275"/>
      <c r="G43" s="293"/>
      <c r="H43" s="294"/>
      <c r="I43" s="295"/>
      <c r="J43" s="292"/>
      <c r="K43" s="291"/>
      <c r="L43" s="293"/>
      <c r="M43" s="293"/>
      <c r="N43" s="291"/>
    </row>
    <row r="44" spans="1:41" ht="17" customHeight="1" x14ac:dyDescent="0.15">
      <c r="G44" s="157"/>
      <c r="H44" s="157"/>
      <c r="I44" s="168"/>
      <c r="J44" s="158"/>
      <c r="K44" s="157"/>
      <c r="L44" s="157"/>
      <c r="M44" s="157"/>
      <c r="N44" s="157"/>
    </row>
    <row r="45" spans="1:41" ht="17" customHeight="1" x14ac:dyDescent="0.15">
      <c r="A45" s="168" t="s">
        <v>239</v>
      </c>
      <c r="B45" s="168">
        <f>SUM(B23+B43)</f>
        <v>17</v>
      </c>
      <c r="C45" s="168"/>
    </row>
    <row r="46" spans="1:41" ht="17" customHeight="1" x14ac:dyDescent="0.15">
      <c r="A46" s="183">
        <f>SUM(9/9)</f>
        <v>1</v>
      </c>
      <c r="B46" s="183">
        <f>SUM(B45 / 9)</f>
        <v>1.8888888888888888</v>
      </c>
      <c r="C46" s="183"/>
    </row>
    <row r="47" spans="1:41" ht="17" customHeight="1" x14ac:dyDescent="0.15">
      <c r="B47" s="168" t="s">
        <v>203</v>
      </c>
      <c r="C47" s="168"/>
      <c r="D47" s="157"/>
      <c r="E47" s="157"/>
    </row>
    <row r="48" spans="1:41" ht="17" customHeight="1" x14ac:dyDescent="0.15">
      <c r="B48" s="168"/>
      <c r="C48" s="168"/>
      <c r="D48" s="157"/>
      <c r="E48" s="157"/>
    </row>
    <row r="49" spans="1:14" ht="17" customHeight="1" x14ac:dyDescent="0.15"/>
    <row r="50" spans="1:14" ht="17" customHeight="1" x14ac:dyDescent="0.15"/>
    <row r="51" spans="1:14" ht="17" customHeight="1" x14ac:dyDescent="0.15">
      <c r="A51" s="157"/>
      <c r="B51" s="157"/>
      <c r="C51" s="168"/>
      <c r="G51" s="157"/>
      <c r="H51" s="157"/>
      <c r="I51" s="165"/>
      <c r="J51" s="157"/>
      <c r="K51" s="157"/>
      <c r="L51" s="157"/>
      <c r="M51" s="157"/>
      <c r="N51" s="157"/>
    </row>
    <row r="52" spans="1:14" ht="17" customHeight="1" x14ac:dyDescent="0.15">
      <c r="A52" s="157"/>
      <c r="B52" s="157"/>
      <c r="C52" s="168"/>
      <c r="G52" s="157"/>
      <c r="H52" s="157"/>
      <c r="I52" s="165"/>
      <c r="J52" s="157"/>
      <c r="K52" s="157"/>
      <c r="L52" s="157"/>
      <c r="M52" s="157"/>
      <c r="N52" s="157"/>
    </row>
    <row r="53" spans="1:14" ht="17" customHeight="1" x14ac:dyDescent="0.15">
      <c r="A53" s="157"/>
      <c r="B53" s="157"/>
      <c r="C53" s="168"/>
      <c r="G53" s="157"/>
      <c r="H53" s="157"/>
      <c r="I53" s="165"/>
      <c r="J53" s="157"/>
      <c r="K53" s="157"/>
      <c r="L53" s="157"/>
      <c r="M53" s="157"/>
      <c r="N53" s="157"/>
    </row>
    <row r="54" spans="1:14" ht="17" customHeight="1" x14ac:dyDescent="0.15">
      <c r="A54" s="157"/>
      <c r="B54" s="157"/>
      <c r="C54" s="168"/>
      <c r="G54" s="157"/>
      <c r="H54" s="157"/>
      <c r="I54" s="157"/>
      <c r="J54" s="157"/>
      <c r="K54" s="157"/>
      <c r="L54" s="157"/>
      <c r="M54" s="157"/>
      <c r="N54" s="157"/>
    </row>
    <row r="55" spans="1:14" ht="17" customHeight="1" x14ac:dyDescent="0.15">
      <c r="A55" s="157"/>
      <c r="B55" s="157"/>
      <c r="C55" s="168"/>
      <c r="G55" s="157"/>
      <c r="H55" s="157"/>
      <c r="I55" s="157"/>
      <c r="J55" s="157"/>
      <c r="K55" s="157"/>
      <c r="L55" s="157"/>
      <c r="M55" s="157"/>
      <c r="N55" s="157"/>
    </row>
    <row r="56" spans="1:14" ht="17" customHeight="1" x14ac:dyDescent="0.15">
      <c r="A56" s="157"/>
      <c r="B56" s="157"/>
      <c r="C56" s="168"/>
      <c r="G56" s="157"/>
      <c r="H56" s="157"/>
      <c r="I56" s="157"/>
      <c r="J56" s="157"/>
      <c r="K56" s="157"/>
      <c r="L56" s="157"/>
      <c r="M56" s="157"/>
      <c r="N56" s="157"/>
    </row>
    <row r="57" spans="1:14" ht="17" customHeight="1" x14ac:dyDescent="0.15">
      <c r="A57" s="157"/>
      <c r="B57" s="157"/>
      <c r="C57" s="168"/>
      <c r="G57" s="157"/>
      <c r="H57" s="157"/>
      <c r="I57" s="157"/>
      <c r="J57" s="157"/>
      <c r="K57" s="157"/>
      <c r="L57" s="157"/>
      <c r="M57" s="157"/>
      <c r="N57" s="157"/>
    </row>
    <row r="58" spans="1:14" ht="17" customHeight="1" x14ac:dyDescent="0.15">
      <c r="A58" s="157"/>
      <c r="B58" s="157"/>
      <c r="C58" s="168"/>
      <c r="G58" s="157"/>
      <c r="H58" s="157"/>
      <c r="I58" s="157"/>
      <c r="J58" s="157"/>
      <c r="K58" s="157"/>
      <c r="L58" s="157"/>
      <c r="M58" s="157"/>
      <c r="N58" s="157"/>
    </row>
    <row r="59" spans="1:14" ht="17" customHeight="1" x14ac:dyDescent="0.15">
      <c r="A59" s="157"/>
      <c r="B59" s="157"/>
      <c r="C59" s="168"/>
      <c r="G59" s="157"/>
      <c r="H59" s="157"/>
      <c r="I59" s="157"/>
      <c r="J59" s="157"/>
      <c r="K59" s="157"/>
      <c r="L59" s="157"/>
      <c r="M59" s="157"/>
      <c r="N59" s="157"/>
    </row>
    <row r="60" spans="1:14" x14ac:dyDescent="0.15">
      <c r="A60" s="157"/>
      <c r="B60" s="157"/>
      <c r="C60" s="168"/>
      <c r="G60" s="157"/>
      <c r="H60" s="157"/>
      <c r="I60" s="157"/>
      <c r="J60" s="157"/>
      <c r="K60" s="157"/>
      <c r="L60" s="157"/>
      <c r="M60" s="157"/>
      <c r="N60" s="157"/>
    </row>
    <row r="61" spans="1:14" x14ac:dyDescent="0.15">
      <c r="A61" s="157"/>
      <c r="B61" s="157"/>
      <c r="C61" s="168"/>
    </row>
    <row r="62" spans="1:14" x14ac:dyDescent="0.15">
      <c r="A62" s="157"/>
      <c r="B62" s="157"/>
      <c r="C62" s="168"/>
    </row>
    <row r="63" spans="1:14" x14ac:dyDescent="0.15">
      <c r="A63" s="157"/>
      <c r="B63" s="157"/>
      <c r="C63" s="168"/>
    </row>
    <row r="64" spans="1:14" x14ac:dyDescent="0.15">
      <c r="A64" s="157"/>
      <c r="B64" s="157"/>
      <c r="C64" s="168"/>
    </row>
    <row r="65" spans="1:3" x14ac:dyDescent="0.15">
      <c r="A65" s="157"/>
      <c r="B65" s="157"/>
      <c r="C65" s="168"/>
    </row>
    <row r="66" spans="1:3" x14ac:dyDescent="0.15">
      <c r="A66" s="157"/>
      <c r="B66" s="157"/>
      <c r="C66" s="168"/>
    </row>
  </sheetData>
  <phoneticPr fontId="19" type="noConversion"/>
  <conditionalFormatting sqref="E2:E7 E27 E30:E44">
    <cfRule type="endsWith" dxfId="112" priority="143" operator="endsWith" text="*">
      <formula>RIGHT((E2),LEN("*"))=("*")</formula>
    </cfRule>
  </conditionalFormatting>
  <conditionalFormatting sqref="E10:E18">
    <cfRule type="endsWith" dxfId="111" priority="46" operator="endsWith" text="*">
      <formula>RIGHT((E10),LEN("*"))=("*")</formula>
    </cfRule>
  </conditionalFormatting>
  <conditionalFormatting sqref="E23">
    <cfRule type="endsWith" dxfId="110" priority="68" operator="endsWith" text="*">
      <formula>RIGHT((E23),LEN("*"))=("*")</formula>
    </cfRule>
  </conditionalFormatting>
  <conditionalFormatting sqref="F1:F44">
    <cfRule type="containsText" dxfId="109" priority="131" operator="containsText" text="Elective">
      <formula>NOT(ISERROR(SEARCH(("Elective"),(F1))))</formula>
    </cfRule>
  </conditionalFormatting>
  <conditionalFormatting sqref="F2:F44">
    <cfRule type="containsText" dxfId="108" priority="125" operator="containsText" text="Core">
      <formula>NOT(ISERROR(SEARCH(("Core"),(F2))))</formula>
    </cfRule>
    <cfRule type="containsText" dxfId="107" priority="124" operator="containsText" text="pathway">
      <formula>NOT(ISERROR(SEARCH(("pathway"),(F2))))</formula>
    </cfRule>
  </conditionalFormatting>
  <conditionalFormatting sqref="G2:G13 G23:G24 G33:G39">
    <cfRule type="beginsWith" dxfId="106" priority="150" operator="beginsWith" text="Python">
      <formula>LEFT((G2),LEN("Python"))=("Python")</formula>
    </cfRule>
  </conditionalFormatting>
  <conditionalFormatting sqref="G2:G13 G33:G39 G23:G24">
    <cfRule type="beginsWith" dxfId="105" priority="149" operator="beginsWith" text="R">
      <formula>LEFT((G2),LEN("R"))=("R")</formula>
    </cfRule>
  </conditionalFormatting>
  <conditionalFormatting sqref="G14">
    <cfRule type="containsText" dxfId="104" priority="75" operator="containsText" text="1 submission">
      <formula>NOT(ISERROR(SEARCH(("1 submission"),(M14))))</formula>
    </cfRule>
  </conditionalFormatting>
  <conditionalFormatting sqref="G14:G16">
    <cfRule type="beginsWith" dxfId="103" priority="74" operator="beginsWith" text="Python">
      <formula>LEFT((G14),LEN("Python"))=("Python")</formula>
    </cfRule>
    <cfRule type="beginsWith" dxfId="102" priority="73" operator="beginsWith" text="R">
      <formula>LEFT((G14),LEN("R"))=("R")</formula>
    </cfRule>
  </conditionalFormatting>
  <conditionalFormatting sqref="G17:G18">
    <cfRule type="beginsWith" dxfId="101" priority="57" operator="beginsWith" text="Python">
      <formula>LEFT((G17),LEN("Python"))=("Python")</formula>
    </cfRule>
    <cfRule type="beginsWith" dxfId="100" priority="56" operator="beginsWith" text="R">
      <formula>LEFT((G17),LEN("R"))=("R")</formula>
    </cfRule>
  </conditionalFormatting>
  <conditionalFormatting sqref="G27:G29">
    <cfRule type="containsText" dxfId="99" priority="33" operator="containsText" text="1 submission">
      <formula>NOT(ISERROR(SEARCH(("1 submission"),(M27))))</formula>
    </cfRule>
  </conditionalFormatting>
  <conditionalFormatting sqref="G27:G30">
    <cfRule type="containsText" dxfId="98" priority="36" operator="containsText" text="Exam">
      <formula>NOT(ISERROR(SEARCH(("Exam"),(G27))))</formula>
    </cfRule>
    <cfRule type="containsText" dxfId="97" priority="34" operator="containsText" text="Essay">
      <formula>NOT(ISERROR(SEARCH(("Essay"),(G27))))</formula>
    </cfRule>
    <cfRule type="containsText" dxfId="96" priority="35" operator="containsText" text="Project">
      <formula>NOT(ISERROR(SEARCH(("Project"),(G27))))</formula>
    </cfRule>
    <cfRule type="containsText" dxfId="95" priority="37" operator="containsText" text="Programming">
      <formula>NOT(ISERROR(SEARCH(("Programming"),(G27))))</formula>
    </cfRule>
    <cfRule type="beginsWith" dxfId="94" priority="38" operator="beginsWith" text="R">
      <formula>LEFT((G27),LEN("R"))=("R")</formula>
    </cfRule>
    <cfRule type="beginsWith" dxfId="93" priority="39" operator="beginsWith" text="Python">
      <formula>LEFT((G27),LEN("Python"))=("Python")</formula>
    </cfRule>
  </conditionalFormatting>
  <conditionalFormatting sqref="G33:G34">
    <cfRule type="containsText" dxfId="92" priority="79" operator="containsText" text="1 submission">
      <formula>NOT(ISERROR(SEARCH(("1 submission"),(M33))))</formula>
    </cfRule>
  </conditionalFormatting>
  <conditionalFormatting sqref="G34">
    <cfRule type="containsText" dxfId="91" priority="78" operator="containsText" text="Yes">
      <formula>NOT(ISERROR(SEARCH(("Yes"),(K34))))</formula>
    </cfRule>
  </conditionalFormatting>
  <conditionalFormatting sqref="G40:G42">
    <cfRule type="containsText" dxfId="90" priority="8" operator="containsText" text="Yes">
      <formula>NOT(ISERROR(SEARCH(("Yes"),(K40))))</formula>
    </cfRule>
    <cfRule type="containsText" dxfId="89" priority="15" operator="containsText" text="1 submission">
      <formula>NOT(ISERROR(SEARCH(("1 submission"),(M40))))</formula>
    </cfRule>
  </conditionalFormatting>
  <conditionalFormatting sqref="G40:G43">
    <cfRule type="beginsWith" dxfId="88" priority="14" operator="beginsWith" text="Python">
      <formula>LEFT((G40),LEN("Python"))=("Python")</formula>
    </cfRule>
    <cfRule type="beginsWith" dxfId="87" priority="13" operator="beginsWith" text="R">
      <formula>LEFT((G40),LEN("R"))=("R")</formula>
    </cfRule>
  </conditionalFormatting>
  <conditionalFormatting sqref="G2:H13">
    <cfRule type="containsText" dxfId="86" priority="137" operator="containsText" text="Project">
      <formula>NOT(ISERROR(SEARCH(("Project"),(G2))))</formula>
    </cfRule>
    <cfRule type="containsText" dxfId="85" priority="138" operator="containsText" text="Exam">
      <formula>NOT(ISERROR(SEARCH(("Exam"),(G2))))</formula>
    </cfRule>
    <cfRule type="containsText" dxfId="84" priority="139" operator="containsText" text="Programming">
      <formula>NOT(ISERROR(SEARCH(("Programming"),(G2))))</formula>
    </cfRule>
    <cfRule type="containsText" dxfId="83" priority="136" operator="containsText" text="Essay">
      <formula>NOT(ISERROR(SEARCH(("Essay"),(G2))))</formula>
    </cfRule>
  </conditionalFormatting>
  <conditionalFormatting sqref="G4:H5 M1">
    <cfRule type="containsText" dxfId="82" priority="135" operator="containsText" text="1 submission">
      <formula>NOT(ISERROR(SEARCH(("1 submission"),(M1))))</formula>
    </cfRule>
  </conditionalFormatting>
  <conditionalFormatting sqref="G14:H14">
    <cfRule type="containsText" dxfId="81" priority="61" operator="containsText" text="Yes">
      <formula>NOT(ISERROR(SEARCH(("Yes"),(K14))))</formula>
    </cfRule>
  </conditionalFormatting>
  <conditionalFormatting sqref="G14:H16">
    <cfRule type="containsText" dxfId="80" priority="66" operator="containsText" text="Programming">
      <formula>NOT(ISERROR(SEARCH(("Programming"),(G14))))</formula>
    </cfRule>
    <cfRule type="containsText" dxfId="79" priority="65" operator="containsText" text="Exam">
      <formula>NOT(ISERROR(SEARCH(("Exam"),(G14))))</formula>
    </cfRule>
    <cfRule type="containsText" dxfId="78" priority="64" operator="containsText" text="Project">
      <formula>NOT(ISERROR(SEARCH(("Project"),(G14))))</formula>
    </cfRule>
    <cfRule type="containsText" dxfId="77" priority="63" operator="containsText" text="Essay">
      <formula>NOT(ISERROR(SEARCH(("Essay"),(G14))))</formula>
    </cfRule>
  </conditionalFormatting>
  <conditionalFormatting sqref="G17:H18">
    <cfRule type="containsText" dxfId="76" priority="52" operator="containsText" text="Project">
      <formula>NOT(ISERROR(SEARCH(("Project"),(G17))))</formula>
    </cfRule>
    <cfRule type="containsText" dxfId="75" priority="51" operator="containsText" text="Essay">
      <formula>NOT(ISERROR(SEARCH(("Essay"),(G17))))</formula>
    </cfRule>
    <cfRule type="containsText" dxfId="74" priority="50" operator="containsText" text="1 submission">
      <formula>NOT(ISERROR(SEARCH(("1 submission"),(M17))))</formula>
    </cfRule>
    <cfRule type="containsText" dxfId="73" priority="53" operator="containsText" text="Exam">
      <formula>NOT(ISERROR(SEARCH(("Exam"),(G17))))</formula>
    </cfRule>
    <cfRule type="containsText" dxfId="72" priority="54" operator="containsText" text="Programming">
      <formula>NOT(ISERROR(SEARCH(("Programming"),(G17))))</formula>
    </cfRule>
  </conditionalFormatting>
  <conditionalFormatting sqref="G23:H24 H26:H32">
    <cfRule type="containsText" dxfId="71" priority="43" operator="containsText" text="Project">
      <formula>NOT(ISERROR(SEARCH(("Project"),(G23))))</formula>
    </cfRule>
    <cfRule type="containsText" dxfId="70" priority="42" operator="containsText" text="Essay">
      <formula>NOT(ISERROR(SEARCH(("Essay"),(G23))))</formula>
    </cfRule>
    <cfRule type="containsText" dxfId="69" priority="45" operator="containsText" text="Programming">
      <formula>NOT(ISERROR(SEARCH(("Programming"),(G23))))</formula>
    </cfRule>
    <cfRule type="containsText" dxfId="68" priority="44" operator="containsText" text="Exam">
      <formula>NOT(ISERROR(SEARCH(("Exam"),(G23))))</formula>
    </cfRule>
  </conditionalFormatting>
  <conditionalFormatting sqref="G33:H43">
    <cfRule type="containsText" dxfId="67" priority="9" operator="containsText" text="Essay">
      <formula>NOT(ISERROR(SEARCH(("Essay"),(G33))))</formula>
    </cfRule>
    <cfRule type="containsText" dxfId="66" priority="10" operator="containsText" text="Project">
      <formula>NOT(ISERROR(SEARCH(("Project"),(G33))))</formula>
    </cfRule>
    <cfRule type="containsText" dxfId="65" priority="11" operator="containsText" text="Exam">
      <formula>NOT(ISERROR(SEARCH(("Exam"),(G33))))</formula>
    </cfRule>
    <cfRule type="containsText" dxfId="64" priority="12" operator="containsText" text="Programming">
      <formula>NOT(ISERROR(SEARCH(("Programming"),(G33))))</formula>
    </cfRule>
  </conditionalFormatting>
  <conditionalFormatting sqref="H14">
    <cfRule type="containsText" dxfId="63" priority="77" operator="containsText" text="1 submission">
      <formula>NOT(ISERROR(SEARCH(("1 submission"),(#REF!))))</formula>
    </cfRule>
  </conditionalFormatting>
  <conditionalFormatting sqref="H19:H22">
    <cfRule type="containsText" dxfId="62" priority="16" operator="containsText" text="1 submission">
      <formula>NOT(ISERROR(SEARCH(("1 submission"),(N19))))</formula>
    </cfRule>
    <cfRule type="containsText" dxfId="61" priority="17" operator="containsText" text="Essay">
      <formula>NOT(ISERROR(SEARCH(("Essay"),(H19))))</formula>
    </cfRule>
    <cfRule type="containsText" dxfId="60" priority="18" operator="containsText" text="Project">
      <formula>NOT(ISERROR(SEARCH(("Project"),(H19))))</formula>
    </cfRule>
    <cfRule type="containsText" dxfId="59" priority="20" operator="containsText" text="Programming">
      <formula>NOT(ISERROR(SEARCH(("Programming"),(H19))))</formula>
    </cfRule>
    <cfRule type="containsText" dxfId="58" priority="19" operator="containsText" text="Exam">
      <formula>NOT(ISERROR(SEARCH(("Exam"),(H19))))</formula>
    </cfRule>
  </conditionalFormatting>
  <conditionalFormatting sqref="H27:H28">
    <cfRule type="containsText" dxfId="57" priority="85" operator="containsText" text="1 submission">
      <formula>NOT(ISERROR(SEARCH(("1 submission"),(N27))))</formula>
    </cfRule>
  </conditionalFormatting>
  <conditionalFormatting sqref="H28">
    <cfRule type="containsText" dxfId="56" priority="84" operator="containsText" text="Yes">
      <formula>NOT(ISERROR(SEARCH(("Yes"),(L28))))</formula>
    </cfRule>
  </conditionalFormatting>
  <conditionalFormatting sqref="I2:I13 I36 I26 I24">
    <cfRule type="colorScale" priority="5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5:I16 I23">
    <cfRule type="colorScale" priority="57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">
    <cfRule type="colorScale" priority="3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8">
    <cfRule type="colorScale" priority="60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0">
    <cfRule type="colorScale" priority="2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13 J24:J25">
    <cfRule type="colorScale" priority="14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3">
    <cfRule type="colorScale" priority="7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lorScale" priority="5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6">
    <cfRule type="colorScale" priority="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16 K23:K26">
    <cfRule type="containsText" dxfId="55" priority="71" operator="containsText" text="I">
      <formula>NOT(ISERROR(SEARCH(("I"),(K2))))</formula>
    </cfRule>
    <cfRule type="containsText" dxfId="54" priority="70" operator="containsText" text="B">
      <formula>NOT(ISERROR(SEARCH(("B"),(K2))))</formula>
    </cfRule>
    <cfRule type="containsText" dxfId="53" priority="69" operator="containsText" text="A">
      <formula>NOT(ISERROR(SEARCH(("A"),(K2))))</formula>
    </cfRule>
  </conditionalFormatting>
  <conditionalFormatting sqref="K14 K15:L17 K23:L24">
    <cfRule type="containsText" dxfId="52" priority="76" operator="containsText" text="Yes">
      <formula>NOT(ISERROR(SEARCH(("Yes"),(#REF!))))</formula>
    </cfRule>
  </conditionalFormatting>
  <conditionalFormatting sqref="K14 M15:M16 M23">
    <cfRule type="containsText" dxfId="51" priority="62" operator="containsText" text="1 submission">
      <formula>NOT(ISERROR(SEARCH(("1 submission"),(O14))))</formula>
    </cfRule>
  </conditionalFormatting>
  <conditionalFormatting sqref="K17:K18">
    <cfRule type="containsText" dxfId="50" priority="47" operator="containsText" text="A">
      <formula>NOT(ISERROR(SEARCH(("A"),(K17))))</formula>
    </cfRule>
    <cfRule type="containsText" dxfId="49" priority="48" operator="containsText" text="B">
      <formula>NOT(ISERROR(SEARCH(("B"),(K17))))</formula>
    </cfRule>
    <cfRule type="containsText" dxfId="48" priority="49" operator="containsText" text="I">
      <formula>NOT(ISERROR(SEARCH(("I"),(K17))))</formula>
    </cfRule>
  </conditionalFormatting>
  <conditionalFormatting sqref="K25:K26">
    <cfRule type="containsText" dxfId="47" priority="4" operator="containsText" text="Yes">
      <formula>NOT(ISERROR(SEARCH(("Yes"),(O67))))</formula>
    </cfRule>
  </conditionalFormatting>
  <conditionalFormatting sqref="K1:L1 G5:H5">
    <cfRule type="containsText" dxfId="46" priority="134" operator="containsText" text="Yes">
      <formula>NOT(ISERROR(SEARCH(("Yes"),(K1))))</formula>
    </cfRule>
  </conditionalFormatting>
  <conditionalFormatting sqref="K2:L2">
    <cfRule type="containsText" dxfId="45" priority="530" operator="containsText" text="Yes">
      <formula>NOT(ISERROR(SEARCH(("Yes"),(#REF!))))</formula>
    </cfRule>
  </conditionalFormatting>
  <conditionalFormatting sqref="K3:L3">
    <cfRule type="containsText" dxfId="44" priority="531" operator="containsText" text="Yes">
      <formula>NOT(ISERROR(SEARCH(("Yes"),(O51))))</formula>
    </cfRule>
  </conditionalFormatting>
  <conditionalFormatting sqref="K4:L4">
    <cfRule type="containsText" dxfId="43" priority="510" operator="containsText" text="Yes">
      <formula>NOT(ISERROR(SEARCH(("Yes"),(#REF!))))</formula>
    </cfRule>
  </conditionalFormatting>
  <conditionalFormatting sqref="K5:L8">
    <cfRule type="containsText" dxfId="42" priority="511" operator="containsText" text="Yes">
      <formula>NOT(ISERROR(SEARCH(("Yes"),(O58))))</formula>
    </cfRule>
  </conditionalFormatting>
  <conditionalFormatting sqref="K7:L9">
    <cfRule type="containsText" dxfId="41" priority="493" operator="containsText" text="Yes">
      <formula>NOT(ISERROR(SEARCH(("Yes"),(#REF!))))</formula>
    </cfRule>
  </conditionalFormatting>
  <conditionalFormatting sqref="K9:L9 L39:L40">
    <cfRule type="containsText" dxfId="40" priority="544" operator="containsText" text="Yes">
      <formula>NOT(ISERROR(SEARCH(("Yes"),(O61))))</formula>
    </cfRule>
  </conditionalFormatting>
  <conditionalFormatting sqref="K10:L12">
    <cfRule type="containsText" dxfId="39" priority="369" operator="containsText" text="Yes">
      <formula>NOT(ISERROR(SEARCH(("Yes"),(O52))))</formula>
    </cfRule>
  </conditionalFormatting>
  <conditionalFormatting sqref="K13:L13">
    <cfRule type="containsText" dxfId="38" priority="526" operator="containsText" text="Yes">
      <formula>NOT(ISERROR(SEARCH(("Yes"),(O57))))</formula>
    </cfRule>
  </conditionalFormatting>
  <conditionalFormatting sqref="K18:L18">
    <cfRule type="containsText" dxfId="37" priority="560" operator="containsText" text="Yes">
      <formula>NOT(ISERROR(SEARCH(("Yes"),(O30))))</formula>
    </cfRule>
  </conditionalFormatting>
  <conditionalFormatting sqref="K4:N4 I4">
    <cfRule type="containsText" dxfId="36" priority="505" operator="containsText" text="1 submission">
      <formula>NOT(ISERROR(SEARCH(("1 submission"),(#REF!))))</formula>
    </cfRule>
  </conditionalFormatting>
  <conditionalFormatting sqref="L14">
    <cfRule type="containsText" dxfId="35" priority="41" operator="containsText" text="Yes">
      <formula>NOT(ISERROR(SEARCH(("Yes"),(P58))))</formula>
    </cfRule>
  </conditionalFormatting>
  <conditionalFormatting sqref="L27">
    <cfRule type="containsText" dxfId="34" priority="105" operator="containsText" text="Yes">
      <formula>NOT(ISERROR(SEARCH(("Yes"),(#REF!))))</formula>
    </cfRule>
    <cfRule type="containsText" dxfId="33" priority="104" operator="containsText" text="1 submission">
      <formula>NOT(ISERROR(SEARCH(("1 submission"),(#REF!))))</formula>
    </cfRule>
  </conditionalFormatting>
  <conditionalFormatting sqref="L28:L29">
    <cfRule type="containsText" dxfId="32" priority="106" operator="containsText" text="Yes">
      <formula>NOT(ISERROR(SEARCH(("Yes"),(P81))))</formula>
    </cfRule>
  </conditionalFormatting>
  <conditionalFormatting sqref="L30">
    <cfRule type="containsText" dxfId="31" priority="102" operator="containsText" text="Yes">
      <formula>NOT(ISERROR(SEARCH(("Yes"),(#REF!))))</formula>
    </cfRule>
    <cfRule type="containsText" dxfId="30" priority="101" operator="containsText" text="1 submission">
      <formula>NOT(ISERROR(SEARCH(("1 submission"),(#REF!))))</formula>
    </cfRule>
  </conditionalFormatting>
  <conditionalFormatting sqref="L31:L32">
    <cfRule type="containsText" dxfId="29" priority="103" operator="containsText" text="Yes">
      <formula>NOT(ISERROR(SEARCH(("Yes"),(P85))))</formula>
    </cfRule>
  </conditionalFormatting>
  <conditionalFormatting sqref="L33">
    <cfRule type="containsText" dxfId="28" priority="99" operator="containsText" text="Yes">
      <formula>NOT(ISERROR(SEARCH(("Yes"),(#REF!))))</formula>
    </cfRule>
    <cfRule type="containsText" dxfId="27" priority="98" operator="containsText" text="1 submission">
      <formula>NOT(ISERROR(SEARCH(("1 submission"),(#REF!))))</formula>
    </cfRule>
  </conditionalFormatting>
  <conditionalFormatting sqref="L34:L36">
    <cfRule type="containsText" dxfId="26" priority="512" operator="containsText" text="Yes">
      <formula>NOT(ISERROR(SEARCH(("Yes"),(P89))))</formula>
    </cfRule>
  </conditionalFormatting>
  <conditionalFormatting sqref="L37:L38">
    <cfRule type="containsText" dxfId="25" priority="546" operator="containsText" text="Yes">
      <formula>NOT(ISERROR(SEARCH(("Yes"),(P91))))</formula>
    </cfRule>
  </conditionalFormatting>
  <conditionalFormatting sqref="L41">
    <cfRule type="containsText" dxfId="24" priority="3" operator="containsText" text="Yes">
      <formula>NOT(ISERROR(SEARCH(("Yes"),(#REF!))))</formula>
    </cfRule>
    <cfRule type="containsText" dxfId="23" priority="2" operator="containsText" text="1 submission">
      <formula>NOT(ISERROR(SEARCH(("1 submission"),(#REF!))))</formula>
    </cfRule>
  </conditionalFormatting>
  <conditionalFormatting sqref="L42">
    <cfRule type="containsText" dxfId="22" priority="1" operator="containsText" text="Yes">
      <formula>NOT(ISERROR(SEARCH(("Yes"),(P97))))</formula>
    </cfRule>
  </conditionalFormatting>
  <conditionalFormatting sqref="L43">
    <cfRule type="containsText" dxfId="21" priority="539" operator="containsText" text="Yes">
      <formula>NOT(ISERROR(SEARCH(("Yes"),(P92))))</formula>
    </cfRule>
  </conditionalFormatting>
  <conditionalFormatting sqref="M3">
    <cfRule type="containsText" dxfId="20" priority="534" operator="containsText" text="1 submission">
      <formula>NOT(ISERROR(SEARCH(("1 submission"),(S51))))</formula>
    </cfRule>
  </conditionalFormatting>
  <conditionalFormatting sqref="M5:M8">
    <cfRule type="containsText" dxfId="19" priority="509" operator="containsText" text="1 submission">
      <formula>NOT(ISERROR(SEARCH(("1 submission"),(S58))))</formula>
    </cfRule>
  </conditionalFormatting>
  <conditionalFormatting sqref="M7:M9">
    <cfRule type="containsText" dxfId="18" priority="499" operator="containsText" text="1 submission">
      <formula>NOT(ISERROR(SEARCH(("1 submission"),(#REF!))))</formula>
    </cfRule>
  </conditionalFormatting>
  <conditionalFormatting sqref="M9">
    <cfRule type="containsText" dxfId="17" priority="516" operator="containsText" text="1 submission">
      <formula>NOT(ISERROR(SEARCH(("1 submission"),(S61))))</formula>
    </cfRule>
  </conditionalFormatting>
  <conditionalFormatting sqref="M10:M12">
    <cfRule type="containsText" dxfId="16" priority="371" operator="containsText" text="1 submission">
      <formula>NOT(ISERROR(SEARCH(("1 submission"),(S52))))</formula>
    </cfRule>
  </conditionalFormatting>
  <conditionalFormatting sqref="M13">
    <cfRule type="containsText" dxfId="15" priority="528" operator="containsText" text="1 submission">
      <formula>NOT(ISERROR(SEARCH(("1 submission"),(S57))))</formula>
    </cfRule>
  </conditionalFormatting>
  <conditionalFormatting sqref="M14">
    <cfRule type="containsText" dxfId="14" priority="40" operator="containsText" text="1 submission">
      <formula>NOT(ISERROR(SEARCH(("1 submission"),(S27))))</formula>
    </cfRule>
  </conditionalFormatting>
  <conditionalFormatting sqref="M17">
    <cfRule type="containsText" dxfId="13" priority="562" operator="containsText" text="1 submission">
      <formula>NOT(ISERROR(SEARCH(("1 submission"),(#REF!))))</formula>
    </cfRule>
  </conditionalFormatting>
  <conditionalFormatting sqref="M18">
    <cfRule type="containsText" dxfId="12" priority="588" operator="containsText" text="1 submission">
      <formula>NOT(ISERROR(SEARCH(("1 submission"),(S30))))</formula>
    </cfRule>
  </conditionalFormatting>
  <conditionalFormatting sqref="M24">
    <cfRule type="containsText" dxfId="11" priority="517" operator="containsText" text="1 submission">
      <formula>NOT(ISERROR(SEARCH(("1 submission"),(#REF!))))</formula>
    </cfRule>
  </conditionalFormatting>
  <conditionalFormatting sqref="M27:M28">
    <cfRule type="containsText" dxfId="10" priority="480" operator="containsText" text="1 submission">
      <formula>NOT(ISERROR(SEARCH(("1 submission"),(S60))))</formula>
    </cfRule>
  </conditionalFormatting>
  <conditionalFormatting sqref="M29">
    <cfRule type="containsText" dxfId="9" priority="471" operator="containsText" text="1 submission">
      <formula>NOT(ISERROR(SEARCH(("1 submission"),(S61))))</formula>
    </cfRule>
  </conditionalFormatting>
  <conditionalFormatting sqref="M30:M31">
    <cfRule type="containsText" dxfId="8" priority="107" operator="containsText" text="1 submission">
      <formula>NOT(ISERROR(SEARCH(("1 submission"),(S75))))</formula>
    </cfRule>
  </conditionalFormatting>
  <conditionalFormatting sqref="M32:M36">
    <cfRule type="containsText" dxfId="7" priority="109" operator="containsText" text="1 submission">
      <formula>NOT(ISERROR(SEARCH(("1 submission"),(S50))))</formula>
    </cfRule>
  </conditionalFormatting>
  <conditionalFormatting sqref="M37:M38">
    <cfRule type="containsText" dxfId="6" priority="540" operator="containsText" text="1 submission">
      <formula>NOT(ISERROR(SEARCH(("1 submission"),(S54))))</formula>
    </cfRule>
  </conditionalFormatting>
  <conditionalFormatting sqref="M39:M42">
    <cfRule type="containsText" dxfId="5" priority="542" operator="containsText" text="1 submission">
      <formula>NOT(ISERROR(SEARCH(("1 submission"),(S54))))</formula>
    </cfRule>
  </conditionalFormatting>
  <conditionalFormatting sqref="M43">
    <cfRule type="containsText" dxfId="4" priority="537" operator="containsText" text="1 submission">
      <formula>NOT(ISERROR(SEARCH(("1 submission"),(S55))))</formula>
    </cfRule>
  </conditionalFormatting>
  <conditionalFormatting sqref="M2:N2">
    <cfRule type="containsText" dxfId="3" priority="532" operator="containsText" text="1 submission">
      <formula>NOT(ISERROR(SEARCH(("1 submission"),(#REF!))))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AB74"/>
  <sheetViews>
    <sheetView tabSelected="1" workbookViewId="0">
      <selection activeCell="E34" sqref="E34"/>
    </sheetView>
  </sheetViews>
  <sheetFormatPr baseColWidth="10" defaultRowHeight="16" customHeight="1" x14ac:dyDescent="0.2"/>
  <cols>
    <col min="1" max="1" width="17" style="167" bestFit="1" customWidth="1"/>
    <col min="2" max="2" width="10.83203125" style="167"/>
    <col min="3" max="3" width="11.6640625" style="169" bestFit="1" customWidth="1"/>
    <col min="4" max="4" width="12.1640625" style="167" bestFit="1" customWidth="1"/>
    <col min="5" max="5" width="53.1640625" style="167" bestFit="1" customWidth="1"/>
    <col min="6" max="6" width="13.33203125" style="245" bestFit="1" customWidth="1"/>
    <col min="7" max="7" width="10.83203125" style="245"/>
    <col min="8" max="8" width="10.83203125" style="167"/>
    <col min="9" max="9" width="11.6640625" style="167" bestFit="1" customWidth="1"/>
    <col min="10" max="10" width="11.1640625" style="167" bestFit="1" customWidth="1"/>
    <col min="11" max="11" width="11.6640625" style="167" bestFit="1" customWidth="1"/>
    <col min="12" max="12" width="28.83203125" style="167" bestFit="1" customWidth="1"/>
    <col min="13" max="16384" width="10.83203125" style="167"/>
  </cols>
  <sheetData>
    <row r="1" spans="1:28" s="304" customFormat="1" ht="16" customHeight="1" x14ac:dyDescent="0.2">
      <c r="A1" s="304" t="s">
        <v>140</v>
      </c>
      <c r="B1" s="304" t="s">
        <v>154</v>
      </c>
      <c r="C1" s="305" t="s">
        <v>157</v>
      </c>
      <c r="D1" s="304" t="s">
        <v>158</v>
      </c>
      <c r="E1" s="304" t="s">
        <v>159</v>
      </c>
      <c r="F1" s="304" t="s">
        <v>155</v>
      </c>
      <c r="G1" s="304" t="s">
        <v>136</v>
      </c>
      <c r="K1" s="308"/>
    </row>
    <row r="2" spans="1:28" s="306" customFormat="1" ht="16" customHeight="1" x14ac:dyDescent="0.2">
      <c r="A2" s="319" t="s">
        <v>227</v>
      </c>
      <c r="B2" s="319"/>
      <c r="C2" s="319"/>
      <c r="D2" s="319"/>
      <c r="E2" s="319"/>
      <c r="F2" s="319"/>
      <c r="G2" s="319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</row>
    <row r="3" spans="1:28" ht="16" customHeight="1" x14ac:dyDescent="0.2">
      <c r="A3" s="170" t="s">
        <v>139</v>
      </c>
      <c r="B3" s="170" t="s">
        <v>16</v>
      </c>
      <c r="C3" s="174">
        <v>0.16</v>
      </c>
      <c r="D3" s="170" t="s">
        <v>137</v>
      </c>
      <c r="E3" s="171" t="s">
        <v>12</v>
      </c>
      <c r="F3" s="245" t="s">
        <v>149</v>
      </c>
      <c r="G3" s="245">
        <v>4</v>
      </c>
      <c r="J3" s="175"/>
      <c r="L3" s="172"/>
    </row>
    <row r="4" spans="1:28" ht="16" customHeight="1" x14ac:dyDescent="0.2">
      <c r="A4" s="170"/>
      <c r="J4" s="175"/>
      <c r="L4" s="172"/>
    </row>
    <row r="5" spans="1:28" ht="16" customHeight="1" x14ac:dyDescent="0.2">
      <c r="A5" s="170" t="s">
        <v>138</v>
      </c>
      <c r="B5" s="170" t="s">
        <v>16</v>
      </c>
      <c r="C5" s="174">
        <v>0.17</v>
      </c>
      <c r="D5" s="170" t="s">
        <v>20</v>
      </c>
      <c r="E5" s="171" t="s">
        <v>21</v>
      </c>
      <c r="F5" s="245" t="s">
        <v>149</v>
      </c>
      <c r="G5" s="245">
        <v>4</v>
      </c>
      <c r="J5" s="175"/>
      <c r="L5" s="172"/>
    </row>
    <row r="6" spans="1:28" ht="16" customHeight="1" x14ac:dyDescent="0.2">
      <c r="A6" s="170"/>
      <c r="B6" s="170" t="s">
        <v>16</v>
      </c>
      <c r="C6" s="174">
        <v>0.1</v>
      </c>
      <c r="D6" s="170" t="s">
        <v>22</v>
      </c>
      <c r="E6" s="171" t="s">
        <v>23</v>
      </c>
      <c r="F6" s="245" t="s">
        <v>149</v>
      </c>
      <c r="G6" s="245">
        <v>4</v>
      </c>
      <c r="J6" s="175"/>
      <c r="L6" s="173"/>
    </row>
    <row r="7" spans="1:28" ht="16" customHeight="1" x14ac:dyDescent="0.2">
      <c r="A7" s="170"/>
      <c r="J7" s="175"/>
      <c r="L7" s="172"/>
    </row>
    <row r="8" spans="1:28" ht="16" customHeight="1" x14ac:dyDescent="0.2">
      <c r="A8" s="170" t="s">
        <v>141</v>
      </c>
      <c r="B8" s="170" t="s">
        <v>16</v>
      </c>
      <c r="C8" s="174">
        <v>0.5</v>
      </c>
      <c r="D8" s="170" t="s">
        <v>38</v>
      </c>
      <c r="E8" s="171" t="s">
        <v>39</v>
      </c>
      <c r="F8" s="245" t="s">
        <v>149</v>
      </c>
      <c r="G8" s="245">
        <v>4</v>
      </c>
      <c r="J8" s="175"/>
      <c r="L8" s="172"/>
    </row>
    <row r="9" spans="1:28" ht="16" customHeight="1" x14ac:dyDescent="0.2">
      <c r="A9" s="170"/>
      <c r="B9" s="170" t="s">
        <v>16</v>
      </c>
      <c r="C9" s="174">
        <v>0.35</v>
      </c>
      <c r="D9" s="170" t="s">
        <v>49</v>
      </c>
      <c r="E9" s="171" t="s">
        <v>50</v>
      </c>
      <c r="F9" s="245" t="s">
        <v>149</v>
      </c>
      <c r="G9" s="245">
        <v>4</v>
      </c>
      <c r="J9" s="175"/>
      <c r="L9" s="172"/>
    </row>
    <row r="10" spans="1:28" ht="16" customHeight="1" x14ac:dyDescent="0.2">
      <c r="A10" s="170"/>
      <c r="J10" s="175"/>
      <c r="L10" s="172"/>
    </row>
    <row r="11" spans="1:28" ht="16" customHeight="1" x14ac:dyDescent="0.2">
      <c r="A11" s="170" t="s">
        <v>142</v>
      </c>
      <c r="B11" s="170" t="s">
        <v>16</v>
      </c>
      <c r="C11" s="174">
        <v>0.28000000000000003</v>
      </c>
      <c r="D11" s="170" t="s">
        <v>44</v>
      </c>
      <c r="E11" s="171" t="s">
        <v>45</v>
      </c>
      <c r="F11" s="245" t="s">
        <v>149</v>
      </c>
      <c r="G11" s="245">
        <v>4</v>
      </c>
      <c r="J11" s="175"/>
      <c r="L11" s="172"/>
    </row>
    <row r="12" spans="1:28" ht="16" customHeight="1" x14ac:dyDescent="0.2">
      <c r="A12" s="170"/>
      <c r="B12" s="170" t="s">
        <v>16</v>
      </c>
      <c r="C12" s="174">
        <v>0.4</v>
      </c>
      <c r="D12" s="170" t="s">
        <v>52</v>
      </c>
      <c r="E12" s="171" t="s">
        <v>53</v>
      </c>
      <c r="F12" s="245" t="s">
        <v>149</v>
      </c>
      <c r="G12" s="245">
        <v>4</v>
      </c>
      <c r="J12" s="175"/>
      <c r="L12" s="172"/>
    </row>
    <row r="13" spans="1:28" ht="16" customHeight="1" x14ac:dyDescent="0.2">
      <c r="A13" s="170"/>
    </row>
    <row r="14" spans="1:28" ht="16" customHeight="1" x14ac:dyDescent="0.2">
      <c r="A14" s="170" t="s">
        <v>143</v>
      </c>
      <c r="B14" s="170" t="s">
        <v>16</v>
      </c>
      <c r="C14" s="174">
        <v>0.2</v>
      </c>
      <c r="D14" s="170" t="s">
        <v>81</v>
      </c>
      <c r="E14" s="176" t="s">
        <v>82</v>
      </c>
      <c r="F14" s="245" t="s">
        <v>149</v>
      </c>
      <c r="G14" s="245">
        <v>4</v>
      </c>
    </row>
    <row r="15" spans="1:28" ht="16" customHeight="1" x14ac:dyDescent="0.2">
      <c r="A15" s="170"/>
      <c r="B15" s="170" t="s">
        <v>16</v>
      </c>
      <c r="C15" s="174">
        <v>0.5</v>
      </c>
      <c r="D15" s="170" t="s">
        <v>83</v>
      </c>
      <c r="E15" s="171" t="s">
        <v>84</v>
      </c>
      <c r="F15" s="245" t="s">
        <v>149</v>
      </c>
      <c r="G15" s="245">
        <v>4</v>
      </c>
    </row>
    <row r="16" spans="1:28" ht="16" customHeight="1" x14ac:dyDescent="0.2">
      <c r="A16" s="170"/>
      <c r="B16" s="170" t="s">
        <v>16</v>
      </c>
      <c r="C16" s="174">
        <v>0.3</v>
      </c>
      <c r="D16" s="170" t="s">
        <v>86</v>
      </c>
      <c r="E16" s="171" t="s">
        <v>87</v>
      </c>
      <c r="F16" s="245" t="s">
        <v>150</v>
      </c>
      <c r="G16" s="245">
        <v>4</v>
      </c>
    </row>
    <row r="17" spans="1:28" ht="16" customHeight="1" x14ac:dyDescent="0.2">
      <c r="A17" s="170"/>
    </row>
    <row r="18" spans="1:28" ht="16" customHeight="1" x14ac:dyDescent="0.2">
      <c r="A18" s="170" t="s">
        <v>144</v>
      </c>
      <c r="B18" s="170" t="s">
        <v>168</v>
      </c>
      <c r="C18" s="174">
        <v>0.25</v>
      </c>
      <c r="D18" s="170" t="s">
        <v>24</v>
      </c>
      <c r="E18" s="302" t="s">
        <v>25</v>
      </c>
      <c r="F18" s="245" t="s">
        <v>149</v>
      </c>
      <c r="G18" s="245">
        <v>2.7</v>
      </c>
    </row>
    <row r="19" spans="1:28" ht="16" customHeight="1" x14ac:dyDescent="0.2">
      <c r="A19" s="170"/>
      <c r="B19" s="170" t="s">
        <v>169</v>
      </c>
      <c r="C19" s="174">
        <v>0.2</v>
      </c>
      <c r="D19" s="177" t="s">
        <v>65</v>
      </c>
      <c r="E19" s="171" t="s">
        <v>66</v>
      </c>
      <c r="F19" s="245" t="s">
        <v>149</v>
      </c>
      <c r="G19" s="245">
        <v>3.7</v>
      </c>
    </row>
    <row r="21" spans="1:28" s="306" customFormat="1" ht="16" customHeight="1" x14ac:dyDescent="0.2">
      <c r="A21" s="319" t="s">
        <v>228</v>
      </c>
      <c r="B21" s="319"/>
      <c r="C21" s="319"/>
      <c r="D21" s="319"/>
      <c r="E21" s="319"/>
      <c r="F21" s="319"/>
      <c r="G21" s="319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</row>
    <row r="22" spans="1:28" ht="17" x14ac:dyDescent="0.2">
      <c r="A22" s="170" t="s">
        <v>145</v>
      </c>
      <c r="B22" s="170" t="s">
        <v>16</v>
      </c>
      <c r="C22" s="174">
        <v>0.2</v>
      </c>
      <c r="D22" s="177" t="s">
        <v>69</v>
      </c>
      <c r="E22" s="171" t="s">
        <v>70</v>
      </c>
      <c r="F22" s="245" t="s">
        <v>149</v>
      </c>
      <c r="G22" s="245">
        <v>4</v>
      </c>
    </row>
    <row r="23" spans="1:28" ht="16" customHeight="1" x14ac:dyDescent="0.2">
      <c r="A23" s="170" t="s">
        <v>164</v>
      </c>
      <c r="B23" s="170" t="s">
        <v>16</v>
      </c>
      <c r="C23" s="174">
        <v>0.1</v>
      </c>
      <c r="D23" s="177" t="s">
        <v>71</v>
      </c>
      <c r="E23" s="171" t="s">
        <v>72</v>
      </c>
      <c r="F23" s="245" t="s">
        <v>149</v>
      </c>
      <c r="G23" s="245">
        <v>4</v>
      </c>
    </row>
    <row r="24" spans="1:28" ht="16" customHeight="1" x14ac:dyDescent="0.2">
      <c r="A24" s="170"/>
      <c r="B24" s="170" t="s">
        <v>47</v>
      </c>
      <c r="C24" s="174">
        <v>0.2</v>
      </c>
      <c r="D24" s="170" t="s">
        <v>31</v>
      </c>
      <c r="E24" s="171" t="s">
        <v>32</v>
      </c>
      <c r="F24" s="245" t="s">
        <v>149</v>
      </c>
      <c r="G24" s="245">
        <v>3</v>
      </c>
    </row>
    <row r="25" spans="1:28" ht="16" customHeight="1" x14ac:dyDescent="0.2">
      <c r="A25" s="170"/>
      <c r="C25" s="175"/>
      <c r="E25" s="172"/>
    </row>
    <row r="26" spans="1:28" ht="16" customHeight="1" x14ac:dyDescent="0.2">
      <c r="A26" s="170" t="s">
        <v>146</v>
      </c>
      <c r="B26" s="170" t="s">
        <v>47</v>
      </c>
      <c r="C26" s="174">
        <v>0.22</v>
      </c>
      <c r="D26" s="170" t="s">
        <v>35</v>
      </c>
      <c r="E26" s="171" t="s">
        <v>36</v>
      </c>
      <c r="F26" s="245" t="s">
        <v>149</v>
      </c>
      <c r="G26" s="245">
        <v>3</v>
      </c>
    </row>
    <row r="27" spans="1:28" ht="16" customHeight="1" x14ac:dyDescent="0.2">
      <c r="A27" s="170" t="s">
        <v>165</v>
      </c>
      <c r="B27" s="170" t="s">
        <v>204</v>
      </c>
      <c r="C27" s="174">
        <v>0.2</v>
      </c>
      <c r="D27" s="170" t="s">
        <v>55</v>
      </c>
      <c r="E27" s="244" t="s">
        <v>56</v>
      </c>
      <c r="F27" s="245" t="s">
        <v>149</v>
      </c>
      <c r="G27" s="245">
        <v>3.3</v>
      </c>
    </row>
    <row r="28" spans="1:28" ht="16" customHeight="1" x14ac:dyDescent="0.2">
      <c r="A28" s="170"/>
      <c r="B28" s="170" t="s">
        <v>16</v>
      </c>
      <c r="C28" s="174">
        <v>0.1</v>
      </c>
      <c r="D28" s="170" t="s">
        <v>111</v>
      </c>
      <c r="E28" s="177" t="s">
        <v>112</v>
      </c>
      <c r="F28" s="245" t="s">
        <v>150</v>
      </c>
      <c r="G28" s="245">
        <v>4</v>
      </c>
    </row>
    <row r="29" spans="1:28" ht="16" customHeight="1" x14ac:dyDescent="0.2">
      <c r="A29" s="170"/>
      <c r="B29" s="170" t="s">
        <v>16</v>
      </c>
      <c r="C29" s="185">
        <v>0.2</v>
      </c>
      <c r="D29" s="170" t="s">
        <v>162</v>
      </c>
      <c r="E29" s="170" t="s">
        <v>163</v>
      </c>
      <c r="F29" s="245" t="s">
        <v>205</v>
      </c>
      <c r="G29" s="245">
        <v>4</v>
      </c>
    </row>
    <row r="30" spans="1:28" ht="16" customHeight="1" x14ac:dyDescent="0.2">
      <c r="A30" s="170"/>
    </row>
    <row r="31" spans="1:28" ht="16" customHeight="1" x14ac:dyDescent="0.2">
      <c r="A31" s="170" t="s">
        <v>147</v>
      </c>
      <c r="B31" s="170" t="s">
        <v>16</v>
      </c>
      <c r="C31" s="185">
        <v>0.33</v>
      </c>
      <c r="D31" s="170" t="s">
        <v>74</v>
      </c>
      <c r="E31" s="170" t="s">
        <v>75</v>
      </c>
      <c r="F31" s="245" t="s">
        <v>149</v>
      </c>
      <c r="G31" s="245">
        <v>4</v>
      </c>
    </row>
    <row r="32" spans="1:28" ht="16" customHeight="1" x14ac:dyDescent="0.2">
      <c r="A32" s="170" t="s">
        <v>166</v>
      </c>
      <c r="B32" s="170" t="s">
        <v>16</v>
      </c>
      <c r="C32" s="185">
        <v>0.3</v>
      </c>
      <c r="D32" s="170" t="s">
        <v>89</v>
      </c>
      <c r="E32" s="170" t="s">
        <v>90</v>
      </c>
      <c r="F32" s="245" t="s">
        <v>150</v>
      </c>
      <c r="G32" s="245">
        <v>4</v>
      </c>
    </row>
    <row r="33" spans="1:7" ht="16" customHeight="1" x14ac:dyDescent="0.2">
      <c r="A33" s="303"/>
      <c r="B33" s="170" t="s">
        <v>169</v>
      </c>
      <c r="C33" s="185">
        <v>0.2</v>
      </c>
      <c r="D33" s="170" t="s">
        <v>59</v>
      </c>
      <c r="E33" s="170" t="s">
        <v>60</v>
      </c>
      <c r="F33" s="245" t="s">
        <v>149</v>
      </c>
      <c r="G33" s="245">
        <v>3.7</v>
      </c>
    </row>
    <row r="34" spans="1:7" ht="17" customHeight="1" x14ac:dyDescent="0.2">
      <c r="A34" s="303"/>
      <c r="B34" s="157"/>
      <c r="C34" s="157"/>
      <c r="D34" s="157"/>
      <c r="E34" s="157"/>
      <c r="F34" s="168"/>
    </row>
    <row r="35" spans="1:7" ht="16" customHeight="1" x14ac:dyDescent="0.2">
      <c r="A35" s="170" t="s">
        <v>148</v>
      </c>
      <c r="B35" s="170" t="s">
        <v>16</v>
      </c>
      <c r="C35" s="185">
        <v>0.2</v>
      </c>
      <c r="D35" s="170" t="s">
        <v>62</v>
      </c>
      <c r="E35" s="170" t="s">
        <v>63</v>
      </c>
      <c r="F35" s="245" t="s">
        <v>149</v>
      </c>
      <c r="G35" s="245">
        <v>4</v>
      </c>
    </row>
    <row r="36" spans="1:7" ht="16" customHeight="1" x14ac:dyDescent="0.2">
      <c r="A36" s="170" t="s">
        <v>167</v>
      </c>
      <c r="B36" s="170" t="s">
        <v>16</v>
      </c>
      <c r="C36" s="185">
        <v>0.3</v>
      </c>
      <c r="D36" s="170" t="s">
        <v>207</v>
      </c>
      <c r="E36" s="170" t="s">
        <v>178</v>
      </c>
      <c r="F36" s="245" t="s">
        <v>150</v>
      </c>
      <c r="G36" s="245">
        <v>4</v>
      </c>
    </row>
    <row r="37" spans="1:7" ht="16" customHeight="1" x14ac:dyDescent="0.2">
      <c r="A37" s="157"/>
    </row>
    <row r="38" spans="1:7" s="307" customFormat="1" ht="16" customHeight="1" x14ac:dyDescent="0.2">
      <c r="A38" s="318" t="s">
        <v>230</v>
      </c>
      <c r="B38" s="318"/>
      <c r="C38" s="318"/>
      <c r="D38" s="318"/>
      <c r="E38" s="318"/>
      <c r="F38" s="318"/>
      <c r="G38" s="318"/>
    </row>
    <row r="39" spans="1:7" s="157" customFormat="1" ht="16" customHeight="1" x14ac:dyDescent="0.15"/>
    <row r="40" spans="1:7" ht="16" customHeight="1" x14ac:dyDescent="0.2">
      <c r="A40" s="319" t="s">
        <v>237</v>
      </c>
      <c r="B40" s="319"/>
      <c r="C40" s="319"/>
      <c r="D40" s="319"/>
      <c r="E40" s="319"/>
      <c r="F40" s="319"/>
      <c r="G40" s="319"/>
    </row>
    <row r="41" spans="1:7" ht="16" customHeight="1" x14ac:dyDescent="0.2">
      <c r="A41" s="170" t="s">
        <v>231</v>
      </c>
      <c r="B41" s="170" t="s">
        <v>16</v>
      </c>
      <c r="C41" s="185">
        <v>0.3</v>
      </c>
      <c r="D41" s="170" t="s">
        <v>179</v>
      </c>
      <c r="E41" s="170" t="s">
        <v>208</v>
      </c>
      <c r="F41" s="245" t="s">
        <v>150</v>
      </c>
      <c r="G41" s="245">
        <v>4</v>
      </c>
    </row>
    <row r="42" spans="1:7" ht="16" customHeight="1" x14ac:dyDescent="0.2">
      <c r="A42" s="170"/>
      <c r="B42" s="170" t="s">
        <v>16</v>
      </c>
      <c r="C42" s="185">
        <v>0.35</v>
      </c>
      <c r="D42" s="170" t="s">
        <v>180</v>
      </c>
      <c r="E42" s="170" t="s">
        <v>209</v>
      </c>
      <c r="F42" s="245" t="s">
        <v>150</v>
      </c>
      <c r="G42" s="245">
        <v>4</v>
      </c>
    </row>
    <row r="43" spans="1:7" ht="16" customHeight="1" x14ac:dyDescent="0.2">
      <c r="A43" s="170"/>
      <c r="B43" s="170" t="s">
        <v>16</v>
      </c>
      <c r="C43" s="185">
        <v>0.15</v>
      </c>
      <c r="D43" s="170" t="s">
        <v>232</v>
      </c>
      <c r="E43" s="170" t="s">
        <v>233</v>
      </c>
      <c r="F43" s="245" t="s">
        <v>150</v>
      </c>
      <c r="G43" s="245">
        <v>4</v>
      </c>
    </row>
    <row r="44" spans="1:7" ht="16" customHeight="1" x14ac:dyDescent="0.2">
      <c r="A44" s="170"/>
      <c r="B44" s="170" t="s">
        <v>16</v>
      </c>
      <c r="C44" s="185">
        <v>0.3</v>
      </c>
      <c r="D44" s="170" t="s">
        <v>77</v>
      </c>
      <c r="E44" s="170" t="s">
        <v>78</v>
      </c>
      <c r="F44" s="245" t="s">
        <v>149</v>
      </c>
      <c r="G44" s="245">
        <v>4</v>
      </c>
    </row>
    <row r="45" spans="1:7" ht="16" customHeight="1" x14ac:dyDescent="0.2">
      <c r="A45" s="170"/>
      <c r="B45" s="170" t="s">
        <v>16</v>
      </c>
      <c r="C45" s="185">
        <v>0.15</v>
      </c>
      <c r="D45" s="170" t="s">
        <v>234</v>
      </c>
      <c r="E45" s="170" t="s">
        <v>238</v>
      </c>
      <c r="F45" s="245" t="s">
        <v>150</v>
      </c>
      <c r="G45" s="245">
        <v>4</v>
      </c>
    </row>
    <row r="46" spans="1:7" ht="16" customHeight="1" x14ac:dyDescent="0.2">
      <c r="A46" s="170"/>
      <c r="B46" s="170" t="s">
        <v>156</v>
      </c>
      <c r="C46" s="185">
        <v>0.45</v>
      </c>
      <c r="D46" s="170" t="s">
        <v>79</v>
      </c>
      <c r="E46" s="170" t="s">
        <v>80</v>
      </c>
      <c r="F46" s="245" t="s">
        <v>149</v>
      </c>
      <c r="G46" s="245">
        <v>4</v>
      </c>
    </row>
    <row r="48" spans="1:7" ht="16" customHeight="1" x14ac:dyDescent="0.2">
      <c r="C48" s="167"/>
      <c r="G48" s="245">
        <f>SUM(G3:G47)</f>
        <v>115.4</v>
      </c>
    </row>
    <row r="49" spans="3:10" ht="16" customHeight="1" x14ac:dyDescent="0.2">
      <c r="C49" s="167"/>
      <c r="F49" s="245" t="s">
        <v>206</v>
      </c>
      <c r="G49" s="248">
        <f>SUM(G48/30)</f>
        <v>3.8466666666666667</v>
      </c>
    </row>
    <row r="50" spans="3:10" ht="16" customHeight="1" x14ac:dyDescent="0.2">
      <c r="C50" s="167"/>
      <c r="G50" s="246"/>
    </row>
    <row r="51" spans="3:10" ht="16" customHeight="1" x14ac:dyDescent="0.2">
      <c r="C51" s="167"/>
      <c r="E51" s="167" t="s">
        <v>240</v>
      </c>
    </row>
    <row r="52" spans="3:10" ht="16" customHeight="1" x14ac:dyDescent="0.2">
      <c r="C52" s="175"/>
      <c r="G52" s="247"/>
    </row>
    <row r="53" spans="3:10" ht="16" customHeight="1" x14ac:dyDescent="0.2">
      <c r="C53" s="175"/>
      <c r="E53" s="167" t="s">
        <v>241</v>
      </c>
      <c r="G53" s="247"/>
    </row>
    <row r="54" spans="3:10" ht="16" customHeight="1" x14ac:dyDescent="0.2">
      <c r="C54" s="175"/>
      <c r="H54" s="245"/>
      <c r="I54" s="245"/>
      <c r="J54" s="245"/>
    </row>
    <row r="55" spans="3:10" ht="16" customHeight="1" x14ac:dyDescent="0.2">
      <c r="H55" s="247"/>
      <c r="I55" s="245"/>
      <c r="J55" s="245"/>
    </row>
    <row r="56" spans="3:10" ht="16" customHeight="1" x14ac:dyDescent="0.2">
      <c r="E56" s="167" t="s">
        <v>242</v>
      </c>
      <c r="H56" s="247"/>
      <c r="I56" s="245"/>
      <c r="J56" s="245"/>
    </row>
    <row r="57" spans="3:10" ht="16" customHeight="1" x14ac:dyDescent="0.2">
      <c r="H57" s="245"/>
      <c r="I57" s="245"/>
      <c r="J57" s="245"/>
    </row>
    <row r="58" spans="3:10" ht="16" customHeight="1" x14ac:dyDescent="0.2">
      <c r="E58" s="312"/>
    </row>
    <row r="59" spans="3:10" ht="16" customHeight="1" x14ac:dyDescent="0.2">
      <c r="E59"/>
      <c r="I59" s="247"/>
      <c r="J59" s="247"/>
    </row>
    <row r="60" spans="3:10" ht="16" customHeight="1" x14ac:dyDescent="0.2">
      <c r="E60" s="157"/>
    </row>
    <row r="62" spans="3:10" ht="16" customHeight="1" x14ac:dyDescent="0.2">
      <c r="C62" s="175"/>
      <c r="E62" s="172"/>
    </row>
    <row r="63" spans="3:10" ht="16" customHeight="1" x14ac:dyDescent="0.2">
      <c r="C63" s="175"/>
      <c r="E63" s="172"/>
    </row>
    <row r="64" spans="3:10" ht="16" customHeight="1" x14ac:dyDescent="0.2">
      <c r="C64" s="175"/>
      <c r="E64" s="172"/>
    </row>
    <row r="65" spans="2:7" ht="16" customHeight="1" x14ac:dyDescent="0.2">
      <c r="C65" s="175"/>
      <c r="E65" s="172"/>
    </row>
    <row r="66" spans="2:7" ht="16" customHeight="1" x14ac:dyDescent="0.2">
      <c r="C66" s="175"/>
      <c r="E66" s="172"/>
    </row>
    <row r="67" spans="2:7" ht="16" customHeight="1" x14ac:dyDescent="0.2">
      <c r="E67" s="172"/>
    </row>
    <row r="68" spans="2:7" ht="16" customHeight="1" x14ac:dyDescent="0.2">
      <c r="C68" s="175"/>
      <c r="E68" s="173"/>
    </row>
    <row r="69" spans="2:7" ht="16" customHeight="1" x14ac:dyDescent="0.2">
      <c r="C69" s="175"/>
      <c r="E69" s="173"/>
    </row>
    <row r="70" spans="2:7" ht="16" customHeight="1" x14ac:dyDescent="0.2">
      <c r="C70" s="167"/>
      <c r="G70" s="167"/>
    </row>
    <row r="74" spans="2:7" ht="16" customHeight="1" x14ac:dyDescent="0.2">
      <c r="B74" s="245"/>
      <c r="C74" s="167"/>
    </row>
  </sheetData>
  <mergeCells count="4">
    <mergeCell ref="A38:G38"/>
    <mergeCell ref="A2:G2"/>
    <mergeCell ref="A21:G21"/>
    <mergeCell ref="A40:G40"/>
  </mergeCells>
  <phoneticPr fontId="19" type="noConversion"/>
  <conditionalFormatting sqref="E3 E5:E6 E14:E16 E18:E19 E22:E29 E62:E69">
    <cfRule type="endsWith" dxfId="2" priority="39" operator="endsWith" text="*">
      <formula>RIGHT((E3),LEN("*"))=("*")</formula>
    </cfRule>
  </conditionalFormatting>
  <conditionalFormatting sqref="E11:E12">
    <cfRule type="endsWith" dxfId="1" priority="37" operator="endsWith" text="*">
      <formula>RIGHT((E11),LEN("*"))=("*")</formula>
    </cfRule>
  </conditionalFormatting>
  <conditionalFormatting sqref="L3:L12 E8:E9">
    <cfRule type="endsWith" dxfId="0" priority="38" operator="endsWith" text="*">
      <formula>RIGHT((E3),LEN("*"))=("*")</formula>
    </cfRule>
  </conditionalFormatting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Mandatory Courses</vt:lpstr>
      <vt:lpstr>Electives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2025-09-29T14:41:48Z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