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k/Projects/Optino/calcs/"/>
    </mc:Choice>
  </mc:AlternateContent>
  <xr:revisionPtr revIDLastSave="0" documentId="13_ncr:1_{EEFE9B7A-EB2D-1343-91CD-199A9F2F5BDB}" xr6:coauthVersionLast="36" xr6:coauthVersionMax="36" xr10:uidLastSave="{00000000-0000-0000-0000-000000000000}"/>
  <bookViews>
    <workbookView xWindow="1100" yWindow="1460" windowWidth="26900" windowHeight="16040" activeTab="2" xr2:uid="{C941BE3E-9E5A-4143-9DB5-2CABE696B08F}"/>
  </bookViews>
  <sheets>
    <sheet name="Vanilla Call" sheetId="1" r:id="rId1"/>
    <sheet name="Vanilla Put" sheetId="3" r:id="rId2"/>
    <sheet name="Capped Call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8" i="4" l="1"/>
  <c r="P138" i="4" s="1"/>
  <c r="Q138" i="4" s="1"/>
  <c r="O132" i="4"/>
  <c r="P132" i="4" s="1"/>
  <c r="Q132" i="4" s="1"/>
  <c r="P91" i="4"/>
  <c r="O92" i="4"/>
  <c r="O93" i="4" s="1"/>
  <c r="P84" i="4"/>
  <c r="O133" i="4" l="1"/>
  <c r="Q91" i="4"/>
  <c r="Q92" i="4"/>
  <c r="O94" i="4"/>
  <c r="O95" i="4" s="1"/>
  <c r="P95" i="4" s="1"/>
  <c r="P93" i="4"/>
  <c r="Q93" i="4" s="1"/>
  <c r="P92" i="4"/>
  <c r="P140" i="3"/>
  <c r="Q140" i="3" s="1"/>
  <c r="O124" i="3"/>
  <c r="P124" i="3"/>
  <c r="Q124" i="3"/>
  <c r="O125" i="3"/>
  <c r="O94" i="3"/>
  <c r="O95" i="3"/>
  <c r="O96" i="3"/>
  <c r="O97" i="3"/>
  <c r="O98" i="3" s="1"/>
  <c r="O99" i="3" s="1"/>
  <c r="O100" i="3" s="1"/>
  <c r="O101" i="3" s="1"/>
  <c r="O102" i="3" s="1"/>
  <c r="O103" i="3" s="1"/>
  <c r="O104" i="3" s="1"/>
  <c r="O105" i="3" s="1"/>
  <c r="O93" i="3"/>
  <c r="P87" i="3"/>
  <c r="P93" i="3"/>
  <c r="P94" i="3"/>
  <c r="P92" i="3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Q116" i="1" s="1"/>
  <c r="P117" i="1"/>
  <c r="P118" i="1"/>
  <c r="P119" i="1"/>
  <c r="P120" i="1"/>
  <c r="P121" i="1"/>
  <c r="P122" i="1"/>
  <c r="P123" i="1"/>
  <c r="Q123" i="1" s="1"/>
  <c r="P92" i="1"/>
  <c r="P95" i="3"/>
  <c r="Q115" i="1"/>
  <c r="P87" i="1"/>
  <c r="O93" i="1"/>
  <c r="O94" i="1" s="1"/>
  <c r="O134" i="4" l="1"/>
  <c r="P133" i="4"/>
  <c r="Q133" i="4" s="1"/>
  <c r="P94" i="4"/>
  <c r="Q94" i="4" s="1"/>
  <c r="O96" i="4"/>
  <c r="P96" i="4" s="1"/>
  <c r="Q95" i="4"/>
  <c r="P125" i="3"/>
  <c r="Q125" i="3" s="1"/>
  <c r="O126" i="3"/>
  <c r="O106" i="3"/>
  <c r="O107" i="3" s="1"/>
  <c r="O108" i="3" s="1"/>
  <c r="O109" i="3" s="1"/>
  <c r="O110" i="3" s="1"/>
  <c r="O111" i="3" s="1"/>
  <c r="O112" i="3" s="1"/>
  <c r="O113" i="3" s="1"/>
  <c r="O114" i="3" s="1"/>
  <c r="O115" i="3" s="1"/>
  <c r="P105" i="3"/>
  <c r="Q105" i="3" s="1"/>
  <c r="P96" i="3"/>
  <c r="Q92" i="3"/>
  <c r="Q94" i="3"/>
  <c r="Q95" i="3"/>
  <c r="Q93" i="3"/>
  <c r="Q105" i="1"/>
  <c r="Q94" i="1"/>
  <c r="O95" i="1"/>
  <c r="Q93" i="1"/>
  <c r="Q92" i="1"/>
  <c r="O135" i="4" l="1"/>
  <c r="P134" i="4"/>
  <c r="Q134" i="4" s="1"/>
  <c r="O97" i="4"/>
  <c r="P97" i="4" s="1"/>
  <c r="Q96" i="4"/>
  <c r="O127" i="3"/>
  <c r="P126" i="3"/>
  <c r="Q126" i="3" s="1"/>
  <c r="O116" i="3"/>
  <c r="P115" i="3"/>
  <c r="Q115" i="3" s="1"/>
  <c r="Q96" i="3"/>
  <c r="P97" i="3"/>
  <c r="Q117" i="1"/>
  <c r="O96" i="1"/>
  <c r="Q95" i="1"/>
  <c r="P135" i="4" l="1"/>
  <c r="Q135" i="4" s="1"/>
  <c r="O136" i="4"/>
  <c r="Q97" i="4"/>
  <c r="O98" i="4"/>
  <c r="P98" i="4" s="1"/>
  <c r="O128" i="3"/>
  <c r="P127" i="3"/>
  <c r="Q127" i="3" s="1"/>
  <c r="P116" i="3"/>
  <c r="Q116" i="3" s="1"/>
  <c r="O117" i="3"/>
  <c r="P98" i="3"/>
  <c r="Q97" i="3"/>
  <c r="Q118" i="1"/>
  <c r="O97" i="1"/>
  <c r="Q96" i="1"/>
  <c r="P136" i="4" l="1"/>
  <c r="Q136" i="4" s="1"/>
  <c r="O137" i="4"/>
  <c r="P137" i="4" s="1"/>
  <c r="Q137" i="4" s="1"/>
  <c r="Q98" i="4"/>
  <c r="O99" i="4"/>
  <c r="P99" i="4" s="1"/>
  <c r="P128" i="3"/>
  <c r="Q128" i="3" s="1"/>
  <c r="O129" i="3"/>
  <c r="O118" i="3"/>
  <c r="P117" i="3"/>
  <c r="Q117" i="3" s="1"/>
  <c r="P99" i="3"/>
  <c r="Q98" i="3"/>
  <c r="Q119" i="1"/>
  <c r="O98" i="1"/>
  <c r="Q97" i="1"/>
  <c r="O100" i="4" l="1"/>
  <c r="P100" i="4" s="1"/>
  <c r="Q99" i="4"/>
  <c r="P129" i="3"/>
  <c r="Q129" i="3" s="1"/>
  <c r="O130" i="3"/>
  <c r="O119" i="3"/>
  <c r="P118" i="3"/>
  <c r="Q118" i="3" s="1"/>
  <c r="Q99" i="3"/>
  <c r="P100" i="3"/>
  <c r="Q120" i="1"/>
  <c r="O99" i="1"/>
  <c r="Q98" i="1"/>
  <c r="O101" i="4" l="1"/>
  <c r="P101" i="4" s="1"/>
  <c r="Q100" i="4"/>
  <c r="O131" i="3"/>
  <c r="P130" i="3"/>
  <c r="Q130" i="3" s="1"/>
  <c r="O120" i="3"/>
  <c r="P119" i="3"/>
  <c r="Q119" i="3" s="1"/>
  <c r="Q100" i="3"/>
  <c r="P101" i="3"/>
  <c r="Q121" i="1"/>
  <c r="Q122" i="1"/>
  <c r="O100" i="1"/>
  <c r="Q99" i="1"/>
  <c r="Q101" i="4" l="1"/>
  <c r="O102" i="4"/>
  <c r="P102" i="4" s="1"/>
  <c r="O132" i="3"/>
  <c r="P131" i="3"/>
  <c r="Q131" i="3" s="1"/>
  <c r="P120" i="3"/>
  <c r="Q120" i="3" s="1"/>
  <c r="O121" i="3"/>
  <c r="Q101" i="3"/>
  <c r="P102" i="3"/>
  <c r="O101" i="1"/>
  <c r="Q100" i="1"/>
  <c r="Q102" i="4" l="1"/>
  <c r="O103" i="4"/>
  <c r="P103" i="4" s="1"/>
  <c r="P132" i="3"/>
  <c r="Q132" i="3" s="1"/>
  <c r="O133" i="3"/>
  <c r="O122" i="3"/>
  <c r="P121" i="3"/>
  <c r="Q121" i="3" s="1"/>
  <c r="P103" i="3"/>
  <c r="Q102" i="3"/>
  <c r="O102" i="1"/>
  <c r="Q101" i="1"/>
  <c r="O104" i="4" l="1"/>
  <c r="P104" i="4" s="1"/>
  <c r="Q103" i="4"/>
  <c r="P133" i="3"/>
  <c r="Q133" i="3" s="1"/>
  <c r="O134" i="3"/>
  <c r="O123" i="3"/>
  <c r="P123" i="3" s="1"/>
  <c r="Q123" i="3" s="1"/>
  <c r="P122" i="3"/>
  <c r="Q122" i="3" s="1"/>
  <c r="P104" i="3"/>
  <c r="Q103" i="3"/>
  <c r="O103" i="1"/>
  <c r="Q102" i="1"/>
  <c r="O105" i="4" l="1"/>
  <c r="P105" i="4" s="1"/>
  <c r="Q104" i="4"/>
  <c r="O135" i="3"/>
  <c r="P134" i="3"/>
  <c r="Q134" i="3" s="1"/>
  <c r="P106" i="3"/>
  <c r="Q104" i="3"/>
  <c r="O104" i="1"/>
  <c r="Q103" i="1"/>
  <c r="O106" i="4" l="1"/>
  <c r="P106" i="4" s="1"/>
  <c r="Q105" i="4"/>
  <c r="O136" i="3"/>
  <c r="P135" i="3"/>
  <c r="Q135" i="3" s="1"/>
  <c r="P107" i="3"/>
  <c r="Q106" i="3"/>
  <c r="O106" i="1"/>
  <c r="Q104" i="1"/>
  <c r="Q106" i="4" l="1"/>
  <c r="O107" i="4"/>
  <c r="P107" i="4" s="1"/>
  <c r="P136" i="3"/>
  <c r="Q136" i="3" s="1"/>
  <c r="O137" i="3"/>
  <c r="Q107" i="3"/>
  <c r="P108" i="3"/>
  <c r="O107" i="1"/>
  <c r="Q106" i="1"/>
  <c r="O108" i="4" l="1"/>
  <c r="P108" i="4" s="1"/>
  <c r="Q107" i="4"/>
  <c r="P137" i="3"/>
  <c r="Q137" i="3" s="1"/>
  <c r="O138" i="3"/>
  <c r="P109" i="3"/>
  <c r="Q108" i="3"/>
  <c r="O108" i="1"/>
  <c r="Q107" i="1"/>
  <c r="O109" i="4" l="1"/>
  <c r="P109" i="4" s="1"/>
  <c r="Q108" i="4"/>
  <c r="O139" i="3"/>
  <c r="P138" i="3"/>
  <c r="Q138" i="3" s="1"/>
  <c r="P110" i="3"/>
  <c r="Q109" i="3"/>
  <c r="O109" i="1"/>
  <c r="Q108" i="1"/>
  <c r="Q109" i="4" l="1"/>
  <c r="O110" i="4"/>
  <c r="P110" i="4" s="1"/>
  <c r="O141" i="3"/>
  <c r="P139" i="3"/>
  <c r="Q139" i="3" s="1"/>
  <c r="Q110" i="3"/>
  <c r="P111" i="3"/>
  <c r="O110" i="1"/>
  <c r="Q109" i="1"/>
  <c r="Q110" i="4" l="1"/>
  <c r="O111" i="4"/>
  <c r="P111" i="4" s="1"/>
  <c r="P141" i="3"/>
  <c r="Q141" i="3" s="1"/>
  <c r="O142" i="3"/>
  <c r="Q111" i="3"/>
  <c r="P112" i="3"/>
  <c r="O111" i="1"/>
  <c r="Q110" i="1"/>
  <c r="Q111" i="4" l="1"/>
  <c r="O112" i="4"/>
  <c r="P142" i="3"/>
  <c r="Q142" i="3" s="1"/>
  <c r="O143" i="3"/>
  <c r="Q112" i="3"/>
  <c r="P113" i="3"/>
  <c r="O112" i="1"/>
  <c r="Q111" i="1"/>
  <c r="O113" i="4" l="1"/>
  <c r="P112" i="4"/>
  <c r="Q112" i="4" s="1"/>
  <c r="O144" i="3"/>
  <c r="P143" i="3"/>
  <c r="Q143" i="3" s="1"/>
  <c r="Q113" i="3"/>
  <c r="O113" i="1"/>
  <c r="Q112" i="1"/>
  <c r="P113" i="4" l="1"/>
  <c r="Q113" i="4" s="1"/>
  <c r="O114" i="4"/>
  <c r="O145" i="3"/>
  <c r="P144" i="3"/>
  <c r="Q144" i="3" s="1"/>
  <c r="P114" i="3"/>
  <c r="Q114" i="3" s="1"/>
  <c r="O114" i="1"/>
  <c r="Q114" i="1" s="1"/>
  <c r="Q113" i="1"/>
  <c r="P114" i="4" l="1"/>
  <c r="Q114" i="4" s="1"/>
  <c r="O115" i="4"/>
  <c r="P145" i="3"/>
  <c r="Q145" i="3" s="1"/>
  <c r="O146" i="3"/>
  <c r="P115" i="4" l="1"/>
  <c r="Q115" i="4" s="1"/>
  <c r="O116" i="4"/>
  <c r="P146" i="3"/>
  <c r="Q146" i="3" s="1"/>
  <c r="O147" i="3"/>
  <c r="O117" i="4" l="1"/>
  <c r="P116" i="4"/>
  <c r="Q116" i="4" s="1"/>
  <c r="O148" i="3"/>
  <c r="P147" i="3"/>
  <c r="Q147" i="3" s="1"/>
  <c r="O118" i="4" l="1"/>
  <c r="P117" i="4"/>
  <c r="Q117" i="4" s="1"/>
  <c r="O149" i="3"/>
  <c r="P148" i="3"/>
  <c r="Q148" i="3" s="1"/>
  <c r="P118" i="4" l="1"/>
  <c r="Q118" i="4" s="1"/>
  <c r="O119" i="4"/>
  <c r="P149" i="3"/>
  <c r="Q149" i="3" s="1"/>
  <c r="O150" i="3"/>
  <c r="P119" i="4" l="1"/>
  <c r="Q119" i="4" s="1"/>
  <c r="O120" i="4"/>
  <c r="P150" i="3"/>
  <c r="Q150" i="3" s="1"/>
  <c r="O151" i="3"/>
  <c r="O121" i="4" l="1"/>
  <c r="P120" i="4"/>
  <c r="Q120" i="4" s="1"/>
  <c r="O152" i="3"/>
  <c r="P151" i="3"/>
  <c r="Q151" i="3" s="1"/>
  <c r="O122" i="4" l="1"/>
  <c r="P121" i="4"/>
  <c r="Q121" i="4" s="1"/>
  <c r="O153" i="3"/>
  <c r="P152" i="3"/>
  <c r="Q152" i="3" s="1"/>
  <c r="O123" i="4" l="1"/>
  <c r="P122" i="4"/>
  <c r="Q122" i="4" s="1"/>
  <c r="P153" i="3"/>
  <c r="Q153" i="3" s="1"/>
  <c r="O154" i="3"/>
  <c r="O124" i="4" l="1"/>
  <c r="P123" i="4"/>
  <c r="Q123" i="4" s="1"/>
  <c r="P154" i="3"/>
  <c r="Q154" i="3" s="1"/>
  <c r="O155" i="3"/>
  <c r="O125" i="4" l="1"/>
  <c r="P124" i="4"/>
  <c r="Q124" i="4" s="1"/>
  <c r="O156" i="3"/>
  <c r="P155" i="3"/>
  <c r="Q155" i="3" s="1"/>
  <c r="O126" i="4" l="1"/>
  <c r="P125" i="4"/>
  <c r="Q125" i="4" s="1"/>
  <c r="O157" i="3"/>
  <c r="P156" i="3"/>
  <c r="Q156" i="3" s="1"/>
  <c r="P126" i="4" l="1"/>
  <c r="Q126" i="4" s="1"/>
  <c r="O127" i="4"/>
  <c r="P157" i="3"/>
  <c r="Q157" i="3" s="1"/>
  <c r="O158" i="3"/>
  <c r="P127" i="4" l="1"/>
  <c r="Q127" i="4" s="1"/>
  <c r="O128" i="4"/>
  <c r="P158" i="3"/>
  <c r="Q158" i="3" s="1"/>
  <c r="O159" i="3"/>
  <c r="O129" i="4" l="1"/>
  <c r="P128" i="4"/>
  <c r="Q128" i="4" s="1"/>
  <c r="O160" i="3"/>
  <c r="P159" i="3"/>
  <c r="Q159" i="3" s="1"/>
  <c r="O130" i="4" l="1"/>
  <c r="P129" i="4"/>
  <c r="Q129" i="4" s="1"/>
  <c r="O161" i="3"/>
  <c r="P160" i="3"/>
  <c r="Q160" i="3" s="1"/>
  <c r="P130" i="4" l="1"/>
  <c r="Q130" i="4" s="1"/>
  <c r="O131" i="4"/>
  <c r="P131" i="4" s="1"/>
  <c r="Q131" i="4" s="1"/>
  <c r="P161" i="3"/>
  <c r="Q161" i="3" s="1"/>
  <c r="O162" i="3"/>
  <c r="P162" i="3" l="1"/>
  <c r="Q162" i="3" s="1"/>
  <c r="O163" i="3"/>
  <c r="O164" i="3" l="1"/>
  <c r="P163" i="3"/>
  <c r="Q163" i="3" s="1"/>
  <c r="O165" i="3" l="1"/>
  <c r="P164" i="3"/>
  <c r="Q164" i="3" s="1"/>
  <c r="P165" i="3" l="1"/>
  <c r="Q165" i="3" s="1"/>
  <c r="O166" i="3"/>
  <c r="P166" i="3" l="1"/>
  <c r="Q166" i="3" s="1"/>
  <c r="O167" i="3"/>
  <c r="P167" i="3" l="1"/>
  <c r="Q167" i="3" s="1"/>
</calcChain>
</file>

<file path=xl/sharedStrings.xml><?xml version="1.0" encoding="utf-8"?>
<sst xmlns="http://schemas.openxmlformats.org/spreadsheetml/2006/main" count="22" uniqueCount="8">
  <si>
    <t>Strike</t>
  </si>
  <si>
    <t>Tokens</t>
  </si>
  <si>
    <t>(Optino and Shortino)</t>
  </si>
  <si>
    <t>Spot</t>
  </si>
  <si>
    <t>Optino Payoff</t>
  </si>
  <si>
    <t>Collateral</t>
  </si>
  <si>
    <t>Shortino Payoff</t>
  </si>
  <si>
    <t>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</si>
</sst>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317500</xdr:colOff>
      <xdr:row>48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25CA1-3DB8-7143-A0BC-5E6EDF959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223500" cy="9639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13</xdr:col>
      <xdr:colOff>25400</xdr:colOff>
      <xdr:row>114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C7504C-6CA5-224C-91F7-1ADB8468F5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475200"/>
          <a:ext cx="9931400" cy="1010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13</xdr:col>
      <xdr:colOff>50800</xdr:colOff>
      <xdr:row>83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699829-E090-F048-907C-0BC39443C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753600"/>
          <a:ext cx="9956800" cy="7010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71</xdr:row>
      <xdr:rowOff>0</xdr:rowOff>
    </xdr:from>
    <xdr:to>
      <xdr:col>15</xdr:col>
      <xdr:colOff>1778000</xdr:colOff>
      <xdr:row>77</xdr:row>
      <xdr:rowOff>76200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A4D53F2-6BA5-E143-AD02-560E9E050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34800" y="14427200"/>
          <a:ext cx="5003800" cy="129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317500</xdr:colOff>
      <xdr:row>48</xdr:row>
      <xdr:rowOff>139700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F87ABF2-6564-404A-8EB7-00BE78A45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733" y="203200"/>
          <a:ext cx="10274300" cy="9690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12</xdr:col>
      <xdr:colOff>804333</xdr:colOff>
      <xdr:row>83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E04BE3B-D4FD-1D45-9C55-4381D31FA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733" y="9956800"/>
          <a:ext cx="9931400" cy="7023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12</xdr:col>
      <xdr:colOff>766233</xdr:colOff>
      <xdr:row>113</xdr:row>
      <xdr:rowOff>224367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48D66A-237C-2D4B-B558-65217C36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733" y="17475200"/>
          <a:ext cx="9893300" cy="99949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101600</xdr:rowOff>
    </xdr:from>
    <xdr:to>
      <xdr:col>13</xdr:col>
      <xdr:colOff>0</xdr:colOff>
      <xdr:row>137</xdr:row>
      <xdr:rowOff>372534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B1EB2CE-3679-E548-9F2E-372E8ECF7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9733" y="26957867"/>
          <a:ext cx="9956800" cy="10007600"/>
        </a:xfrm>
        <a:prstGeom prst="rect">
          <a:avLst/>
        </a:prstGeom>
      </xdr:spPr>
    </xdr:pic>
    <xdr:clientData/>
  </xdr:twoCellAnchor>
  <xdr:twoCellAnchor editAs="oneCell">
    <xdr:from>
      <xdr:col>0</xdr:col>
      <xdr:colOff>829732</xdr:colOff>
      <xdr:row>136</xdr:row>
      <xdr:rowOff>321733</xdr:rowOff>
    </xdr:from>
    <xdr:to>
      <xdr:col>12</xdr:col>
      <xdr:colOff>791632</xdr:colOff>
      <xdr:row>162</xdr:row>
      <xdr:rowOff>254000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8C05344-BCF9-C141-9B90-D9D793B9E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29732" y="36525200"/>
          <a:ext cx="9918700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76</xdr:row>
      <xdr:rowOff>0</xdr:rowOff>
    </xdr:from>
    <xdr:to>
      <xdr:col>15</xdr:col>
      <xdr:colOff>1786467</xdr:colOff>
      <xdr:row>83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3D6704B-1928-FB44-B039-6432604D8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16267" y="15443200"/>
          <a:ext cx="5003800" cy="153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241300</xdr:colOff>
      <xdr:row>50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470BF7-184C-4C4C-9F4E-F2070E7E04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10147300" cy="10109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50800</xdr:colOff>
      <xdr:row>86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6BE519-F7CF-494C-AD0D-594DF02AE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10566400"/>
          <a:ext cx="9956800" cy="6985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13</xdr:col>
      <xdr:colOff>25400</xdr:colOff>
      <xdr:row>114</xdr:row>
      <xdr:rowOff>194733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CE08EF-E3DF-9141-A2C7-4FB04CDD8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17881600"/>
          <a:ext cx="9931400" cy="10134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215900</xdr:rowOff>
    </xdr:from>
    <xdr:to>
      <xdr:col>13</xdr:col>
      <xdr:colOff>25400</xdr:colOff>
      <xdr:row>140</xdr:row>
      <xdr:rowOff>131233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3FB946-FF0E-604F-B3D8-2F826FE2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9733" y="27647900"/>
          <a:ext cx="9982200" cy="100584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17</xdr:col>
      <xdr:colOff>389466</xdr:colOff>
      <xdr:row>65</xdr:row>
      <xdr:rowOff>139700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8C72A5-63EE-904B-BB58-6E8279DD9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616267" y="11785600"/>
          <a:ext cx="6993466" cy="15621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67</xdr:row>
      <xdr:rowOff>0</xdr:rowOff>
    </xdr:from>
    <xdr:to>
      <xdr:col>21</xdr:col>
      <xdr:colOff>643467</xdr:colOff>
      <xdr:row>78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BD1A88F-0D7D-EB49-B6D0-C54E9B363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616267" y="13614400"/>
          <a:ext cx="10566400" cy="223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2A78-DCFC-4C4B-A375-259B78F369D2}">
  <dimension ref="O85:Q123"/>
  <sheetViews>
    <sheetView showGridLines="0" topLeftCell="A60" zoomScale="50" zoomScaleNormal="50" workbookViewId="0">
      <selection activeCell="O90" sqref="O90:Q92"/>
    </sheetView>
  </sheetViews>
  <sheetFormatPr baseColWidth="10" defaultRowHeight="16" x14ac:dyDescent="0.2"/>
  <cols>
    <col min="15" max="15" width="42.1640625" bestFit="1" customWidth="1"/>
    <col min="16" max="17" width="35" customWidth="1"/>
  </cols>
  <sheetData>
    <row r="85" spans="15:17" x14ac:dyDescent="0.2">
      <c r="O85" t="s">
        <v>0</v>
      </c>
      <c r="P85">
        <v>350</v>
      </c>
    </row>
    <row r="86" spans="15:17" x14ac:dyDescent="0.2">
      <c r="O86" t="s">
        <v>1</v>
      </c>
      <c r="P86">
        <v>10</v>
      </c>
      <c r="Q86" t="s">
        <v>2</v>
      </c>
    </row>
    <row r="87" spans="15:17" x14ac:dyDescent="0.2">
      <c r="O87" t="s">
        <v>5</v>
      </c>
      <c r="P87">
        <f>P86</f>
        <v>10</v>
      </c>
    </row>
    <row r="90" spans="15:17" ht="31" x14ac:dyDescent="0.35">
      <c r="O90" s="1" t="s">
        <v>3</v>
      </c>
      <c r="P90" s="1" t="s">
        <v>4</v>
      </c>
      <c r="Q90" s="1" t="s">
        <v>6</v>
      </c>
    </row>
    <row r="92" spans="15:17" ht="31" x14ac:dyDescent="0.35">
      <c r="O92" s="2">
        <v>0</v>
      </c>
      <c r="P92" s="2" t="e">
        <f>MAX(O92-$P$85,0)*$P$86/O92</f>
        <v>#DIV/0!</v>
      </c>
      <c r="Q92" s="2" t="e">
        <f>$P$87-P92</f>
        <v>#DIV/0!</v>
      </c>
    </row>
    <row r="93" spans="15:17" ht="31" x14ac:dyDescent="0.35">
      <c r="O93" s="2">
        <f>O92+30</f>
        <v>30</v>
      </c>
      <c r="P93" s="2">
        <f t="shared" ref="P93:P123" si="0">MAX(O93-$P$85,0)*$P$86/O93</f>
        <v>0</v>
      </c>
      <c r="Q93" s="2">
        <f t="shared" ref="Q93:Q104" si="1">$P$87-P93</f>
        <v>10</v>
      </c>
    </row>
    <row r="94" spans="15:17" ht="31" x14ac:dyDescent="0.35">
      <c r="O94" s="2">
        <f t="shared" ref="O94:O104" si="2">O93+30</f>
        <v>60</v>
      </c>
      <c r="P94" s="2">
        <f t="shared" si="0"/>
        <v>0</v>
      </c>
      <c r="Q94" s="2">
        <f t="shared" si="1"/>
        <v>10</v>
      </c>
    </row>
    <row r="95" spans="15:17" ht="31" x14ac:dyDescent="0.35">
      <c r="O95" s="2">
        <f t="shared" si="2"/>
        <v>90</v>
      </c>
      <c r="P95" s="2">
        <f t="shared" si="0"/>
        <v>0</v>
      </c>
      <c r="Q95" s="2">
        <f t="shared" si="1"/>
        <v>10</v>
      </c>
    </row>
    <row r="96" spans="15:17" ht="31" x14ac:dyDescent="0.35">
      <c r="O96" s="2">
        <f t="shared" si="2"/>
        <v>120</v>
      </c>
      <c r="P96" s="2">
        <f t="shared" si="0"/>
        <v>0</v>
      </c>
      <c r="Q96" s="2">
        <f t="shared" si="1"/>
        <v>10</v>
      </c>
    </row>
    <row r="97" spans="15:17" ht="31" x14ac:dyDescent="0.35">
      <c r="O97" s="2">
        <f t="shared" si="2"/>
        <v>150</v>
      </c>
      <c r="P97" s="2">
        <f t="shared" si="0"/>
        <v>0</v>
      </c>
      <c r="Q97" s="2">
        <f t="shared" si="1"/>
        <v>10</v>
      </c>
    </row>
    <row r="98" spans="15:17" ht="31" x14ac:dyDescent="0.35">
      <c r="O98" s="2">
        <f t="shared" si="2"/>
        <v>180</v>
      </c>
      <c r="P98" s="2">
        <f t="shared" si="0"/>
        <v>0</v>
      </c>
      <c r="Q98" s="2">
        <f t="shared" si="1"/>
        <v>10</v>
      </c>
    </row>
    <row r="99" spans="15:17" ht="31" x14ac:dyDescent="0.35">
      <c r="O99" s="2">
        <f t="shared" si="2"/>
        <v>210</v>
      </c>
      <c r="P99" s="2">
        <f t="shared" si="0"/>
        <v>0</v>
      </c>
      <c r="Q99" s="2">
        <f t="shared" si="1"/>
        <v>10</v>
      </c>
    </row>
    <row r="100" spans="15:17" ht="31" x14ac:dyDescent="0.35">
      <c r="O100" s="2">
        <f t="shared" si="2"/>
        <v>240</v>
      </c>
      <c r="P100" s="2">
        <f t="shared" si="0"/>
        <v>0</v>
      </c>
      <c r="Q100" s="2">
        <f t="shared" si="1"/>
        <v>10</v>
      </c>
    </row>
    <row r="101" spans="15:17" ht="31" x14ac:dyDescent="0.35">
      <c r="O101" s="2">
        <f t="shared" si="2"/>
        <v>270</v>
      </c>
      <c r="P101" s="2">
        <f t="shared" si="0"/>
        <v>0</v>
      </c>
      <c r="Q101" s="2">
        <f t="shared" si="1"/>
        <v>10</v>
      </c>
    </row>
    <row r="102" spans="15:17" ht="31" x14ac:dyDescent="0.35">
      <c r="O102" s="2">
        <f t="shared" si="2"/>
        <v>300</v>
      </c>
      <c r="P102" s="2">
        <f t="shared" si="0"/>
        <v>0</v>
      </c>
      <c r="Q102" s="2">
        <f t="shared" si="1"/>
        <v>10</v>
      </c>
    </row>
    <row r="103" spans="15:17" ht="31" x14ac:dyDescent="0.35">
      <c r="O103" s="2">
        <f t="shared" si="2"/>
        <v>330</v>
      </c>
      <c r="P103" s="2">
        <f t="shared" si="0"/>
        <v>0</v>
      </c>
      <c r="Q103" s="2">
        <f t="shared" si="1"/>
        <v>10</v>
      </c>
    </row>
    <row r="104" spans="15:17" ht="31" x14ac:dyDescent="0.35">
      <c r="O104" s="2">
        <f t="shared" si="2"/>
        <v>360</v>
      </c>
      <c r="P104" s="2">
        <f t="shared" si="0"/>
        <v>0.27777777777777779</v>
      </c>
      <c r="Q104" s="2">
        <f t="shared" si="1"/>
        <v>9.7222222222222214</v>
      </c>
    </row>
    <row r="105" spans="15:17" ht="31" x14ac:dyDescent="0.35">
      <c r="O105" s="2">
        <v>383.21</v>
      </c>
      <c r="P105" s="2">
        <f t="shared" si="0"/>
        <v>0.866626653792959</v>
      </c>
      <c r="Q105" s="2">
        <f t="shared" ref="Q105:Q114" si="3">$P$87-P105</f>
        <v>9.1333733462070406</v>
      </c>
    </row>
    <row r="106" spans="15:17" ht="31" x14ac:dyDescent="0.35">
      <c r="O106" s="2">
        <f>O104+30</f>
        <v>390</v>
      </c>
      <c r="P106" s="2">
        <f t="shared" si="0"/>
        <v>1.0256410256410255</v>
      </c>
      <c r="Q106" s="2">
        <f t="shared" si="3"/>
        <v>8.9743589743589745</v>
      </c>
    </row>
    <row r="107" spans="15:17" ht="31" x14ac:dyDescent="0.35">
      <c r="O107" s="2">
        <f t="shared" ref="O107:O114" si="4">O106+30</f>
        <v>420</v>
      </c>
      <c r="P107" s="2">
        <f t="shared" si="0"/>
        <v>1.6666666666666667</v>
      </c>
      <c r="Q107" s="2">
        <f t="shared" si="3"/>
        <v>8.3333333333333339</v>
      </c>
    </row>
    <row r="108" spans="15:17" ht="31" x14ac:dyDescent="0.35">
      <c r="O108" s="2">
        <f t="shared" si="4"/>
        <v>450</v>
      </c>
      <c r="P108" s="2">
        <f t="shared" si="0"/>
        <v>2.2222222222222223</v>
      </c>
      <c r="Q108" s="2">
        <f t="shared" si="3"/>
        <v>7.7777777777777777</v>
      </c>
    </row>
    <row r="109" spans="15:17" ht="31" x14ac:dyDescent="0.35">
      <c r="O109" s="2">
        <f t="shared" si="4"/>
        <v>480</v>
      </c>
      <c r="P109" s="2">
        <f t="shared" si="0"/>
        <v>2.7083333333333335</v>
      </c>
      <c r="Q109" s="2">
        <f t="shared" si="3"/>
        <v>7.2916666666666661</v>
      </c>
    </row>
    <row r="110" spans="15:17" ht="31" x14ac:dyDescent="0.35">
      <c r="O110" s="2">
        <f t="shared" si="4"/>
        <v>510</v>
      </c>
      <c r="P110" s="2">
        <f t="shared" si="0"/>
        <v>3.1372549019607843</v>
      </c>
      <c r="Q110" s="2">
        <f t="shared" si="3"/>
        <v>6.8627450980392162</v>
      </c>
    </row>
    <row r="111" spans="15:17" ht="31" x14ac:dyDescent="0.35">
      <c r="O111" s="2">
        <f t="shared" si="4"/>
        <v>540</v>
      </c>
      <c r="P111" s="2">
        <f t="shared" si="0"/>
        <v>3.5185185185185186</v>
      </c>
      <c r="Q111" s="2">
        <f t="shared" si="3"/>
        <v>6.481481481481481</v>
      </c>
    </row>
    <row r="112" spans="15:17" ht="31" x14ac:dyDescent="0.35">
      <c r="O112" s="2">
        <f t="shared" si="4"/>
        <v>570</v>
      </c>
      <c r="P112" s="2">
        <f t="shared" si="0"/>
        <v>3.8596491228070176</v>
      </c>
      <c r="Q112" s="2">
        <f t="shared" si="3"/>
        <v>6.1403508771929829</v>
      </c>
    </row>
    <row r="113" spans="15:17" ht="31" x14ac:dyDescent="0.35">
      <c r="O113" s="2">
        <f t="shared" si="4"/>
        <v>600</v>
      </c>
      <c r="P113" s="2">
        <f t="shared" si="0"/>
        <v>4.166666666666667</v>
      </c>
      <c r="Q113" s="2">
        <f t="shared" si="3"/>
        <v>5.833333333333333</v>
      </c>
    </row>
    <row r="114" spans="15:17" ht="31" x14ac:dyDescent="0.35">
      <c r="O114" s="2">
        <f t="shared" si="4"/>
        <v>630</v>
      </c>
      <c r="P114" s="2">
        <f t="shared" si="0"/>
        <v>4.4444444444444446</v>
      </c>
      <c r="Q114" s="2">
        <f t="shared" si="3"/>
        <v>5.5555555555555554</v>
      </c>
    </row>
    <row r="115" spans="15:17" ht="31" x14ac:dyDescent="0.35">
      <c r="O115" s="2">
        <v>1000</v>
      </c>
      <c r="P115" s="2">
        <f t="shared" si="0"/>
        <v>6.5</v>
      </c>
      <c r="Q115" s="2">
        <f t="shared" ref="Q115:Q123" si="5">$P$87-P115</f>
        <v>3.5</v>
      </c>
    </row>
    <row r="116" spans="15:17" ht="31" x14ac:dyDescent="0.35">
      <c r="O116" s="2">
        <v>10000</v>
      </c>
      <c r="P116" s="2">
        <f t="shared" si="0"/>
        <v>9.65</v>
      </c>
      <c r="Q116" s="2">
        <f t="shared" si="5"/>
        <v>0.34999999999999964</v>
      </c>
    </row>
    <row r="117" spans="15:17" ht="31" x14ac:dyDescent="0.35">
      <c r="O117" s="2">
        <v>100000</v>
      </c>
      <c r="P117" s="2">
        <f t="shared" si="0"/>
        <v>9.9649999999999999</v>
      </c>
      <c r="Q117" s="2">
        <f t="shared" si="5"/>
        <v>3.5000000000000142E-2</v>
      </c>
    </row>
    <row r="118" spans="15:17" ht="31" x14ac:dyDescent="0.35">
      <c r="O118" s="2">
        <v>1000000</v>
      </c>
      <c r="P118" s="2">
        <f t="shared" si="0"/>
        <v>9.9964999999999993</v>
      </c>
      <c r="Q118" s="2">
        <f t="shared" si="5"/>
        <v>3.5000000000007248E-3</v>
      </c>
    </row>
    <row r="119" spans="15:17" ht="31" x14ac:dyDescent="0.35">
      <c r="O119" s="2">
        <v>10000000</v>
      </c>
      <c r="P119" s="2">
        <f t="shared" si="0"/>
        <v>9.9996500000000008</v>
      </c>
      <c r="Q119" s="2">
        <f t="shared" si="5"/>
        <v>3.499999999991843E-4</v>
      </c>
    </row>
    <row r="120" spans="15:17" ht="31" x14ac:dyDescent="0.35">
      <c r="O120" s="2">
        <v>100000000</v>
      </c>
      <c r="P120" s="2">
        <f t="shared" si="0"/>
        <v>9.9999649999999995</v>
      </c>
      <c r="Q120" s="2">
        <f t="shared" si="5"/>
        <v>3.5000000000451337E-5</v>
      </c>
    </row>
    <row r="121" spans="15:17" ht="31" x14ac:dyDescent="0.35">
      <c r="O121" s="2">
        <v>1000000000</v>
      </c>
      <c r="P121" s="2">
        <f t="shared" si="0"/>
        <v>9.9999965</v>
      </c>
      <c r="Q121" s="2">
        <f t="shared" si="5"/>
        <v>3.5000000000451337E-6</v>
      </c>
    </row>
    <row r="122" spans="15:17" ht="31" x14ac:dyDescent="0.35">
      <c r="O122" s="2">
        <v>10000000000</v>
      </c>
      <c r="P122" s="2">
        <f t="shared" si="0"/>
        <v>9.9999996499999995</v>
      </c>
      <c r="Q122" s="2">
        <f t="shared" si="5"/>
        <v>3.5000000053742042E-7</v>
      </c>
    </row>
    <row r="123" spans="15:17" ht="31" x14ac:dyDescent="0.35">
      <c r="O123" s="2">
        <v>100000000000</v>
      </c>
      <c r="P123" s="2">
        <f t="shared" si="0"/>
        <v>9.9999999650000007</v>
      </c>
      <c r="Q123" s="2">
        <f t="shared" si="5"/>
        <v>3.4999999343199306E-8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C6E5-50DB-154F-A289-FF873C3BE50B}">
  <dimension ref="O85:Q196"/>
  <sheetViews>
    <sheetView showGridLines="0" topLeftCell="A42" zoomScale="75" zoomScaleNormal="75" workbookViewId="0">
      <selection activeCell="P87" sqref="P87"/>
    </sheetView>
  </sheetViews>
  <sheetFormatPr baseColWidth="10" defaultRowHeight="16" x14ac:dyDescent="0.2"/>
  <cols>
    <col min="15" max="15" width="42.1640625" bestFit="1" customWidth="1"/>
    <col min="16" max="17" width="35" customWidth="1"/>
  </cols>
  <sheetData>
    <row r="85" spans="15:17" x14ac:dyDescent="0.2">
      <c r="O85" t="s">
        <v>0</v>
      </c>
      <c r="P85">
        <v>400</v>
      </c>
    </row>
    <row r="86" spans="15:17" x14ac:dyDescent="0.2">
      <c r="O86" t="s">
        <v>1</v>
      </c>
      <c r="P86">
        <v>10</v>
      </c>
      <c r="Q86" t="s">
        <v>2</v>
      </c>
    </row>
    <row r="87" spans="15:17" x14ac:dyDescent="0.2">
      <c r="O87" t="s">
        <v>5</v>
      </c>
      <c r="P87">
        <f>P86*P85</f>
        <v>4000</v>
      </c>
    </row>
    <row r="90" spans="15:17" ht="31" x14ac:dyDescent="0.35">
      <c r="O90" s="1" t="s">
        <v>3</v>
      </c>
      <c r="P90" s="1" t="s">
        <v>4</v>
      </c>
      <c r="Q90" s="1" t="s">
        <v>6</v>
      </c>
    </row>
    <row r="92" spans="15:17" ht="31" x14ac:dyDescent="0.35">
      <c r="O92" s="2">
        <v>0</v>
      </c>
      <c r="P92" s="2">
        <f>MAX($P$85-O92,0)*$P$86</f>
        <v>4000</v>
      </c>
      <c r="Q92" s="2">
        <f>$P$87-P92</f>
        <v>0</v>
      </c>
    </row>
    <row r="93" spans="15:17" ht="31" x14ac:dyDescent="0.35">
      <c r="O93" s="2">
        <f>O92+8</f>
        <v>8</v>
      </c>
      <c r="P93" s="2">
        <f t="shared" ref="P93:P140" si="0">MAX($P$85-O93,0)*$P$86</f>
        <v>3920</v>
      </c>
      <c r="Q93" s="2">
        <f t="shared" ref="Q93:Q104" si="1">$P$87-P93</f>
        <v>80</v>
      </c>
    </row>
    <row r="94" spans="15:17" ht="31" x14ac:dyDescent="0.35">
      <c r="O94" s="2">
        <f t="shared" ref="O94:O123" si="2">O93+8</f>
        <v>16</v>
      </c>
      <c r="P94" s="2">
        <f t="shared" si="0"/>
        <v>3840</v>
      </c>
      <c r="Q94" s="2">
        <f t="shared" si="1"/>
        <v>160</v>
      </c>
    </row>
    <row r="95" spans="15:17" ht="31" x14ac:dyDescent="0.35">
      <c r="O95" s="2">
        <f t="shared" si="2"/>
        <v>24</v>
      </c>
      <c r="P95" s="2">
        <f t="shared" si="0"/>
        <v>3760</v>
      </c>
      <c r="Q95" s="2">
        <f t="shared" si="1"/>
        <v>240</v>
      </c>
    </row>
    <row r="96" spans="15:17" ht="31" x14ac:dyDescent="0.35">
      <c r="O96" s="2">
        <f t="shared" si="2"/>
        <v>32</v>
      </c>
      <c r="P96" s="2">
        <f t="shared" si="0"/>
        <v>3680</v>
      </c>
      <c r="Q96" s="2">
        <f t="shared" si="1"/>
        <v>320</v>
      </c>
    </row>
    <row r="97" spans="15:17" ht="31" x14ac:dyDescent="0.35">
      <c r="O97" s="2">
        <f t="shared" si="2"/>
        <v>40</v>
      </c>
      <c r="P97" s="2">
        <f t="shared" si="0"/>
        <v>3600</v>
      </c>
      <c r="Q97" s="2">
        <f t="shared" si="1"/>
        <v>400</v>
      </c>
    </row>
    <row r="98" spans="15:17" ht="31" x14ac:dyDescent="0.35">
      <c r="O98" s="2">
        <f t="shared" si="2"/>
        <v>48</v>
      </c>
      <c r="P98" s="2">
        <f t="shared" si="0"/>
        <v>3520</v>
      </c>
      <c r="Q98" s="2">
        <f t="shared" si="1"/>
        <v>480</v>
      </c>
    </row>
    <row r="99" spans="15:17" ht="31" x14ac:dyDescent="0.35">
      <c r="O99" s="2">
        <f t="shared" si="2"/>
        <v>56</v>
      </c>
      <c r="P99" s="2">
        <f t="shared" si="0"/>
        <v>3440</v>
      </c>
      <c r="Q99" s="2">
        <f t="shared" si="1"/>
        <v>560</v>
      </c>
    </row>
    <row r="100" spans="15:17" ht="31" x14ac:dyDescent="0.35">
      <c r="O100" s="2">
        <f t="shared" si="2"/>
        <v>64</v>
      </c>
      <c r="P100" s="2">
        <f t="shared" si="0"/>
        <v>3360</v>
      </c>
      <c r="Q100" s="2">
        <f t="shared" si="1"/>
        <v>640</v>
      </c>
    </row>
    <row r="101" spans="15:17" ht="31" x14ac:dyDescent="0.35">
      <c r="O101" s="2">
        <f t="shared" si="2"/>
        <v>72</v>
      </c>
      <c r="P101" s="2">
        <f t="shared" si="0"/>
        <v>3280</v>
      </c>
      <c r="Q101" s="2">
        <f t="shared" si="1"/>
        <v>720</v>
      </c>
    </row>
    <row r="102" spans="15:17" ht="31" x14ac:dyDescent="0.35">
      <c r="O102" s="2">
        <f t="shared" si="2"/>
        <v>80</v>
      </c>
      <c r="P102" s="2">
        <f t="shared" si="0"/>
        <v>3200</v>
      </c>
      <c r="Q102" s="2">
        <f t="shared" si="1"/>
        <v>800</v>
      </c>
    </row>
    <row r="103" spans="15:17" ht="31" x14ac:dyDescent="0.35">
      <c r="O103" s="2">
        <f t="shared" si="2"/>
        <v>88</v>
      </c>
      <c r="P103" s="2">
        <f t="shared" si="0"/>
        <v>3120</v>
      </c>
      <c r="Q103" s="2">
        <f t="shared" si="1"/>
        <v>880</v>
      </c>
    </row>
    <row r="104" spans="15:17" ht="31" x14ac:dyDescent="0.35">
      <c r="O104" s="2">
        <f t="shared" si="2"/>
        <v>96</v>
      </c>
      <c r="P104" s="2">
        <f t="shared" si="0"/>
        <v>3040</v>
      </c>
      <c r="Q104" s="2">
        <f t="shared" si="1"/>
        <v>960</v>
      </c>
    </row>
    <row r="105" spans="15:17" ht="31" x14ac:dyDescent="0.35">
      <c r="O105" s="2">
        <f t="shared" si="2"/>
        <v>104</v>
      </c>
      <c r="P105" s="2">
        <f t="shared" si="0"/>
        <v>2960</v>
      </c>
      <c r="Q105" s="2">
        <f t="shared" ref="Q105:Q114" si="3">$P$87-P105</f>
        <v>1040</v>
      </c>
    </row>
    <row r="106" spans="15:17" ht="31" x14ac:dyDescent="0.35">
      <c r="O106" s="2">
        <f t="shared" si="2"/>
        <v>112</v>
      </c>
      <c r="P106" s="2">
        <f t="shared" si="0"/>
        <v>2880</v>
      </c>
      <c r="Q106" s="2">
        <f t="shared" si="3"/>
        <v>1120</v>
      </c>
    </row>
    <row r="107" spans="15:17" ht="31" x14ac:dyDescent="0.35">
      <c r="O107" s="2">
        <f t="shared" si="2"/>
        <v>120</v>
      </c>
      <c r="P107" s="2">
        <f t="shared" si="0"/>
        <v>2800</v>
      </c>
      <c r="Q107" s="2">
        <f t="shared" si="3"/>
        <v>1200</v>
      </c>
    </row>
    <row r="108" spans="15:17" ht="31" x14ac:dyDescent="0.35">
      <c r="O108" s="2">
        <f t="shared" si="2"/>
        <v>128</v>
      </c>
      <c r="P108" s="2">
        <f t="shared" si="0"/>
        <v>2720</v>
      </c>
      <c r="Q108" s="2">
        <f t="shared" si="3"/>
        <v>1280</v>
      </c>
    </row>
    <row r="109" spans="15:17" ht="31" x14ac:dyDescent="0.35">
      <c r="O109" s="2">
        <f t="shared" si="2"/>
        <v>136</v>
      </c>
      <c r="P109" s="2">
        <f t="shared" si="0"/>
        <v>2640</v>
      </c>
      <c r="Q109" s="2">
        <f t="shared" si="3"/>
        <v>1360</v>
      </c>
    </row>
    <row r="110" spans="15:17" ht="31" x14ac:dyDescent="0.35">
      <c r="O110" s="2">
        <f t="shared" si="2"/>
        <v>144</v>
      </c>
      <c r="P110" s="2">
        <f t="shared" si="0"/>
        <v>2560</v>
      </c>
      <c r="Q110" s="2">
        <f t="shared" si="3"/>
        <v>1440</v>
      </c>
    </row>
    <row r="111" spans="15:17" ht="31" x14ac:dyDescent="0.35">
      <c r="O111" s="2">
        <f t="shared" si="2"/>
        <v>152</v>
      </c>
      <c r="P111" s="2">
        <f t="shared" si="0"/>
        <v>2480</v>
      </c>
      <c r="Q111" s="2">
        <f t="shared" si="3"/>
        <v>1520</v>
      </c>
    </row>
    <row r="112" spans="15:17" ht="31" x14ac:dyDescent="0.35">
      <c r="O112" s="2">
        <f t="shared" si="2"/>
        <v>160</v>
      </c>
      <c r="P112" s="2">
        <f t="shared" si="0"/>
        <v>2400</v>
      </c>
      <c r="Q112" s="2">
        <f t="shared" si="3"/>
        <v>1600</v>
      </c>
    </row>
    <row r="113" spans="15:17" ht="31" x14ac:dyDescent="0.35">
      <c r="O113" s="2">
        <f t="shared" si="2"/>
        <v>168</v>
      </c>
      <c r="P113" s="2">
        <f t="shared" si="0"/>
        <v>2320</v>
      </c>
      <c r="Q113" s="2">
        <f t="shared" si="3"/>
        <v>1680</v>
      </c>
    </row>
    <row r="114" spans="15:17" ht="31" x14ac:dyDescent="0.35">
      <c r="O114" s="2">
        <f t="shared" si="2"/>
        <v>176</v>
      </c>
      <c r="P114" s="2">
        <f t="shared" si="0"/>
        <v>2240</v>
      </c>
      <c r="Q114" s="2">
        <f t="shared" si="3"/>
        <v>1760</v>
      </c>
    </row>
    <row r="115" spans="15:17" ht="31" x14ac:dyDescent="0.35">
      <c r="O115" s="2">
        <f t="shared" si="2"/>
        <v>184</v>
      </c>
      <c r="P115" s="2">
        <f t="shared" si="0"/>
        <v>2160</v>
      </c>
      <c r="Q115" s="2">
        <f t="shared" ref="Q115:Q140" si="4">$P$87-P115</f>
        <v>1840</v>
      </c>
    </row>
    <row r="116" spans="15:17" ht="31" x14ac:dyDescent="0.35">
      <c r="O116" s="2">
        <f t="shared" si="2"/>
        <v>192</v>
      </c>
      <c r="P116" s="2">
        <f t="shared" si="0"/>
        <v>2080</v>
      </c>
      <c r="Q116" s="2">
        <f t="shared" si="4"/>
        <v>1920</v>
      </c>
    </row>
    <row r="117" spans="15:17" ht="31" x14ac:dyDescent="0.35">
      <c r="O117" s="2">
        <f t="shared" si="2"/>
        <v>200</v>
      </c>
      <c r="P117" s="2">
        <f t="shared" si="0"/>
        <v>2000</v>
      </c>
      <c r="Q117" s="2">
        <f t="shared" si="4"/>
        <v>2000</v>
      </c>
    </row>
    <row r="118" spans="15:17" ht="31" x14ac:dyDescent="0.35">
      <c r="O118" s="2">
        <f t="shared" si="2"/>
        <v>208</v>
      </c>
      <c r="P118" s="2">
        <f t="shared" si="0"/>
        <v>1920</v>
      </c>
      <c r="Q118" s="2">
        <f t="shared" si="4"/>
        <v>2080</v>
      </c>
    </row>
    <row r="119" spans="15:17" ht="31" x14ac:dyDescent="0.35">
      <c r="O119" s="2">
        <f t="shared" si="2"/>
        <v>216</v>
      </c>
      <c r="P119" s="2">
        <f t="shared" si="0"/>
        <v>1840</v>
      </c>
      <c r="Q119" s="2">
        <f t="shared" si="4"/>
        <v>2160</v>
      </c>
    </row>
    <row r="120" spans="15:17" ht="31" x14ac:dyDescent="0.35">
      <c r="O120" s="2">
        <f t="shared" si="2"/>
        <v>224</v>
      </c>
      <c r="P120" s="2">
        <f t="shared" si="0"/>
        <v>1760</v>
      </c>
      <c r="Q120" s="2">
        <f t="shared" si="4"/>
        <v>2240</v>
      </c>
    </row>
    <row r="121" spans="15:17" ht="31" x14ac:dyDescent="0.35">
      <c r="O121" s="2">
        <f t="shared" si="2"/>
        <v>232</v>
      </c>
      <c r="P121" s="2">
        <f t="shared" si="0"/>
        <v>1680</v>
      </c>
      <c r="Q121" s="2">
        <f t="shared" si="4"/>
        <v>2320</v>
      </c>
    </row>
    <row r="122" spans="15:17" ht="31" x14ac:dyDescent="0.35">
      <c r="O122" s="2">
        <f t="shared" si="2"/>
        <v>240</v>
      </c>
      <c r="P122" s="2">
        <f t="shared" si="0"/>
        <v>1600</v>
      </c>
      <c r="Q122" s="2">
        <f t="shared" si="4"/>
        <v>2400</v>
      </c>
    </row>
    <row r="123" spans="15:17" ht="31" x14ac:dyDescent="0.35">
      <c r="O123" s="2">
        <f t="shared" si="2"/>
        <v>248</v>
      </c>
      <c r="P123" s="2">
        <f t="shared" si="0"/>
        <v>1520</v>
      </c>
      <c r="Q123" s="2">
        <f t="shared" si="4"/>
        <v>2480</v>
      </c>
    </row>
    <row r="124" spans="15:17" ht="31" x14ac:dyDescent="0.35">
      <c r="O124" s="2">
        <f t="shared" ref="O124:O139" si="5">O123+8</f>
        <v>256</v>
      </c>
      <c r="P124" s="2">
        <f t="shared" si="0"/>
        <v>1440</v>
      </c>
      <c r="Q124" s="2">
        <f t="shared" si="4"/>
        <v>2560</v>
      </c>
    </row>
    <row r="125" spans="15:17" ht="31" x14ac:dyDescent="0.35">
      <c r="O125" s="2">
        <f t="shared" si="5"/>
        <v>264</v>
      </c>
      <c r="P125" s="2">
        <f t="shared" si="0"/>
        <v>1360</v>
      </c>
      <c r="Q125" s="2">
        <f t="shared" si="4"/>
        <v>2640</v>
      </c>
    </row>
    <row r="126" spans="15:17" ht="31" x14ac:dyDescent="0.35">
      <c r="O126" s="2">
        <f t="shared" si="5"/>
        <v>272</v>
      </c>
      <c r="P126" s="2">
        <f t="shared" si="0"/>
        <v>1280</v>
      </c>
      <c r="Q126" s="2">
        <f t="shared" si="4"/>
        <v>2720</v>
      </c>
    </row>
    <row r="127" spans="15:17" ht="31" x14ac:dyDescent="0.35">
      <c r="O127" s="2">
        <f t="shared" si="5"/>
        <v>280</v>
      </c>
      <c r="P127" s="2">
        <f t="shared" si="0"/>
        <v>1200</v>
      </c>
      <c r="Q127" s="2">
        <f t="shared" si="4"/>
        <v>2800</v>
      </c>
    </row>
    <row r="128" spans="15:17" ht="31" x14ac:dyDescent="0.35">
      <c r="O128" s="2">
        <f t="shared" si="5"/>
        <v>288</v>
      </c>
      <c r="P128" s="2">
        <f t="shared" si="0"/>
        <v>1120</v>
      </c>
      <c r="Q128" s="2">
        <f t="shared" si="4"/>
        <v>2880</v>
      </c>
    </row>
    <row r="129" spans="15:17" ht="31" x14ac:dyDescent="0.35">
      <c r="O129" s="2">
        <f t="shared" si="5"/>
        <v>296</v>
      </c>
      <c r="P129" s="2">
        <f t="shared" si="0"/>
        <v>1040</v>
      </c>
      <c r="Q129" s="2">
        <f t="shared" si="4"/>
        <v>2960</v>
      </c>
    </row>
    <row r="130" spans="15:17" ht="31" x14ac:dyDescent="0.35">
      <c r="O130" s="2">
        <f t="shared" si="5"/>
        <v>304</v>
      </c>
      <c r="P130" s="2">
        <f t="shared" si="0"/>
        <v>960</v>
      </c>
      <c r="Q130" s="2">
        <f t="shared" si="4"/>
        <v>3040</v>
      </c>
    </row>
    <row r="131" spans="15:17" ht="31" x14ac:dyDescent="0.35">
      <c r="O131" s="2">
        <f t="shared" si="5"/>
        <v>312</v>
      </c>
      <c r="P131" s="2">
        <f t="shared" si="0"/>
        <v>880</v>
      </c>
      <c r="Q131" s="2">
        <f t="shared" si="4"/>
        <v>3120</v>
      </c>
    </row>
    <row r="132" spans="15:17" ht="31" x14ac:dyDescent="0.35">
      <c r="O132" s="2">
        <f t="shared" si="5"/>
        <v>320</v>
      </c>
      <c r="P132" s="2">
        <f t="shared" si="0"/>
        <v>800</v>
      </c>
      <c r="Q132" s="2">
        <f t="shared" si="4"/>
        <v>3200</v>
      </c>
    </row>
    <row r="133" spans="15:17" ht="31" x14ac:dyDescent="0.35">
      <c r="O133" s="2">
        <f t="shared" si="5"/>
        <v>328</v>
      </c>
      <c r="P133" s="2">
        <f t="shared" si="0"/>
        <v>720</v>
      </c>
      <c r="Q133" s="2">
        <f t="shared" si="4"/>
        <v>3280</v>
      </c>
    </row>
    <row r="134" spans="15:17" ht="31" x14ac:dyDescent="0.35">
      <c r="O134" s="2">
        <f t="shared" si="5"/>
        <v>336</v>
      </c>
      <c r="P134" s="2">
        <f t="shared" si="0"/>
        <v>640</v>
      </c>
      <c r="Q134" s="2">
        <f t="shared" si="4"/>
        <v>3360</v>
      </c>
    </row>
    <row r="135" spans="15:17" ht="31" x14ac:dyDescent="0.35">
      <c r="O135" s="2">
        <f t="shared" si="5"/>
        <v>344</v>
      </c>
      <c r="P135" s="2">
        <f t="shared" si="0"/>
        <v>560</v>
      </c>
      <c r="Q135" s="2">
        <f t="shared" si="4"/>
        <v>3440</v>
      </c>
    </row>
    <row r="136" spans="15:17" ht="31" x14ac:dyDescent="0.35">
      <c r="O136" s="2">
        <f t="shared" si="5"/>
        <v>352</v>
      </c>
      <c r="P136" s="2">
        <f t="shared" si="0"/>
        <v>480</v>
      </c>
      <c r="Q136" s="2">
        <f t="shared" si="4"/>
        <v>3520</v>
      </c>
    </row>
    <row r="137" spans="15:17" ht="31" x14ac:dyDescent="0.35">
      <c r="O137" s="2">
        <f t="shared" si="5"/>
        <v>360</v>
      </c>
      <c r="P137" s="2">
        <f t="shared" si="0"/>
        <v>400</v>
      </c>
      <c r="Q137" s="2">
        <f t="shared" si="4"/>
        <v>3600</v>
      </c>
    </row>
    <row r="138" spans="15:17" ht="31" x14ac:dyDescent="0.35">
      <c r="O138" s="2">
        <f t="shared" si="5"/>
        <v>368</v>
      </c>
      <c r="P138" s="2">
        <f t="shared" si="0"/>
        <v>320</v>
      </c>
      <c r="Q138" s="2">
        <f t="shared" si="4"/>
        <v>3680</v>
      </c>
    </row>
    <row r="139" spans="15:17" ht="31" x14ac:dyDescent="0.35">
      <c r="O139" s="2">
        <f t="shared" si="5"/>
        <v>376</v>
      </c>
      <c r="P139" s="2">
        <f t="shared" si="0"/>
        <v>240</v>
      </c>
      <c r="Q139" s="2">
        <f t="shared" si="4"/>
        <v>3760</v>
      </c>
    </row>
    <row r="140" spans="15:17" ht="31" x14ac:dyDescent="0.35">
      <c r="O140" s="2">
        <v>383.21</v>
      </c>
      <c r="P140" s="2">
        <f t="shared" si="0"/>
        <v>167.9000000000002</v>
      </c>
      <c r="Q140" s="2">
        <f t="shared" si="4"/>
        <v>3832.1</v>
      </c>
    </row>
    <row r="141" spans="15:17" ht="31" x14ac:dyDescent="0.35">
      <c r="O141" s="2">
        <f>O139+8</f>
        <v>384</v>
      </c>
      <c r="P141" s="2">
        <f t="shared" ref="P141:P167" si="6">MAX($P$85-O141,0)*$P$86</f>
        <v>160</v>
      </c>
      <c r="Q141" s="2">
        <f t="shared" ref="Q141:Q167" si="7">$P$87-P141</f>
        <v>3840</v>
      </c>
    </row>
    <row r="142" spans="15:17" ht="31" x14ac:dyDescent="0.35">
      <c r="O142" s="2">
        <f t="shared" ref="O142:O167" si="8">O141+8</f>
        <v>392</v>
      </c>
      <c r="P142" s="2">
        <f t="shared" si="6"/>
        <v>80</v>
      </c>
      <c r="Q142" s="2">
        <f t="shared" si="7"/>
        <v>3920</v>
      </c>
    </row>
    <row r="143" spans="15:17" ht="31" x14ac:dyDescent="0.35">
      <c r="O143" s="2">
        <f t="shared" si="8"/>
        <v>400</v>
      </c>
      <c r="P143" s="2">
        <f t="shared" si="6"/>
        <v>0</v>
      </c>
      <c r="Q143" s="2">
        <f t="shared" si="7"/>
        <v>4000</v>
      </c>
    </row>
    <row r="144" spans="15:17" ht="31" x14ac:dyDescent="0.35">
      <c r="O144" s="2">
        <f t="shared" si="8"/>
        <v>408</v>
      </c>
      <c r="P144" s="2">
        <f t="shared" si="6"/>
        <v>0</v>
      </c>
      <c r="Q144" s="2">
        <f t="shared" si="7"/>
        <v>4000</v>
      </c>
    </row>
    <row r="145" spans="15:17" ht="31" x14ac:dyDescent="0.35">
      <c r="O145" s="2">
        <f t="shared" si="8"/>
        <v>416</v>
      </c>
      <c r="P145" s="2">
        <f t="shared" si="6"/>
        <v>0</v>
      </c>
      <c r="Q145" s="2">
        <f t="shared" si="7"/>
        <v>4000</v>
      </c>
    </row>
    <row r="146" spans="15:17" ht="31" x14ac:dyDescent="0.35">
      <c r="O146" s="2">
        <f t="shared" si="8"/>
        <v>424</v>
      </c>
      <c r="P146" s="2">
        <f t="shared" si="6"/>
        <v>0</v>
      </c>
      <c r="Q146" s="2">
        <f t="shared" si="7"/>
        <v>4000</v>
      </c>
    </row>
    <row r="147" spans="15:17" ht="31" x14ac:dyDescent="0.35">
      <c r="O147" s="2">
        <f t="shared" si="8"/>
        <v>432</v>
      </c>
      <c r="P147" s="2">
        <f t="shared" si="6"/>
        <v>0</v>
      </c>
      <c r="Q147" s="2">
        <f t="shared" si="7"/>
        <v>4000</v>
      </c>
    </row>
    <row r="148" spans="15:17" ht="31" x14ac:dyDescent="0.35">
      <c r="O148" s="2">
        <f t="shared" si="8"/>
        <v>440</v>
      </c>
      <c r="P148" s="2">
        <f t="shared" si="6"/>
        <v>0</v>
      </c>
      <c r="Q148" s="2">
        <f t="shared" si="7"/>
        <v>4000</v>
      </c>
    </row>
    <row r="149" spans="15:17" ht="31" x14ac:dyDescent="0.35">
      <c r="O149" s="2">
        <f t="shared" si="8"/>
        <v>448</v>
      </c>
      <c r="P149" s="2">
        <f t="shared" si="6"/>
        <v>0</v>
      </c>
      <c r="Q149" s="2">
        <f t="shared" si="7"/>
        <v>4000</v>
      </c>
    </row>
    <row r="150" spans="15:17" ht="31" x14ac:dyDescent="0.35">
      <c r="O150" s="2">
        <f t="shared" si="8"/>
        <v>456</v>
      </c>
      <c r="P150" s="2">
        <f t="shared" si="6"/>
        <v>0</v>
      </c>
      <c r="Q150" s="2">
        <f t="shared" si="7"/>
        <v>4000</v>
      </c>
    </row>
    <row r="151" spans="15:17" ht="31" x14ac:dyDescent="0.35">
      <c r="O151" s="2">
        <f t="shared" si="8"/>
        <v>464</v>
      </c>
      <c r="P151" s="2">
        <f t="shared" si="6"/>
        <v>0</v>
      </c>
      <c r="Q151" s="2">
        <f t="shared" si="7"/>
        <v>4000</v>
      </c>
    </row>
    <row r="152" spans="15:17" ht="31" x14ac:dyDescent="0.35">
      <c r="O152" s="2">
        <f t="shared" si="8"/>
        <v>472</v>
      </c>
      <c r="P152" s="2">
        <f t="shared" si="6"/>
        <v>0</v>
      </c>
      <c r="Q152" s="2">
        <f t="shared" si="7"/>
        <v>4000</v>
      </c>
    </row>
    <row r="153" spans="15:17" ht="31" x14ac:dyDescent="0.35">
      <c r="O153" s="2">
        <f t="shared" si="8"/>
        <v>480</v>
      </c>
      <c r="P153" s="2">
        <f t="shared" si="6"/>
        <v>0</v>
      </c>
      <c r="Q153" s="2">
        <f t="shared" si="7"/>
        <v>4000</v>
      </c>
    </row>
    <row r="154" spans="15:17" ht="31" x14ac:dyDescent="0.35">
      <c r="O154" s="2">
        <f t="shared" si="8"/>
        <v>488</v>
      </c>
      <c r="P154" s="2">
        <f t="shared" si="6"/>
        <v>0</v>
      </c>
      <c r="Q154" s="2">
        <f t="shared" si="7"/>
        <v>4000</v>
      </c>
    </row>
    <row r="155" spans="15:17" ht="31" x14ac:dyDescent="0.35">
      <c r="O155" s="2">
        <f t="shared" si="8"/>
        <v>496</v>
      </c>
      <c r="P155" s="2">
        <f t="shared" si="6"/>
        <v>0</v>
      </c>
      <c r="Q155" s="2">
        <f t="shared" si="7"/>
        <v>4000</v>
      </c>
    </row>
    <row r="156" spans="15:17" ht="31" x14ac:dyDescent="0.35">
      <c r="O156" s="2">
        <f t="shared" si="8"/>
        <v>504</v>
      </c>
      <c r="P156" s="2">
        <f t="shared" si="6"/>
        <v>0</v>
      </c>
      <c r="Q156" s="2">
        <f t="shared" si="7"/>
        <v>4000</v>
      </c>
    </row>
    <row r="157" spans="15:17" ht="31" x14ac:dyDescent="0.35">
      <c r="O157" s="2">
        <f t="shared" si="8"/>
        <v>512</v>
      </c>
      <c r="P157" s="2">
        <f t="shared" si="6"/>
        <v>0</v>
      </c>
      <c r="Q157" s="2">
        <f t="shared" si="7"/>
        <v>4000</v>
      </c>
    </row>
    <row r="158" spans="15:17" ht="31" x14ac:dyDescent="0.35">
      <c r="O158" s="2">
        <f t="shared" si="8"/>
        <v>520</v>
      </c>
      <c r="P158" s="2">
        <f t="shared" si="6"/>
        <v>0</v>
      </c>
      <c r="Q158" s="2">
        <f t="shared" si="7"/>
        <v>4000</v>
      </c>
    </row>
    <row r="159" spans="15:17" ht="31" x14ac:dyDescent="0.35">
      <c r="O159" s="2">
        <f t="shared" si="8"/>
        <v>528</v>
      </c>
      <c r="P159" s="2">
        <f t="shared" si="6"/>
        <v>0</v>
      </c>
      <c r="Q159" s="2">
        <f t="shared" si="7"/>
        <v>4000</v>
      </c>
    </row>
    <row r="160" spans="15:17" ht="31" x14ac:dyDescent="0.35">
      <c r="O160" s="2">
        <f t="shared" si="8"/>
        <v>536</v>
      </c>
      <c r="P160" s="2">
        <f t="shared" si="6"/>
        <v>0</v>
      </c>
      <c r="Q160" s="2">
        <f t="shared" si="7"/>
        <v>4000</v>
      </c>
    </row>
    <row r="161" spans="15:17" ht="31" x14ac:dyDescent="0.35">
      <c r="O161" s="2">
        <f t="shared" si="8"/>
        <v>544</v>
      </c>
      <c r="P161" s="2">
        <f t="shared" si="6"/>
        <v>0</v>
      </c>
      <c r="Q161" s="2">
        <f t="shared" si="7"/>
        <v>4000</v>
      </c>
    </row>
    <row r="162" spans="15:17" ht="31" x14ac:dyDescent="0.35">
      <c r="O162" s="2">
        <f t="shared" si="8"/>
        <v>552</v>
      </c>
      <c r="P162" s="2">
        <f t="shared" si="6"/>
        <v>0</v>
      </c>
      <c r="Q162" s="2">
        <f t="shared" si="7"/>
        <v>4000</v>
      </c>
    </row>
    <row r="163" spans="15:17" ht="31" x14ac:dyDescent="0.35">
      <c r="O163" s="2">
        <f t="shared" si="8"/>
        <v>560</v>
      </c>
      <c r="P163" s="2">
        <f t="shared" si="6"/>
        <v>0</v>
      </c>
      <c r="Q163" s="2">
        <f t="shared" si="7"/>
        <v>4000</v>
      </c>
    </row>
    <row r="164" spans="15:17" ht="31" x14ac:dyDescent="0.35">
      <c r="O164" s="2">
        <f t="shared" si="8"/>
        <v>568</v>
      </c>
      <c r="P164" s="2">
        <f t="shared" si="6"/>
        <v>0</v>
      </c>
      <c r="Q164" s="2">
        <f t="shared" si="7"/>
        <v>4000</v>
      </c>
    </row>
    <row r="165" spans="15:17" ht="31" x14ac:dyDescent="0.35">
      <c r="O165" s="2">
        <f t="shared" si="8"/>
        <v>576</v>
      </c>
      <c r="P165" s="2">
        <f t="shared" si="6"/>
        <v>0</v>
      </c>
      <c r="Q165" s="2">
        <f t="shared" si="7"/>
        <v>4000</v>
      </c>
    </row>
    <row r="166" spans="15:17" ht="31" x14ac:dyDescent="0.35">
      <c r="O166" s="2">
        <f t="shared" si="8"/>
        <v>584</v>
      </c>
      <c r="P166" s="2">
        <f t="shared" si="6"/>
        <v>0</v>
      </c>
      <c r="Q166" s="2">
        <f t="shared" si="7"/>
        <v>4000</v>
      </c>
    </row>
    <row r="167" spans="15:17" ht="31" x14ac:dyDescent="0.35">
      <c r="O167" s="2">
        <f t="shared" si="8"/>
        <v>592</v>
      </c>
      <c r="P167" s="2">
        <f t="shared" si="6"/>
        <v>0</v>
      </c>
      <c r="Q167" s="2">
        <f t="shared" si="7"/>
        <v>4000</v>
      </c>
    </row>
    <row r="168" spans="15:17" ht="31" x14ac:dyDescent="0.35">
      <c r="O168" s="2"/>
      <c r="P168" s="2"/>
      <c r="Q168" s="2"/>
    </row>
    <row r="169" spans="15:17" ht="31" x14ac:dyDescent="0.35">
      <c r="O169" s="2"/>
      <c r="P169" s="2"/>
      <c r="Q169" s="2"/>
    </row>
    <row r="170" spans="15:17" ht="31" x14ac:dyDescent="0.35">
      <c r="O170" s="2"/>
      <c r="P170" s="2"/>
      <c r="Q170" s="2"/>
    </row>
    <row r="171" spans="15:17" ht="31" x14ac:dyDescent="0.35">
      <c r="O171" s="2"/>
      <c r="P171" s="2"/>
      <c r="Q171" s="2"/>
    </row>
    <row r="172" spans="15:17" ht="31" x14ac:dyDescent="0.35">
      <c r="O172" s="2"/>
      <c r="P172" s="2"/>
      <c r="Q172" s="2"/>
    </row>
    <row r="173" spans="15:17" ht="31" x14ac:dyDescent="0.35">
      <c r="O173" s="2"/>
      <c r="P173" s="2"/>
      <c r="Q173" s="2"/>
    </row>
    <row r="174" spans="15:17" ht="31" x14ac:dyDescent="0.35">
      <c r="O174" s="2"/>
      <c r="P174" s="2"/>
      <c r="Q174" s="2"/>
    </row>
    <row r="175" spans="15:17" ht="31" x14ac:dyDescent="0.35">
      <c r="O175" s="2"/>
      <c r="P175" s="2"/>
      <c r="Q175" s="2"/>
    </row>
    <row r="176" spans="15:17" ht="31" x14ac:dyDescent="0.35">
      <c r="O176" s="2"/>
      <c r="P176" s="2"/>
      <c r="Q176" s="2"/>
    </row>
    <row r="177" spans="15:17" ht="31" x14ac:dyDescent="0.35">
      <c r="O177" s="2"/>
      <c r="P177" s="2"/>
      <c r="Q177" s="2"/>
    </row>
    <row r="178" spans="15:17" ht="31" x14ac:dyDescent="0.35">
      <c r="O178" s="2"/>
      <c r="P178" s="2"/>
      <c r="Q178" s="2"/>
    </row>
    <row r="179" spans="15:17" ht="31" x14ac:dyDescent="0.35">
      <c r="O179" s="2"/>
      <c r="P179" s="2"/>
      <c r="Q179" s="2"/>
    </row>
    <row r="180" spans="15:17" ht="31" x14ac:dyDescent="0.35">
      <c r="O180" s="2"/>
      <c r="P180" s="2"/>
      <c r="Q180" s="2"/>
    </row>
    <row r="181" spans="15:17" ht="31" x14ac:dyDescent="0.35">
      <c r="O181" s="2"/>
      <c r="P181" s="2"/>
      <c r="Q181" s="2"/>
    </row>
    <row r="182" spans="15:17" ht="31" x14ac:dyDescent="0.35">
      <c r="O182" s="2"/>
      <c r="P182" s="2"/>
      <c r="Q182" s="2"/>
    </row>
    <row r="183" spans="15:17" ht="31" x14ac:dyDescent="0.35">
      <c r="O183" s="2"/>
      <c r="P183" s="2"/>
      <c r="Q183" s="2"/>
    </row>
    <row r="184" spans="15:17" ht="31" x14ac:dyDescent="0.35">
      <c r="O184" s="2"/>
      <c r="P184" s="2"/>
      <c r="Q184" s="2"/>
    </row>
    <row r="185" spans="15:17" ht="31" x14ac:dyDescent="0.35">
      <c r="O185" s="2"/>
      <c r="P185" s="2"/>
      <c r="Q185" s="2"/>
    </row>
    <row r="186" spans="15:17" ht="31" x14ac:dyDescent="0.35">
      <c r="O186" s="2"/>
      <c r="P186" s="2"/>
      <c r="Q186" s="2"/>
    </row>
    <row r="187" spans="15:17" ht="31" x14ac:dyDescent="0.35">
      <c r="O187" s="2"/>
      <c r="P187" s="2"/>
      <c r="Q187" s="2"/>
    </row>
    <row r="188" spans="15:17" ht="31" x14ac:dyDescent="0.35">
      <c r="O188" s="2"/>
      <c r="P188" s="2"/>
      <c r="Q188" s="2"/>
    </row>
    <row r="189" spans="15:17" ht="31" x14ac:dyDescent="0.35">
      <c r="O189" s="2"/>
      <c r="P189" s="2"/>
      <c r="Q189" s="2"/>
    </row>
    <row r="190" spans="15:17" ht="31" x14ac:dyDescent="0.35">
      <c r="O190" s="2"/>
      <c r="P190" s="2"/>
      <c r="Q190" s="2"/>
    </row>
    <row r="191" spans="15:17" ht="31" x14ac:dyDescent="0.35">
      <c r="O191" s="2"/>
      <c r="P191" s="2"/>
      <c r="Q191" s="2"/>
    </row>
    <row r="192" spans="15:17" ht="31" x14ac:dyDescent="0.35">
      <c r="O192" s="2"/>
      <c r="P192" s="2"/>
      <c r="Q192" s="2"/>
    </row>
    <row r="193" spans="15:17" ht="31" x14ac:dyDescent="0.35">
      <c r="O193" s="2"/>
      <c r="P193" s="2"/>
      <c r="Q193" s="2"/>
    </row>
    <row r="194" spans="15:17" ht="31" x14ac:dyDescent="0.35">
      <c r="O194" s="2"/>
      <c r="P194" s="2"/>
      <c r="Q194" s="2"/>
    </row>
    <row r="195" spans="15:17" ht="31" x14ac:dyDescent="0.35">
      <c r="O195" s="2"/>
      <c r="P195" s="2"/>
      <c r="Q195" s="2"/>
    </row>
    <row r="196" spans="15:17" ht="31" x14ac:dyDescent="0.35">
      <c r="O196" s="2"/>
      <c r="P196" s="2"/>
      <c r="Q19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DAA8-E495-0C49-B5BA-25A23B0AB103}">
  <dimension ref="O81:Q138"/>
  <sheetViews>
    <sheetView showGridLines="0" tabSelected="1" topLeftCell="A60" zoomScale="75" zoomScaleNormal="75" workbookViewId="0">
      <selection activeCell="S118" sqref="S118"/>
    </sheetView>
  </sheetViews>
  <sheetFormatPr baseColWidth="10" defaultRowHeight="16" x14ac:dyDescent="0.2"/>
  <cols>
    <col min="15" max="17" width="28.83203125" customWidth="1"/>
  </cols>
  <sheetData>
    <row r="81" spans="15:17" x14ac:dyDescent="0.2">
      <c r="O81" t="s">
        <v>0</v>
      </c>
      <c r="P81">
        <v>300</v>
      </c>
    </row>
    <row r="82" spans="15:17" x14ac:dyDescent="0.2">
      <c r="O82" t="s">
        <v>7</v>
      </c>
      <c r="P82">
        <v>500</v>
      </c>
    </row>
    <row r="83" spans="15:17" x14ac:dyDescent="0.2">
      <c r="O83" t="s">
        <v>1</v>
      </c>
      <c r="P83">
        <v>10</v>
      </c>
      <c r="Q83" t="s">
        <v>2</v>
      </c>
    </row>
    <row r="84" spans="15:17" x14ac:dyDescent="0.2">
      <c r="O84" t="s">
        <v>5</v>
      </c>
      <c r="P84">
        <f>(P82-P81)/P82*P83</f>
        <v>4</v>
      </c>
    </row>
    <row r="89" spans="15:17" ht="31" x14ac:dyDescent="0.35">
      <c r="O89" s="1" t="s">
        <v>3</v>
      </c>
      <c r="P89" s="1" t="s">
        <v>4</v>
      </c>
      <c r="Q89" s="1" t="s">
        <v>6</v>
      </c>
    </row>
    <row r="91" spans="15:17" ht="31" x14ac:dyDescent="0.35">
      <c r="O91" s="2">
        <v>0</v>
      </c>
      <c r="P91" s="2" t="e">
        <f>MAX(MIN(O91,$P$82)-$P$81,0)*$P$83/O91</f>
        <v>#DIV/0!</v>
      </c>
      <c r="Q91" s="2" t="e">
        <f>$P$84-P91</f>
        <v>#DIV/0!</v>
      </c>
    </row>
    <row r="92" spans="15:17" ht="31" x14ac:dyDescent="0.35">
      <c r="O92" s="2">
        <f>40+O91</f>
        <v>40</v>
      </c>
      <c r="P92" s="2">
        <f t="shared" ref="P92:P111" si="0">MAX(MIN(O92,$P$82)-$P$81,0)*$P$83/O92</f>
        <v>0</v>
      </c>
      <c r="Q92" s="2">
        <f>$P$84-P92</f>
        <v>4</v>
      </c>
    </row>
    <row r="93" spans="15:17" ht="31" x14ac:dyDescent="0.35">
      <c r="O93" s="2">
        <f t="shared" ref="O93:O111" si="1">40+O92</f>
        <v>80</v>
      </c>
      <c r="P93" s="2">
        <f t="shared" si="0"/>
        <v>0</v>
      </c>
      <c r="Q93" s="2">
        <f t="shared" ref="Q93:Q111" si="2">$P$84-P93</f>
        <v>4</v>
      </c>
    </row>
    <row r="94" spans="15:17" ht="31" x14ac:dyDescent="0.35">
      <c r="O94" s="2">
        <f t="shared" si="1"/>
        <v>120</v>
      </c>
      <c r="P94" s="2">
        <f t="shared" si="0"/>
        <v>0</v>
      </c>
      <c r="Q94" s="2">
        <f t="shared" si="2"/>
        <v>4</v>
      </c>
    </row>
    <row r="95" spans="15:17" ht="31" x14ac:dyDescent="0.35">
      <c r="O95" s="2">
        <f t="shared" si="1"/>
        <v>160</v>
      </c>
      <c r="P95" s="2">
        <f t="shared" si="0"/>
        <v>0</v>
      </c>
      <c r="Q95" s="2">
        <f t="shared" si="2"/>
        <v>4</v>
      </c>
    </row>
    <row r="96" spans="15:17" ht="31" x14ac:dyDescent="0.35">
      <c r="O96" s="2">
        <f t="shared" si="1"/>
        <v>200</v>
      </c>
      <c r="P96" s="2">
        <f t="shared" si="0"/>
        <v>0</v>
      </c>
      <c r="Q96" s="2">
        <f t="shared" si="2"/>
        <v>4</v>
      </c>
    </row>
    <row r="97" spans="15:17" ht="31" x14ac:dyDescent="0.35">
      <c r="O97" s="2">
        <f t="shared" si="1"/>
        <v>240</v>
      </c>
      <c r="P97" s="2">
        <f t="shared" si="0"/>
        <v>0</v>
      </c>
      <c r="Q97" s="2">
        <f t="shared" si="2"/>
        <v>4</v>
      </c>
    </row>
    <row r="98" spans="15:17" ht="31" x14ac:dyDescent="0.35">
      <c r="O98" s="2">
        <f t="shared" si="1"/>
        <v>280</v>
      </c>
      <c r="P98" s="2">
        <f t="shared" si="0"/>
        <v>0</v>
      </c>
      <c r="Q98" s="2">
        <f t="shared" si="2"/>
        <v>4</v>
      </c>
    </row>
    <row r="99" spans="15:17" ht="31" x14ac:dyDescent="0.35">
      <c r="O99" s="2">
        <f t="shared" si="1"/>
        <v>320</v>
      </c>
      <c r="P99" s="2">
        <f t="shared" si="0"/>
        <v>0.625</v>
      </c>
      <c r="Q99" s="2">
        <f t="shared" si="2"/>
        <v>3.375</v>
      </c>
    </row>
    <row r="100" spans="15:17" ht="31" x14ac:dyDescent="0.35">
      <c r="O100" s="2">
        <f t="shared" si="1"/>
        <v>360</v>
      </c>
      <c r="P100" s="2">
        <f t="shared" si="0"/>
        <v>1.6666666666666667</v>
      </c>
      <c r="Q100" s="2">
        <f t="shared" si="2"/>
        <v>2.333333333333333</v>
      </c>
    </row>
    <row r="101" spans="15:17" ht="31" x14ac:dyDescent="0.35">
      <c r="O101" s="2">
        <f t="shared" si="1"/>
        <v>400</v>
      </c>
      <c r="P101" s="2">
        <f t="shared" si="0"/>
        <v>2.5</v>
      </c>
      <c r="Q101" s="2">
        <f t="shared" si="2"/>
        <v>1.5</v>
      </c>
    </row>
    <row r="102" spans="15:17" ht="31" x14ac:dyDescent="0.35">
      <c r="O102" s="2">
        <f t="shared" si="1"/>
        <v>440</v>
      </c>
      <c r="P102" s="2">
        <f t="shared" si="0"/>
        <v>3.1818181818181817</v>
      </c>
      <c r="Q102" s="2">
        <f t="shared" si="2"/>
        <v>0.81818181818181834</v>
      </c>
    </row>
    <row r="103" spans="15:17" ht="31" x14ac:dyDescent="0.35">
      <c r="O103" s="2">
        <f t="shared" si="1"/>
        <v>480</v>
      </c>
      <c r="P103" s="2">
        <f t="shared" si="0"/>
        <v>3.75</v>
      </c>
      <c r="Q103" s="2">
        <f t="shared" si="2"/>
        <v>0.25</v>
      </c>
    </row>
    <row r="104" spans="15:17" ht="31" x14ac:dyDescent="0.35">
      <c r="O104" s="2">
        <f t="shared" si="1"/>
        <v>520</v>
      </c>
      <c r="P104" s="2">
        <f t="shared" si="0"/>
        <v>3.8461538461538463</v>
      </c>
      <c r="Q104" s="2">
        <f t="shared" si="2"/>
        <v>0.15384615384615374</v>
      </c>
    </row>
    <row r="105" spans="15:17" ht="31" x14ac:dyDescent="0.35">
      <c r="O105" s="2">
        <f t="shared" si="1"/>
        <v>560</v>
      </c>
      <c r="P105" s="2">
        <f t="shared" si="0"/>
        <v>3.5714285714285716</v>
      </c>
      <c r="Q105" s="2">
        <f t="shared" si="2"/>
        <v>0.42857142857142838</v>
      </c>
    </row>
    <row r="106" spans="15:17" ht="31" x14ac:dyDescent="0.35">
      <c r="O106" s="2">
        <f t="shared" si="1"/>
        <v>600</v>
      </c>
      <c r="P106" s="2">
        <f t="shared" si="0"/>
        <v>3.3333333333333335</v>
      </c>
      <c r="Q106" s="2">
        <f t="shared" si="2"/>
        <v>0.66666666666666652</v>
      </c>
    </row>
    <row r="107" spans="15:17" ht="31" x14ac:dyDescent="0.35">
      <c r="O107" s="2">
        <f t="shared" si="1"/>
        <v>640</v>
      </c>
      <c r="P107" s="2">
        <f t="shared" si="0"/>
        <v>3.125</v>
      </c>
      <c r="Q107" s="2">
        <f t="shared" si="2"/>
        <v>0.875</v>
      </c>
    </row>
    <row r="108" spans="15:17" ht="31" x14ac:dyDescent="0.35">
      <c r="O108" s="2">
        <f t="shared" si="1"/>
        <v>680</v>
      </c>
      <c r="P108" s="2">
        <f t="shared" si="0"/>
        <v>2.9411764705882355</v>
      </c>
      <c r="Q108" s="2">
        <f t="shared" si="2"/>
        <v>1.0588235294117645</v>
      </c>
    </row>
    <row r="109" spans="15:17" ht="31" x14ac:dyDescent="0.35">
      <c r="O109" s="2">
        <f t="shared" si="1"/>
        <v>720</v>
      </c>
      <c r="P109" s="2">
        <f t="shared" si="0"/>
        <v>2.7777777777777777</v>
      </c>
      <c r="Q109" s="2">
        <f t="shared" si="2"/>
        <v>1.2222222222222223</v>
      </c>
    </row>
    <row r="110" spans="15:17" ht="31" x14ac:dyDescent="0.35">
      <c r="O110" s="2">
        <f t="shared" si="1"/>
        <v>760</v>
      </c>
      <c r="P110" s="2">
        <f t="shared" si="0"/>
        <v>2.6315789473684212</v>
      </c>
      <c r="Q110" s="2">
        <f t="shared" si="2"/>
        <v>1.3684210526315788</v>
      </c>
    </row>
    <row r="111" spans="15:17" ht="31" x14ac:dyDescent="0.35">
      <c r="O111" s="2">
        <f t="shared" si="1"/>
        <v>800</v>
      </c>
      <c r="P111" s="2">
        <f t="shared" si="0"/>
        <v>2.5</v>
      </c>
      <c r="Q111" s="2">
        <f t="shared" si="2"/>
        <v>1.5</v>
      </c>
    </row>
    <row r="112" spans="15:17" ht="31" x14ac:dyDescent="0.35">
      <c r="O112" s="2">
        <f>40+O111</f>
        <v>840</v>
      </c>
      <c r="P112" s="2">
        <f>MAX(MIN(O112,$P$82)-$P$81,0)*$P$83/O112</f>
        <v>2.3809523809523809</v>
      </c>
      <c r="Q112" s="2">
        <f>$P$84-P112</f>
        <v>1.6190476190476191</v>
      </c>
    </row>
    <row r="113" spans="15:17" ht="31" x14ac:dyDescent="0.35">
      <c r="O113" s="2">
        <f t="shared" ref="O113:O131" si="3">40+O112</f>
        <v>880</v>
      </c>
      <c r="P113" s="2">
        <f>MAX(MIN(O113,$P$82)-$P$81,0)*$P$83/O113</f>
        <v>2.2727272727272729</v>
      </c>
      <c r="Q113" s="2">
        <f>$P$84-P113</f>
        <v>1.7272727272727271</v>
      </c>
    </row>
    <row r="114" spans="15:17" ht="31" x14ac:dyDescent="0.35">
      <c r="O114" s="2">
        <f t="shared" si="3"/>
        <v>920</v>
      </c>
      <c r="P114" s="2">
        <f>MAX(MIN(O114,$P$82)-$P$81,0)*$P$83/O114</f>
        <v>2.1739130434782608</v>
      </c>
      <c r="Q114" s="2">
        <f>$P$84-P114</f>
        <v>1.8260869565217392</v>
      </c>
    </row>
    <row r="115" spans="15:17" ht="31" x14ac:dyDescent="0.35">
      <c r="O115" s="2">
        <f t="shared" si="3"/>
        <v>960</v>
      </c>
      <c r="P115" s="2">
        <f>MAX(MIN(O115,$P$82)-$P$81,0)*$P$83/O115</f>
        <v>2.0833333333333335</v>
      </c>
      <c r="Q115" s="2">
        <f>$P$84-P115</f>
        <v>1.9166666666666665</v>
      </c>
    </row>
    <row r="116" spans="15:17" ht="31" x14ac:dyDescent="0.35">
      <c r="O116" s="2">
        <f t="shared" si="3"/>
        <v>1000</v>
      </c>
      <c r="P116" s="2">
        <f>MAX(MIN(O116,$P$82)-$P$81,0)*$P$83/O116</f>
        <v>2</v>
      </c>
      <c r="Q116" s="2">
        <f>$P$84-P116</f>
        <v>2</v>
      </c>
    </row>
    <row r="117" spans="15:17" ht="31" x14ac:dyDescent="0.35">
      <c r="O117" s="2">
        <f t="shared" si="3"/>
        <v>1040</v>
      </c>
      <c r="P117" s="2">
        <f>MAX(MIN(O117,$P$82)-$P$81,0)*$P$83/O117</f>
        <v>1.9230769230769231</v>
      </c>
      <c r="Q117" s="2">
        <f>$P$84-P117</f>
        <v>2.0769230769230766</v>
      </c>
    </row>
    <row r="118" spans="15:17" ht="31" x14ac:dyDescent="0.35">
      <c r="O118" s="2">
        <f t="shared" si="3"/>
        <v>1080</v>
      </c>
      <c r="P118" s="2">
        <f>MAX(MIN(O118,$P$82)-$P$81,0)*$P$83/O118</f>
        <v>1.8518518518518519</v>
      </c>
      <c r="Q118" s="2">
        <f>$P$84-P118</f>
        <v>2.1481481481481479</v>
      </c>
    </row>
    <row r="119" spans="15:17" ht="31" x14ac:dyDescent="0.35">
      <c r="O119" s="2">
        <f t="shared" si="3"/>
        <v>1120</v>
      </c>
      <c r="P119" s="2">
        <f>MAX(MIN(O119,$P$82)-$P$81,0)*$P$83/O119</f>
        <v>1.7857142857142858</v>
      </c>
      <c r="Q119" s="2">
        <f>$P$84-P119</f>
        <v>2.2142857142857144</v>
      </c>
    </row>
    <row r="120" spans="15:17" ht="31" x14ac:dyDescent="0.35">
      <c r="O120" s="2">
        <f t="shared" si="3"/>
        <v>1160</v>
      </c>
      <c r="P120" s="2">
        <f>MAX(MIN(O120,$P$82)-$P$81,0)*$P$83/O120</f>
        <v>1.7241379310344827</v>
      </c>
      <c r="Q120" s="2">
        <f>$P$84-P120</f>
        <v>2.2758620689655173</v>
      </c>
    </row>
    <row r="121" spans="15:17" ht="31" x14ac:dyDescent="0.35">
      <c r="O121" s="2">
        <f t="shared" si="3"/>
        <v>1200</v>
      </c>
      <c r="P121" s="2">
        <f>MAX(MIN(O121,$P$82)-$P$81,0)*$P$83/O121</f>
        <v>1.6666666666666667</v>
      </c>
      <c r="Q121" s="2">
        <f>$P$84-P121</f>
        <v>2.333333333333333</v>
      </c>
    </row>
    <row r="122" spans="15:17" ht="31" x14ac:dyDescent="0.35">
      <c r="O122" s="2">
        <f t="shared" si="3"/>
        <v>1240</v>
      </c>
      <c r="P122" s="2">
        <f>MAX(MIN(O122,$P$82)-$P$81,0)*$P$83/O122</f>
        <v>1.6129032258064515</v>
      </c>
      <c r="Q122" s="2">
        <f>$P$84-P122</f>
        <v>2.3870967741935485</v>
      </c>
    </row>
    <row r="123" spans="15:17" ht="31" x14ac:dyDescent="0.35">
      <c r="O123" s="2">
        <f t="shared" si="3"/>
        <v>1280</v>
      </c>
      <c r="P123" s="2">
        <f>MAX(MIN(O123,$P$82)-$P$81,0)*$P$83/O123</f>
        <v>1.5625</v>
      </c>
      <c r="Q123" s="2">
        <f>$P$84-P123</f>
        <v>2.4375</v>
      </c>
    </row>
    <row r="124" spans="15:17" ht="31" x14ac:dyDescent="0.35">
      <c r="O124" s="2">
        <f t="shared" si="3"/>
        <v>1320</v>
      </c>
      <c r="P124" s="2">
        <f>MAX(MIN(O124,$P$82)-$P$81,0)*$P$83/O124</f>
        <v>1.5151515151515151</v>
      </c>
      <c r="Q124" s="2">
        <f>$P$84-P124</f>
        <v>2.4848484848484849</v>
      </c>
    </row>
    <row r="125" spans="15:17" ht="31" x14ac:dyDescent="0.35">
      <c r="O125" s="2">
        <f t="shared" si="3"/>
        <v>1360</v>
      </c>
      <c r="P125" s="2">
        <f>MAX(MIN(O125,$P$82)-$P$81,0)*$P$83/O125</f>
        <v>1.4705882352941178</v>
      </c>
      <c r="Q125" s="2">
        <f>$P$84-P125</f>
        <v>2.5294117647058822</v>
      </c>
    </row>
    <row r="126" spans="15:17" ht="31" x14ac:dyDescent="0.35">
      <c r="O126" s="2">
        <f t="shared" si="3"/>
        <v>1400</v>
      </c>
      <c r="P126" s="2">
        <f>MAX(MIN(O126,$P$82)-$P$81,0)*$P$83/O126</f>
        <v>1.4285714285714286</v>
      </c>
      <c r="Q126" s="2">
        <f>$P$84-P126</f>
        <v>2.5714285714285712</v>
      </c>
    </row>
    <row r="127" spans="15:17" ht="31" x14ac:dyDescent="0.35">
      <c r="O127" s="2">
        <f t="shared" si="3"/>
        <v>1440</v>
      </c>
      <c r="P127" s="2">
        <f>MAX(MIN(O127,$P$82)-$P$81,0)*$P$83/O127</f>
        <v>1.3888888888888888</v>
      </c>
      <c r="Q127" s="2">
        <f>$P$84-P127</f>
        <v>2.6111111111111112</v>
      </c>
    </row>
    <row r="128" spans="15:17" ht="31" x14ac:dyDescent="0.35">
      <c r="O128" s="2">
        <f t="shared" si="3"/>
        <v>1480</v>
      </c>
      <c r="P128" s="2">
        <f>MAX(MIN(O128,$P$82)-$P$81,0)*$P$83/O128</f>
        <v>1.3513513513513513</v>
      </c>
      <c r="Q128" s="2">
        <f>$P$84-P128</f>
        <v>2.6486486486486487</v>
      </c>
    </row>
    <row r="129" spans="15:17" ht="31" x14ac:dyDescent="0.35">
      <c r="O129" s="2">
        <f t="shared" si="3"/>
        <v>1520</v>
      </c>
      <c r="P129" s="2">
        <f>MAX(MIN(O129,$P$82)-$P$81,0)*$P$83/O129</f>
        <v>1.3157894736842106</v>
      </c>
      <c r="Q129" s="2">
        <f>$P$84-P129</f>
        <v>2.6842105263157894</v>
      </c>
    </row>
    <row r="130" spans="15:17" ht="31" x14ac:dyDescent="0.35">
      <c r="O130" s="2">
        <f t="shared" si="3"/>
        <v>1560</v>
      </c>
      <c r="P130" s="2">
        <f>MAX(MIN(O130,$P$82)-$P$81,0)*$P$83/O130</f>
        <v>1.2820512820512822</v>
      </c>
      <c r="Q130" s="2">
        <f>$P$84-P130</f>
        <v>2.7179487179487181</v>
      </c>
    </row>
    <row r="131" spans="15:17" ht="31" x14ac:dyDescent="0.35">
      <c r="O131" s="2">
        <f t="shared" si="3"/>
        <v>1600</v>
      </c>
      <c r="P131" s="2">
        <f>MAX(MIN(O131,$P$82)-$P$81,0)*$P$83/O131</f>
        <v>1.25</v>
      </c>
      <c r="Q131" s="2">
        <f>$P$84-P131</f>
        <v>2.75</v>
      </c>
    </row>
    <row r="132" spans="15:17" ht="31" x14ac:dyDescent="0.35">
      <c r="O132" s="2">
        <f t="shared" ref="O132:O137" si="4">40+O131</f>
        <v>1640</v>
      </c>
      <c r="P132" s="2">
        <f t="shared" ref="P132:P138" si="5">MAX(MIN(O132,$P$82)-$P$81,0)*$P$83/O132</f>
        <v>1.2195121951219512</v>
      </c>
      <c r="Q132" s="2">
        <f t="shared" ref="Q132:Q138" si="6">$P$84-P132</f>
        <v>2.7804878048780486</v>
      </c>
    </row>
    <row r="133" spans="15:17" ht="31" x14ac:dyDescent="0.35">
      <c r="O133" s="2">
        <f t="shared" si="4"/>
        <v>1680</v>
      </c>
      <c r="P133" s="2">
        <f t="shared" si="5"/>
        <v>1.1904761904761905</v>
      </c>
      <c r="Q133" s="2">
        <f t="shared" si="6"/>
        <v>2.8095238095238093</v>
      </c>
    </row>
    <row r="134" spans="15:17" ht="31" x14ac:dyDescent="0.35">
      <c r="O134" s="2">
        <f t="shared" si="4"/>
        <v>1720</v>
      </c>
      <c r="P134" s="2">
        <f t="shared" si="5"/>
        <v>1.1627906976744187</v>
      </c>
      <c r="Q134" s="2">
        <f t="shared" si="6"/>
        <v>2.8372093023255811</v>
      </c>
    </row>
    <row r="135" spans="15:17" ht="31" x14ac:dyDescent="0.35">
      <c r="O135" s="2">
        <f t="shared" si="4"/>
        <v>1760</v>
      </c>
      <c r="P135" s="2">
        <f t="shared" si="5"/>
        <v>1.1363636363636365</v>
      </c>
      <c r="Q135" s="2">
        <f t="shared" si="6"/>
        <v>2.8636363636363633</v>
      </c>
    </row>
    <row r="136" spans="15:17" ht="31" x14ac:dyDescent="0.35">
      <c r="O136" s="2">
        <f t="shared" si="4"/>
        <v>1800</v>
      </c>
      <c r="P136" s="2">
        <f t="shared" si="5"/>
        <v>1.1111111111111112</v>
      </c>
      <c r="Q136" s="2">
        <f t="shared" si="6"/>
        <v>2.8888888888888888</v>
      </c>
    </row>
    <row r="137" spans="15:17" ht="31" x14ac:dyDescent="0.35">
      <c r="O137" s="2">
        <f t="shared" si="4"/>
        <v>1840</v>
      </c>
      <c r="P137" s="2">
        <f t="shared" si="5"/>
        <v>1.0869565217391304</v>
      </c>
      <c r="Q137" s="2">
        <f t="shared" si="6"/>
        <v>2.9130434782608696</v>
      </c>
    </row>
    <row r="138" spans="15:17" ht="31" x14ac:dyDescent="0.35">
      <c r="O138" s="2">
        <f t="shared" ref="O138" si="7">40+O137</f>
        <v>1880</v>
      </c>
      <c r="P138" s="2">
        <f t="shared" si="5"/>
        <v>1.0638297872340425</v>
      </c>
      <c r="Q138" s="2">
        <f t="shared" si="6"/>
        <v>2.9361702127659575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Vanilla Call</vt:lpstr>
      <vt:lpstr>Vanilla Put</vt:lpstr>
      <vt:lpstr>Capped Call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2020-08-12T13:32:28Z</dcterms:created>
  <dcterms:modified xsi:type="dcterms:W3CDTF">2020-08-12T23:02:05Z</dcterms:modified>
</cp:coreProperties>
</file>