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45545700-590C-451D-A57B-88296409F180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3" l="1"/>
  <c r="H88" i="3"/>
  <c r="N76" i="3"/>
  <c r="N40" i="3"/>
  <c r="N82" i="3"/>
  <c r="N81" i="3"/>
  <c r="N80" i="3"/>
  <c r="N73" i="3"/>
  <c r="N74" i="3"/>
  <c r="N75" i="3"/>
  <c r="N72" i="3"/>
  <c r="N67" i="3"/>
  <c r="N66" i="3"/>
  <c r="N65" i="3"/>
  <c r="N64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0" i="3"/>
  <c r="N48" i="3"/>
  <c r="N46" i="3"/>
  <c r="N51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<sst xmlns="http://schemas.openxmlformats.org/spreadsheetml/2006/main" count="247" uniqueCount="103">
  <si>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</si>
  <si>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</si>
  <si>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</si>
  <si>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</si>
  <si>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</si>
  <si>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</si>
  <si>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</si>
  <si>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</si>
  <si>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</si>
  <si>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</si>
  <si>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</si>
  <si>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</si>
  <si>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</si>
  <si>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</si>
  <si>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</si>
  <si>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</si>
  <si>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</si>
  <si>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</si>
  <si>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</si>
  <si>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</si>
  <si>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</si>
  <si>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</si>
  <si>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</si>
  <si>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</si>
  <si>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</si>
  <si>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</si>
  <si>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</si>
  <si>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</si>
  <si>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</si>
  <si>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</si>
  <si>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</si>
  <si>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</si>
  <si>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</si>
  <si>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</si>
  <si>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</si>
  <si>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</si>
  <si>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</si>
  <si>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</si>
  <si>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</si>
  <si>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</si>
  <si>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</si>
  <si>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</si>
  <si>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</si>
  <si>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</si>
  <si>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</si>
  <si>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</si>
  <si>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</si>
  <si>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</si>
  <si>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</si>
  <si>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</si>
  <si>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</si>
  <si>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</si>
  <si>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</si>
  <si>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</si>
  <si>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</si>
  <si>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</si>
  <si>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</si>
  <si>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</si>
  <si>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</si>
  <si>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</si>
  <si>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</si>
  <si>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Cobweb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</si>
  <si>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</si>
  <si>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</si>
  <si>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</si>
  <si>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</si>
  <si>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</si>
  <si>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</si>
  <si>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</si>
  <si>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</si>
  <si>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</si>
  <si>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</si>
  <si>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</si>
  <si>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</si>
  <si>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</si>
  <si>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</si>
  <si>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</si>
  <si>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</si>
  <si>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</si>
  <si>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</si>
  <si>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</si>
  <si>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</si>
  <si>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</si>
  <si>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</si>
  <si>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</si>
  <si>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</si>
  <si>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</si>
  <si>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</si>
  <si>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</si>
  <si>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</si>
  <si>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</si>
  <si>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</si>
  <si>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</si>
  <si>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</si>
  <si>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</si>
  <si>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Reduces cooldown of grass tiles. Adds poop to grass tile drop table.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</si>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</sst>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4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1" totalsRowShown="0">
  <autoFilter ref="K45:N51" xr:uid="{C1A0CD95-F474-42C9-ABB6-877348837C36}"/>
  <sortState xmlns:xlrd2="http://schemas.microsoft.com/office/spreadsheetml/2017/richdata2" ref="K46:N51">
    <sortCondition descending="1" ref="L45:L51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3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2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1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0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9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8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3:N67" totalsRowShown="0">
  <autoFilter ref="K63:N67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7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1:N76" totalsRowShown="0">
  <autoFilter ref="K71:N76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6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79:N82" totalsRowShown="0">
  <autoFilter ref="K79:N82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5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4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6" totalsRowShown="0">
  <autoFilter ref="D5:E16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1" totalsRowShown="0">
  <autoFilter ref="H5:M21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7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6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5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22"/>
  <sheetViews>
    <sheetView workbookViewId="0">
      <selection activeCell="J32" sqref="J32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62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63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70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73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1"/>
  <sheetViews>
    <sheetView workbookViewId="0">
      <selection activeCell="I21" sqref="I21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64.28515625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90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74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64</v>
      </c>
      <c r="I14" t="s">
        <v>65</v>
      </c>
      <c r="J14">
        <v>5</v>
      </c>
      <c r="K14" t="s">
        <v>52</v>
      </c>
      <c r="L14" t="s">
        <v>52</v>
      </c>
      <c r="M14" t="s">
        <v>66</v>
      </c>
    </row>
    <row r="15" spans="3:13" x14ac:dyDescent="0.25">
      <c r="D15" t="s">
        <v>70</v>
      </c>
      <c r="E15" t="s">
        <v>27</v>
      </c>
      <c r="H15" t="s">
        <v>67</v>
      </c>
      <c r="I15" t="s">
        <v>91</v>
      </c>
      <c r="J15">
        <v>10</v>
      </c>
      <c r="K15" t="s">
        <v>52</v>
      </c>
      <c r="L15" t="s">
        <v>52</v>
      </c>
      <c r="M15" t="s">
        <v>68</v>
      </c>
    </row>
    <row r="16" spans="3:13" x14ac:dyDescent="0.25">
      <c r="D16" t="s">
        <v>86</v>
      </c>
      <c r="E16" t="s">
        <v>87</v>
      </c>
      <c r="H16" t="s">
        <v>71</v>
      </c>
      <c r="I16" t="s">
        <v>72</v>
      </c>
      <c r="J16" t="s">
        <v>53</v>
      </c>
      <c r="K16" t="s">
        <v>52</v>
      </c>
      <c r="L16" t="s">
        <v>20</v>
      </c>
    </row>
    <row r="17" spans="8:13" x14ac:dyDescent="0.25">
      <c r="H17" t="s">
        <v>83</v>
      </c>
      <c r="I17" t="s">
        <v>84</v>
      </c>
      <c r="J17" t="s">
        <v>53</v>
      </c>
      <c r="K17" t="s">
        <v>52</v>
      </c>
      <c r="L17" t="s">
        <v>52</v>
      </c>
      <c r="M17" t="s">
        <v>83</v>
      </c>
    </row>
    <row r="18" spans="8:13" x14ac:dyDescent="0.25">
      <c r="H18" t="s">
        <v>85</v>
      </c>
      <c r="I18" t="s">
        <v>97</v>
      </c>
      <c r="J18" t="s">
        <v>53</v>
      </c>
      <c r="K18" t="s">
        <v>20</v>
      </c>
      <c r="L18" t="s">
        <v>52</v>
      </c>
    </row>
    <row r="19" spans="8:13" x14ac:dyDescent="0.25">
      <c r="H19" t="s">
        <v>92</v>
      </c>
      <c r="I19" t="s">
        <v>93</v>
      </c>
      <c r="J19" t="s">
        <v>53</v>
      </c>
      <c r="K19" t="s">
        <v>52</v>
      </c>
      <c r="L19" t="s">
        <v>20</v>
      </c>
    </row>
    <row r="20" spans="8:13" x14ac:dyDescent="0.25">
      <c r="H20" t="s">
        <v>94</v>
      </c>
      <c r="I20" t="s">
        <v>95</v>
      </c>
      <c r="J20" t="s">
        <v>53</v>
      </c>
      <c r="K20" t="s">
        <v>52</v>
      </c>
      <c r="L20" t="s">
        <v>20</v>
      </c>
    </row>
    <row r="21" spans="8:13" x14ac:dyDescent="0.25">
      <c r="H21" t="s">
        <v>96</v>
      </c>
      <c r="I21" t="s">
        <v>100</v>
      </c>
      <c r="J21" t="s">
        <v>53</v>
      </c>
      <c r="K21" t="s">
        <v>20</v>
      </c>
      <c r="L21" t="s">
        <v>52</v>
      </c>
    </row>
  </sheetData>
  <conditionalFormatting sqref="K6:K21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conditionalFormatting sqref="L6:L21">
    <cfRule type="containsText" dxfId="1" priority="3" operator="containsText" text="Y">
      <formula>NOT(ISERROR(SEARCH("Y",L6)))</formula>
    </cfRule>
    <cfRule type="containsText" dxfId="0" priority="4" operator="containsText" text="N">
      <formula>NOT(ISERROR(SEARCH("N",L6)))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88"/>
  <sheetViews>
    <sheetView tabSelected="1" topLeftCell="A54" workbookViewId="0">
      <selection activeCell="T84" sqref="T84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88</v>
      </c>
      <c r="K2" t="s">
        <v>89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61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66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79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82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80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81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0.25688073394495414</v>
      </c>
    </row>
    <row r="47" spans="11:14" x14ac:dyDescent="0.25">
      <c r="K47" t="s">
        <v>101</v>
      </c>
      <c r="L47">
        <v>5</v>
      </c>
      <c r="M47">
        <v>1</v>
      </c>
      <c r="N47" s="4">
        <f>Table137891516[[#This Row],[Rate]]/SUM(Table137891516[Rate])</f>
        <v>9.1743119266055051E-2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0.45871559633027525</v>
      </c>
    </row>
    <row r="49" spans="5:14" x14ac:dyDescent="0.25">
      <c r="K49" t="s">
        <v>79</v>
      </c>
      <c r="L49">
        <v>5</v>
      </c>
      <c r="M49">
        <v>1</v>
      </c>
      <c r="N49" s="4">
        <f>Table137891516[[#This Row],[Rate]]/SUM(Table137891516[Rate])</f>
        <v>9.1743119266055051E-2</v>
      </c>
    </row>
    <row r="50" spans="5:14" x14ac:dyDescent="0.25">
      <c r="K50" t="s">
        <v>99</v>
      </c>
      <c r="L50">
        <v>5</v>
      </c>
      <c r="M50">
        <v>1</v>
      </c>
      <c r="N50" s="4">
        <f>Table137891516[[#This Row],[Rate]]/SUM(Table137891516[Rate])</f>
        <v>9.1743119266055051E-2</v>
      </c>
    </row>
    <row r="51" spans="5:14" x14ac:dyDescent="0.25">
      <c r="K51" t="s">
        <v>6</v>
      </c>
      <c r="L51">
        <v>0.5</v>
      </c>
      <c r="M51">
        <v>1</v>
      </c>
      <c r="N51" s="4">
        <f>Table137891516[[#This Row],[Rate]]/SUM(Table137891516[Rate])</f>
        <v>9.1743119266055051E-3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ht="26.25" x14ac:dyDescent="0.4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  <c r="K62" s="1" t="s">
        <v>75</v>
      </c>
      <c r="L62" s="2"/>
      <c r="M62" s="2"/>
    </row>
    <row r="63" spans="5:14" x14ac:dyDescent="0.25">
      <c r="K63" t="s">
        <v>0</v>
      </c>
      <c r="L63" t="s">
        <v>2</v>
      </c>
      <c r="M63" t="s">
        <v>1</v>
      </c>
      <c r="N63" t="s">
        <v>4</v>
      </c>
    </row>
    <row r="64" spans="5:14" x14ac:dyDescent="0.25">
      <c r="K64" t="s">
        <v>6</v>
      </c>
      <c r="L64">
        <v>10</v>
      </c>
      <c r="M64">
        <v>1</v>
      </c>
      <c r="N64" s="4">
        <f>Table1378913147[[#This Row],[Rate]]/SUM(Table1378913147[Rate])</f>
        <v>0.66225165562913912</v>
      </c>
    </row>
    <row r="65" spans="11:14" x14ac:dyDescent="0.25">
      <c r="K65" t="s">
        <v>6</v>
      </c>
      <c r="L65">
        <v>4</v>
      </c>
      <c r="M65">
        <v>7</v>
      </c>
      <c r="N65" s="4">
        <f>Table1378913147[[#This Row],[Rate]]/SUM(Table1378913147[Rate])</f>
        <v>0.26490066225165565</v>
      </c>
    </row>
    <row r="66" spans="11:14" x14ac:dyDescent="0.25">
      <c r="K66" t="s">
        <v>6</v>
      </c>
      <c r="L66">
        <v>1</v>
      </c>
      <c r="M66">
        <v>25</v>
      </c>
      <c r="N66" s="4">
        <f>Table1378913147[[#This Row],[Rate]]/SUM(Table1378913147[Rate])</f>
        <v>6.6225165562913912E-2</v>
      </c>
    </row>
    <row r="67" spans="11:14" x14ac:dyDescent="0.25">
      <c r="K67" t="s">
        <v>6</v>
      </c>
      <c r="L67">
        <v>0.1</v>
      </c>
      <c r="M67">
        <v>200</v>
      </c>
      <c r="N67" s="4">
        <f>Table1378913147[[#This Row],[Rate]]/SUM(Table1378913147[Rate])</f>
        <v>6.6225165562913916E-3</v>
      </c>
    </row>
    <row r="70" spans="11:14" ht="26.25" x14ac:dyDescent="0.4">
      <c r="K70" s="1" t="s">
        <v>69</v>
      </c>
      <c r="L70" s="2"/>
      <c r="M70" s="2"/>
    </row>
    <row r="71" spans="11:14" x14ac:dyDescent="0.25">
      <c r="K71" t="s">
        <v>0</v>
      </c>
      <c r="L71" t="s">
        <v>2</v>
      </c>
      <c r="M71" t="s">
        <v>1</v>
      </c>
      <c r="N71" t="s">
        <v>4</v>
      </c>
    </row>
    <row r="72" spans="11:14" x14ac:dyDescent="0.25">
      <c r="K72" t="s">
        <v>7</v>
      </c>
      <c r="L72">
        <v>10</v>
      </c>
      <c r="M72">
        <v>1</v>
      </c>
      <c r="N72" s="4">
        <f>Table13789131478[[#This Row],[Rate]]/SUM(Table13789131478[Rate])</f>
        <v>0.6211180124223602</v>
      </c>
    </row>
    <row r="73" spans="11:14" x14ac:dyDescent="0.25">
      <c r="K73" t="s">
        <v>7</v>
      </c>
      <c r="L73">
        <v>4</v>
      </c>
      <c r="M73">
        <v>5</v>
      </c>
      <c r="N73" s="4">
        <f>Table13789131478[[#This Row],[Rate]]/SUM(Table13789131478[Rate])</f>
        <v>0.24844720496894407</v>
      </c>
    </row>
    <row r="74" spans="11:14" x14ac:dyDescent="0.25">
      <c r="K74" t="s">
        <v>7</v>
      </c>
      <c r="L74">
        <v>1</v>
      </c>
      <c r="M74">
        <v>10</v>
      </c>
      <c r="N74" s="4">
        <f>Table13789131478[[#This Row],[Rate]]/SUM(Table13789131478[Rate])</f>
        <v>6.2111801242236017E-2</v>
      </c>
    </row>
    <row r="75" spans="11:14" x14ac:dyDescent="0.25">
      <c r="K75" t="s">
        <v>7</v>
      </c>
      <c r="L75">
        <v>0.1</v>
      </c>
      <c r="M75">
        <v>25</v>
      </c>
      <c r="N75" s="4">
        <f>Table13789131478[[#This Row],[Rate]]/SUM(Table13789131478[Rate])</f>
        <v>6.2111801242236021E-3</v>
      </c>
    </row>
    <row r="76" spans="11:14" x14ac:dyDescent="0.25">
      <c r="K76" t="s">
        <v>102</v>
      </c>
      <c r="L76">
        <v>1</v>
      </c>
      <c r="M76">
        <v>1</v>
      </c>
      <c r="N76" s="4">
        <f>Table13789131478[[#This Row],[Rate]]/SUM(Table13789131478[Rate])</f>
        <v>6.2111801242236017E-2</v>
      </c>
    </row>
    <row r="77" spans="11:14" x14ac:dyDescent="0.25">
      <c r="N77" s="4"/>
    </row>
    <row r="78" spans="11:14" ht="26.25" x14ac:dyDescent="0.4">
      <c r="K78" s="1" t="s">
        <v>76</v>
      </c>
      <c r="L78" s="2"/>
      <c r="M78" s="2"/>
    </row>
    <row r="79" spans="11:14" x14ac:dyDescent="0.25">
      <c r="K79" t="s">
        <v>0</v>
      </c>
      <c r="L79" t="s">
        <v>2</v>
      </c>
      <c r="M79" t="s">
        <v>1</v>
      </c>
      <c r="N79" t="s">
        <v>4</v>
      </c>
    </row>
    <row r="80" spans="11:14" x14ac:dyDescent="0.25">
      <c r="K80" t="s">
        <v>5</v>
      </c>
      <c r="L80">
        <v>1</v>
      </c>
      <c r="M80">
        <v>1</v>
      </c>
      <c r="N80" s="4">
        <f>Table1378913147812[[#This Row],[Rate]]/SUM(Table1378913147812[Rate])</f>
        <v>0.32258064516129031</v>
      </c>
    </row>
    <row r="81" spans="5:14" x14ac:dyDescent="0.25">
      <c r="K81" t="s">
        <v>78</v>
      </c>
      <c r="L81">
        <v>2</v>
      </c>
      <c r="M81">
        <v>1</v>
      </c>
      <c r="N81" s="3">
        <f>Table1378913147812[[#This Row],[Rate]]/SUM(Table1378913147812[Rate])</f>
        <v>0.64516129032258063</v>
      </c>
    </row>
    <row r="82" spans="5:14" x14ac:dyDescent="0.25">
      <c r="K82" t="s">
        <v>77</v>
      </c>
      <c r="L82">
        <v>0.1</v>
      </c>
      <c r="M82">
        <v>1</v>
      </c>
      <c r="N82" s="3">
        <f>Table1378913147812[[#This Row],[Rate]]/SUM(Table1378913147812[Rate])</f>
        <v>3.2258064516129031E-2</v>
      </c>
    </row>
    <row r="86" spans="5:14" ht="26.25" x14ac:dyDescent="0.4">
      <c r="E86" s="1" t="s">
        <v>98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</sheetData>
  <phoneticPr fontId="4" type="noConversion"/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2025-03-25T23:21:42Z</dcterms:modified>
</cp:coreProperties>
</file>