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F8F5AE6C-2ED8-4AEA-BA2D-3FA50E43069C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3" l="1"/>
  <c r="H73" i="3"/>
  <c r="H74" i="3"/>
  <c r="H71" i="3"/>
  <c r="H67" i="3"/>
  <c r="H66" i="3"/>
  <c r="H65" i="3"/>
  <c r="H64" i="3"/>
  <c r="H17" i="3"/>
  <c r="H41" i="3"/>
  <c r="H40" i="3"/>
  <c r="H60" i="3"/>
  <c r="H59" i="3"/>
  <c r="H38" i="3"/>
  <c r="H32" i="3"/>
  <c r="H47" i="3"/>
  <c r="H34" i="3"/>
  <c r="H33" i="3"/>
  <c r="H55" i="3"/>
  <c r="H27" i="3"/>
  <c r="H28" i="3"/>
  <c r="H23" i="3"/>
  <c r="H39" i="3"/>
  <c r="H19" i="3"/>
  <c r="H50" i="3"/>
  <c r="H49" i="3"/>
  <c r="H48" i="3"/>
  <c r="H46" i="3"/>
  <c r="H45" i="3"/>
  <c r="H51" i="3"/>
  <c r="H7" i="3"/>
  <c r="H6" i="3"/>
  <c r="H11" i="3"/>
  <c r="H18" i="3"/>
  <c r="H16" i="3"/>
  <c r="H12" i="3"/>
</calcChain>
</file>

<file path=xl/sharedStrings.xml><?xml version="1.0" encoding="utf-8"?>
<sst xmlns="http://schemas.openxmlformats.org/spreadsheetml/2006/main" count="190" uniqueCount="80">
  <si>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</si>
  <si>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</si>
  <si>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</si>
  <si>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</si>
  <si>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</si>
  <si>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</si>
  <si>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</si>
  <si>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</si>
  <si>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</si>
  <si>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</si>
  <si>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</si>
  <si>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</si>
  <si>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</si>
  <si>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</si>
  <si>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</si>
  <si>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</si>
  <si>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</si>
  <si>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</si>
  <si>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</si>
  <si>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</si>
  <si>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TileWater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</si>
  <si>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</si>
  <si>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</si>
  <si>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</si>
  <si>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</si>
  <si>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</si>
  <si>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</si>
  <si>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</si>
  <si>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</si>
  <si>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</si>
  <si>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</si>
  <si>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</si>
  <si>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</si>
  <si>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</si>
  <si>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</si>
  <si>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</si>
  <si>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</si>
  <si>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</si>
  <si>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</si>
  <si>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</si>
  <si>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</si>
  <si>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</si>
  <si>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</si>
  <si>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</si>
  <si>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</si>
  <si>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</si>
  <si>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</si>
  <si>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</si>
  <si>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</si>
  <si>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TileRock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</si>
  <si>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</si>
  <si>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</si>
  <si>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</si>
  <si>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</si>
  <si>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</si>
  <si>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</si>
  <si>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</si>
  <si>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</si>
  <si>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</si>
  <si>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</si>
  <si>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</si>
  <si>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</si>
  <si>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</si>
  <si>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</si>
  <si>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Cobweb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</si>
  <si>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</si>
  <si>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</si>
  <si>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</si>
  <si>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</si>
  <si>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</si>
  <si>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</si>
  <si>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</si>
  <si>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Generates dirt tiles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</si>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</sst>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E37:H41" totalsRowShown="0">
  <autoFilter ref="E37:H41" xr:uid="{5110325C-5187-4FDB-BA7F-BFBE8E131005}"/>
  <sortState xmlns:xlrd2="http://schemas.microsoft.com/office/spreadsheetml/2017/richdata2" ref="E38:H39">
    <sortCondition ref="F37:F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0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E44:H51" totalsRowShown="0">
  <autoFilter ref="E44:H51" xr:uid="{C1A0CD95-F474-42C9-ABB6-877348837C36}"/>
  <sortState xmlns:xlrd2="http://schemas.microsoft.com/office/spreadsheetml/2017/richdata2" ref="E45:H51">
    <sortCondition descending="1" ref="F44:F51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9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8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7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4:H55" totalsRowShown="0">
  <autoFilter ref="E54:H55" xr:uid="{965A754C-BC3B-4A15-BAA4-D36F0C450007}"/>
  <sortState xmlns:xlrd2="http://schemas.microsoft.com/office/spreadsheetml/2017/richdata2" ref="E55:H55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6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E31:H34" totalsRowShown="0">
  <autoFilter ref="E31:H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5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58:H60" totalsRowShown="0">
  <autoFilter ref="E58:H60" xr:uid="{650098C8-BEE6-4D14-80C9-295B1257E899}"/>
  <sortState xmlns:xlrd2="http://schemas.microsoft.com/office/spreadsheetml/2017/richdata2" ref="E59:H59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4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E63:H67" totalsRowShown="0">
  <autoFilter ref="E63:H67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3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E70:H74" totalsRowShown="0">
  <autoFilter ref="E70:H74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2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5" totalsRowShown="0">
  <autoFilter ref="D5:E15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L16" totalsRowShown="0">
  <autoFilter ref="H5:L16" xr:uid="{5DD264DE-D047-45F6-A8AA-15A47977664C}"/>
  <tableColumns count="5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E15:H19" totalsRowShown="0">
  <autoFilter ref="E15:H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3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E10:H12" totalsRowShown="0">
  <autoFilter ref="E10:H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2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E5:H7" totalsRowShown="0">
  <autoFilter ref="E5:H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1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22"/>
  <sheetViews>
    <sheetView workbookViewId="0">
      <selection activeCell="P29" sqref="P29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65</v>
      </c>
      <c r="I4" s="1"/>
    </row>
    <row r="5" spans="4:9" x14ac:dyDescent="0.25">
      <c r="F5" t="s">
        <v>34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66</v>
      </c>
    </row>
    <row r="9" spans="4:9" x14ac:dyDescent="0.25">
      <c r="F9" t="s">
        <v>34</v>
      </c>
      <c r="G9" t="s">
        <v>1</v>
      </c>
    </row>
    <row r="10" spans="4:9" ht="18" customHeight="1" x14ac:dyDescent="0.4">
      <c r="D10" s="1"/>
      <c r="F10" t="s">
        <v>27</v>
      </c>
      <c r="G10">
        <v>10</v>
      </c>
    </row>
    <row r="11" spans="4:9" x14ac:dyDescent="0.25">
      <c r="F11" t="s">
        <v>74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34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77</v>
      </c>
    </row>
    <row r="20" spans="6:7" x14ac:dyDescent="0.25">
      <c r="F20" t="s">
        <v>34</v>
      </c>
      <c r="G20" t="s">
        <v>1</v>
      </c>
    </row>
    <row r="21" spans="6:7" x14ac:dyDescent="0.25">
      <c r="F21" t="s">
        <v>36</v>
      </c>
      <c r="G21">
        <v>5</v>
      </c>
    </row>
    <row r="22" spans="6:7" x14ac:dyDescent="0.25">
      <c r="F22" t="s">
        <v>3</v>
      </c>
      <c r="G22">
        <v>10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L16"/>
  <sheetViews>
    <sheetView workbookViewId="0">
      <selection activeCell="H10" sqref="H10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8.5703125" customWidth="1"/>
    <col min="11" max="11" width="13.85546875" bestFit="1" customWidth="1"/>
    <col min="12" max="12" width="25.85546875" customWidth="1"/>
  </cols>
  <sheetData>
    <row r="4" spans="3:12" ht="26.25" x14ac:dyDescent="0.4">
      <c r="C4" s="1" t="s">
        <v>9</v>
      </c>
      <c r="G4" s="1" t="s">
        <v>11</v>
      </c>
    </row>
    <row r="5" spans="3:12" x14ac:dyDescent="0.25">
      <c r="D5" t="s">
        <v>0</v>
      </c>
      <c r="E5" t="s">
        <v>10</v>
      </c>
      <c r="H5" t="s">
        <v>13</v>
      </c>
      <c r="I5" t="s">
        <v>10</v>
      </c>
      <c r="J5" t="s">
        <v>54</v>
      </c>
      <c r="K5" t="s">
        <v>17</v>
      </c>
      <c r="L5" t="s">
        <v>18</v>
      </c>
    </row>
    <row r="6" spans="3:12" x14ac:dyDescent="0.25">
      <c r="D6" t="s">
        <v>3</v>
      </c>
      <c r="E6" t="s">
        <v>12</v>
      </c>
      <c r="H6" t="s">
        <v>14</v>
      </c>
      <c r="I6" t="s">
        <v>15</v>
      </c>
      <c r="J6" t="s">
        <v>56</v>
      </c>
      <c r="K6" t="s">
        <v>21</v>
      </c>
    </row>
    <row r="7" spans="3:12" x14ac:dyDescent="0.25">
      <c r="D7" t="s">
        <v>5</v>
      </c>
      <c r="E7" t="s">
        <v>12</v>
      </c>
      <c r="H7" t="s">
        <v>16</v>
      </c>
      <c r="I7" t="s">
        <v>25</v>
      </c>
      <c r="J7" t="s">
        <v>56</v>
      </c>
      <c r="K7" t="s">
        <v>55</v>
      </c>
      <c r="L7" t="s">
        <v>16</v>
      </c>
    </row>
    <row r="8" spans="3:12" x14ac:dyDescent="0.25">
      <c r="D8" t="s">
        <v>24</v>
      </c>
      <c r="E8" t="s">
        <v>28</v>
      </c>
      <c r="H8" t="s">
        <v>22</v>
      </c>
      <c r="I8" t="s">
        <v>23</v>
      </c>
      <c r="J8" t="s">
        <v>56</v>
      </c>
      <c r="K8" t="s">
        <v>21</v>
      </c>
    </row>
    <row r="9" spans="3:12" x14ac:dyDescent="0.25">
      <c r="D9" t="s">
        <v>36</v>
      </c>
      <c r="H9" t="s">
        <v>78</v>
      </c>
      <c r="I9" t="s">
        <v>26</v>
      </c>
      <c r="J9" t="s">
        <v>56</v>
      </c>
      <c r="K9" t="s">
        <v>55</v>
      </c>
      <c r="L9" t="s">
        <v>24</v>
      </c>
    </row>
    <row r="10" spans="3:12" x14ac:dyDescent="0.25">
      <c r="D10" t="s">
        <v>37</v>
      </c>
      <c r="E10" t="s">
        <v>38</v>
      </c>
      <c r="H10" t="s">
        <v>75</v>
      </c>
      <c r="I10" t="s">
        <v>30</v>
      </c>
      <c r="J10" t="s">
        <v>56</v>
      </c>
      <c r="K10" t="s">
        <v>55</v>
      </c>
      <c r="L10" t="s">
        <v>29</v>
      </c>
    </row>
    <row r="11" spans="3:12" x14ac:dyDescent="0.25">
      <c r="D11" t="s">
        <v>41</v>
      </c>
      <c r="E11" t="s">
        <v>42</v>
      </c>
      <c r="H11" t="s">
        <v>46</v>
      </c>
      <c r="I11" t="s">
        <v>48</v>
      </c>
      <c r="J11" t="s">
        <v>56</v>
      </c>
      <c r="K11" t="s">
        <v>55</v>
      </c>
      <c r="L11" t="s">
        <v>46</v>
      </c>
    </row>
    <row r="12" spans="3:12" x14ac:dyDescent="0.25">
      <c r="D12" t="s">
        <v>50</v>
      </c>
      <c r="H12" t="s">
        <v>53</v>
      </c>
      <c r="I12" t="s">
        <v>57</v>
      </c>
      <c r="J12">
        <v>10</v>
      </c>
      <c r="K12" t="s">
        <v>21</v>
      </c>
    </row>
    <row r="13" spans="3:12" x14ac:dyDescent="0.25">
      <c r="D13" t="s">
        <v>60</v>
      </c>
      <c r="E13" t="s">
        <v>61</v>
      </c>
      <c r="H13" t="s">
        <v>58</v>
      </c>
      <c r="I13" t="s">
        <v>59</v>
      </c>
      <c r="J13" t="s">
        <v>56</v>
      </c>
      <c r="K13" t="s">
        <v>21</v>
      </c>
    </row>
    <row r="14" spans="3:12" x14ac:dyDescent="0.25">
      <c r="D14" t="s">
        <v>62</v>
      </c>
      <c r="E14" t="s">
        <v>63</v>
      </c>
      <c r="H14" t="s">
        <v>67</v>
      </c>
      <c r="I14" t="s">
        <v>68</v>
      </c>
      <c r="J14">
        <v>5</v>
      </c>
      <c r="K14" t="s">
        <v>55</v>
      </c>
      <c r="L14" t="s">
        <v>69</v>
      </c>
    </row>
    <row r="15" spans="3:12" x14ac:dyDescent="0.25">
      <c r="D15" t="s">
        <v>74</v>
      </c>
      <c r="E15" t="s">
        <v>28</v>
      </c>
      <c r="H15" t="s">
        <v>70</v>
      </c>
      <c r="I15" t="s">
        <v>72</v>
      </c>
      <c r="J15">
        <v>10</v>
      </c>
      <c r="K15" t="s">
        <v>55</v>
      </c>
      <c r="L15" t="s">
        <v>71</v>
      </c>
    </row>
    <row r="16" spans="3:12" x14ac:dyDescent="0.25">
      <c r="H16" t="s">
        <v>75</v>
      </c>
      <c r="I16" t="s">
        <v>76</v>
      </c>
      <c r="J16" t="s">
        <v>56</v>
      </c>
      <c r="K16" t="s">
        <v>21</v>
      </c>
    </row>
  </sheetData>
  <conditionalFormatting sqref="K6:K16">
    <cfRule type="containsText" dxfId="1" priority="1" operator="containsText" text="Y">
      <formula>NOT(ISERROR(SEARCH("Y",K6)))</formula>
    </cfRule>
    <cfRule type="containsText" dxfId="0" priority="2" operator="containsText" text="N">
      <formula>NOT(ISERROR(SEARCH("N",K6)))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4:X74"/>
  <sheetViews>
    <sheetView tabSelected="1" topLeftCell="A11" workbookViewId="0">
      <selection activeCell="U38" sqref="U38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4" spans="2:24" ht="26.25" x14ac:dyDescent="0.4">
      <c r="B4" s="2"/>
      <c r="C4" s="1"/>
      <c r="E4" s="1" t="s">
        <v>16</v>
      </c>
      <c r="F4" s="2"/>
      <c r="G4" s="2"/>
      <c r="O4" s="1"/>
    </row>
    <row r="5" spans="2:24" x14ac:dyDescent="0.25">
      <c r="C5" s="2"/>
      <c r="E5" t="s">
        <v>0</v>
      </c>
      <c r="F5" t="s">
        <v>2</v>
      </c>
      <c r="G5" t="s">
        <v>1</v>
      </c>
      <c r="H5" t="s">
        <v>4</v>
      </c>
      <c r="P5" s="2"/>
    </row>
    <row r="6" spans="2:24" x14ac:dyDescent="0.25">
      <c r="C6" s="2"/>
      <c r="E6" t="s">
        <v>31</v>
      </c>
      <c r="F6">
        <v>10</v>
      </c>
      <c r="G6">
        <v>1</v>
      </c>
      <c r="H6" s="4">
        <f>Table137891314[[#This Row],[Rate]]/SUM(Table137891314[Rate])</f>
        <v>0.7142857142857143</v>
      </c>
      <c r="N6" s="3"/>
      <c r="P6" s="2"/>
      <c r="X6" s="3"/>
    </row>
    <row r="7" spans="2:24" x14ac:dyDescent="0.25">
      <c r="E7" t="s">
        <v>5</v>
      </c>
      <c r="F7">
        <v>4</v>
      </c>
      <c r="G7">
        <v>1</v>
      </c>
      <c r="H7" s="4">
        <f>Table137891314[[#This Row],[Rate]]/SUM(Table137891314[Rate])</f>
        <v>0.2857142857142857</v>
      </c>
      <c r="N7" s="3"/>
      <c r="X7" s="3"/>
    </row>
    <row r="8" spans="2:24" x14ac:dyDescent="0.25">
      <c r="M8" s="4"/>
    </row>
    <row r="9" spans="2:24" ht="26.25" x14ac:dyDescent="0.4">
      <c r="E9" s="1" t="s">
        <v>24</v>
      </c>
      <c r="F9" s="2"/>
      <c r="G9" s="2"/>
      <c r="M9" s="4"/>
    </row>
    <row r="10" spans="2:24" x14ac:dyDescent="0.25">
      <c r="E10" t="s">
        <v>0</v>
      </c>
      <c r="F10" t="s">
        <v>2</v>
      </c>
      <c r="G10" t="s">
        <v>1</v>
      </c>
      <c r="H10" t="s">
        <v>4</v>
      </c>
      <c r="N10" s="4"/>
    </row>
    <row r="11" spans="2:24" x14ac:dyDescent="0.25">
      <c r="E11" t="s">
        <v>27</v>
      </c>
      <c r="F11">
        <v>10</v>
      </c>
      <c r="G11">
        <v>1</v>
      </c>
      <c r="H11" s="4">
        <f>Table1378913[[#This Row],[Rate]]/SUM(Table1378913[Rate])</f>
        <v>0.76923076923076927</v>
      </c>
    </row>
    <row r="12" spans="2:24" x14ac:dyDescent="0.25">
      <c r="E12" t="s">
        <v>6</v>
      </c>
      <c r="F12">
        <v>3</v>
      </c>
      <c r="G12">
        <v>1</v>
      </c>
      <c r="H12" s="4">
        <f>Table1378913[[#This Row],[Rate]]/SUM(Table1378913[Rate])</f>
        <v>0.23076923076923078</v>
      </c>
    </row>
    <row r="14" spans="2:24" ht="26.25" x14ac:dyDescent="0.4">
      <c r="E14" s="1" t="s">
        <v>29</v>
      </c>
      <c r="F14" s="2"/>
      <c r="G14" s="2"/>
    </row>
    <row r="15" spans="2:24" x14ac:dyDescent="0.25">
      <c r="E15" t="s">
        <v>0</v>
      </c>
      <c r="F15" t="s">
        <v>2</v>
      </c>
      <c r="G15" t="s">
        <v>1</v>
      </c>
      <c r="H15" t="s">
        <v>4</v>
      </c>
    </row>
    <row r="16" spans="2:24" x14ac:dyDescent="0.25">
      <c r="E16" t="s">
        <v>35</v>
      </c>
      <c r="F16">
        <v>3</v>
      </c>
      <c r="G16">
        <v>1</v>
      </c>
      <c r="H16" s="4">
        <f>Table13789[[#This Row],[Rate]]/SUM(Table13789[Rate])</f>
        <v>0.375</v>
      </c>
    </row>
    <row r="17" spans="5:24" x14ac:dyDescent="0.25">
      <c r="E17" t="s">
        <v>64</v>
      </c>
      <c r="F17">
        <v>0</v>
      </c>
      <c r="G17">
        <v>1</v>
      </c>
      <c r="H17" s="4">
        <f>Table13789[[#This Row],[Rate]]/SUM(Table13789[Rate])</f>
        <v>0</v>
      </c>
    </row>
    <row r="18" spans="5:24" x14ac:dyDescent="0.25">
      <c r="E18" t="s">
        <v>36</v>
      </c>
      <c r="F18">
        <v>3</v>
      </c>
      <c r="G18">
        <v>1</v>
      </c>
      <c r="H18" s="4">
        <f>Table13789[[#This Row],[Rate]]/SUM(Table13789[Rate])</f>
        <v>0.375</v>
      </c>
    </row>
    <row r="19" spans="5:24" x14ac:dyDescent="0.25">
      <c r="E19" t="s">
        <v>5</v>
      </c>
      <c r="F19">
        <v>2</v>
      </c>
      <c r="G19">
        <v>3</v>
      </c>
      <c r="H19" s="4">
        <f>Table13789[[#This Row],[Rate]]/SUM(Table13789[Rate])</f>
        <v>0.25</v>
      </c>
      <c r="W19" s="2"/>
    </row>
    <row r="21" spans="5:24" ht="26.25" x14ac:dyDescent="0.4">
      <c r="E21" s="1" t="s">
        <v>39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40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43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41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43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E30" s="1" t="s">
        <v>46</v>
      </c>
      <c r="F30" s="2"/>
      <c r="G30" s="2"/>
    </row>
    <row r="31" spans="5:24" x14ac:dyDescent="0.25">
      <c r="E31" t="s">
        <v>0</v>
      </c>
      <c r="F31" t="s">
        <v>2</v>
      </c>
      <c r="G31" t="s">
        <v>1</v>
      </c>
      <c r="H31" t="s">
        <v>4</v>
      </c>
    </row>
    <row r="32" spans="5:24" x14ac:dyDescent="0.25">
      <c r="E32" t="s">
        <v>50</v>
      </c>
      <c r="F32">
        <v>0.1</v>
      </c>
      <c r="G32">
        <v>1</v>
      </c>
      <c r="H32" s="3">
        <f>Table13789181924[[#This Row],[Rate]]/SUM(Table13789181924[Rate])</f>
        <v>2.4937655860349127E-3</v>
      </c>
    </row>
    <row r="33" spans="5:8" x14ac:dyDescent="0.25">
      <c r="E33" t="s">
        <v>69</v>
      </c>
      <c r="F33">
        <v>25</v>
      </c>
      <c r="G33">
        <v>20</v>
      </c>
      <c r="H33" s="4">
        <f>Table13789181924[[#This Row],[Rate]]/SUM(Table13789181924[Rate])</f>
        <v>0.62344139650872821</v>
      </c>
    </row>
    <row r="34" spans="5:8" x14ac:dyDescent="0.25">
      <c r="E34" t="s">
        <v>45</v>
      </c>
      <c r="F34">
        <v>15</v>
      </c>
      <c r="G34">
        <v>1</v>
      </c>
      <c r="H34" s="4">
        <f>Table13789181924[[#This Row],[Rate]]/SUM(Table13789181924[Rate])</f>
        <v>0.37406483790523687</v>
      </c>
    </row>
    <row r="36" spans="5:8" ht="26.25" x14ac:dyDescent="0.4">
      <c r="E36" s="1" t="s">
        <v>51</v>
      </c>
      <c r="F36" s="2"/>
      <c r="G36" s="2"/>
    </row>
    <row r="37" spans="5:8" x14ac:dyDescent="0.25">
      <c r="E37" t="s">
        <v>0</v>
      </c>
      <c r="F37" t="s">
        <v>2</v>
      </c>
      <c r="G37" t="s">
        <v>1</v>
      </c>
      <c r="H37" t="s">
        <v>4</v>
      </c>
    </row>
    <row r="38" spans="5:8" x14ac:dyDescent="0.25">
      <c r="E38" t="s">
        <v>33</v>
      </c>
      <c r="F38">
        <v>1</v>
      </c>
      <c r="G38">
        <v>1</v>
      </c>
      <c r="H38" s="3">
        <f>Table1378915[[#This Row],[Rate]]/SUM(Table1378915[Rate])</f>
        <v>0.25</v>
      </c>
    </row>
    <row r="39" spans="5:8" x14ac:dyDescent="0.25">
      <c r="E39" t="s">
        <v>37</v>
      </c>
      <c r="F39">
        <v>1</v>
      </c>
      <c r="G39">
        <v>1</v>
      </c>
      <c r="H39" s="4">
        <f>Table1378915[[#This Row],[Rate]]/SUM(Table1378915[Rate])</f>
        <v>0.25</v>
      </c>
    </row>
    <row r="40" spans="5:8" x14ac:dyDescent="0.25">
      <c r="E40" t="s">
        <v>64</v>
      </c>
      <c r="F40">
        <v>1</v>
      </c>
      <c r="G40">
        <v>1</v>
      </c>
      <c r="H40" s="4">
        <f>Table1378915[[#This Row],[Rate]]/SUM(Table1378915[Rate])</f>
        <v>0.25</v>
      </c>
    </row>
    <row r="41" spans="5:8" x14ac:dyDescent="0.25">
      <c r="E41" t="s">
        <v>62</v>
      </c>
      <c r="F41">
        <v>1</v>
      </c>
      <c r="G41">
        <v>1</v>
      </c>
      <c r="H41" s="4">
        <f>Table1378915[[#This Row],[Rate]]/SUM(Table1378915[Rate])</f>
        <v>0.25</v>
      </c>
    </row>
    <row r="43" spans="5:8" ht="26.25" x14ac:dyDescent="0.4">
      <c r="E43" s="1" t="s">
        <v>19</v>
      </c>
      <c r="F43" s="2"/>
      <c r="G43" s="2"/>
    </row>
    <row r="44" spans="5:8" x14ac:dyDescent="0.25">
      <c r="E44" t="s">
        <v>0</v>
      </c>
      <c r="F44" t="s">
        <v>2</v>
      </c>
      <c r="G44" t="s">
        <v>1</v>
      </c>
      <c r="H44" t="s">
        <v>4</v>
      </c>
    </row>
    <row r="45" spans="5:8" x14ac:dyDescent="0.25">
      <c r="E45" t="s">
        <v>8</v>
      </c>
      <c r="F45">
        <v>12</v>
      </c>
      <c r="G45">
        <v>1</v>
      </c>
      <c r="H45" s="4">
        <f>Table137891516[[#This Row],[Rate]]/SUM(Table137891516[Rate])</f>
        <v>0.22018348623853212</v>
      </c>
    </row>
    <row r="46" spans="5:8" x14ac:dyDescent="0.25">
      <c r="E46" t="s">
        <v>7</v>
      </c>
      <c r="F46">
        <v>25</v>
      </c>
      <c r="G46">
        <v>1</v>
      </c>
      <c r="H46" s="4">
        <f>Table137891516[[#This Row],[Rate]]/SUM(Table137891516[Rate])</f>
        <v>0.45871559633027525</v>
      </c>
    </row>
    <row r="47" spans="5:8" x14ac:dyDescent="0.25">
      <c r="E47" t="s">
        <v>49</v>
      </c>
      <c r="F47">
        <v>8</v>
      </c>
      <c r="G47">
        <v>1</v>
      </c>
      <c r="H47" s="4">
        <f>Table137891516[[#This Row],[Rate]]/SUM(Table137891516[Rate])</f>
        <v>0.14678899082568808</v>
      </c>
    </row>
    <row r="48" spans="5:8" x14ac:dyDescent="0.25">
      <c r="E48" t="s">
        <v>32</v>
      </c>
      <c r="F48">
        <v>3</v>
      </c>
      <c r="G48">
        <v>1</v>
      </c>
      <c r="H48" s="4">
        <f>Table137891516[[#This Row],[Rate]]/SUM(Table137891516[Rate])</f>
        <v>5.5045871559633031E-2</v>
      </c>
    </row>
    <row r="49" spans="5:8" x14ac:dyDescent="0.25">
      <c r="E49" t="s">
        <v>20</v>
      </c>
      <c r="F49">
        <v>3</v>
      </c>
      <c r="G49">
        <v>1</v>
      </c>
      <c r="H49" s="4">
        <f>Table137891516[[#This Row],[Rate]]/SUM(Table137891516[Rate])</f>
        <v>5.5045871559633031E-2</v>
      </c>
    </row>
    <row r="50" spans="5:8" x14ac:dyDescent="0.25">
      <c r="E50" t="s">
        <v>33</v>
      </c>
      <c r="F50">
        <v>3</v>
      </c>
      <c r="G50">
        <v>1</v>
      </c>
      <c r="H50" s="4">
        <f>Table137891516[[#This Row],[Rate]]/SUM(Table137891516[Rate])</f>
        <v>5.5045871559633031E-2</v>
      </c>
    </row>
    <row r="51" spans="5:8" x14ac:dyDescent="0.25">
      <c r="E51" t="s">
        <v>6</v>
      </c>
      <c r="F51">
        <v>0.5</v>
      </c>
      <c r="G51">
        <v>1</v>
      </c>
      <c r="H51" s="4">
        <f>Table137891516[[#This Row],[Rate]]/SUM(Table137891516[Rate])</f>
        <v>9.1743119266055051E-3</v>
      </c>
    </row>
    <row r="53" spans="5:8" ht="26.25" x14ac:dyDescent="0.4">
      <c r="E53" s="1" t="s">
        <v>44</v>
      </c>
      <c r="F53" s="2"/>
      <c r="G53" s="2"/>
    </row>
    <row r="54" spans="5:8" x14ac:dyDescent="0.25">
      <c r="E54" t="s">
        <v>0</v>
      </c>
      <c r="F54" t="s">
        <v>2</v>
      </c>
      <c r="G54" t="s">
        <v>1</v>
      </c>
      <c r="H54" t="s">
        <v>4</v>
      </c>
    </row>
    <row r="55" spans="5:8" x14ac:dyDescent="0.25">
      <c r="E55" t="s">
        <v>47</v>
      </c>
      <c r="F55">
        <v>1</v>
      </c>
      <c r="G55">
        <v>1</v>
      </c>
      <c r="H55" s="4">
        <f>Table137891520[[#This Row],[Rate]]/SUM(Table137891520[Rate])</f>
        <v>1</v>
      </c>
    </row>
    <row r="57" spans="5:8" ht="26.25" x14ac:dyDescent="0.4">
      <c r="E57" s="1" t="s">
        <v>52</v>
      </c>
      <c r="F57" s="2"/>
      <c r="G57" s="2"/>
    </row>
    <row r="58" spans="5:8" x14ac:dyDescent="0.25">
      <c r="E58" t="s">
        <v>0</v>
      </c>
      <c r="F58" t="s">
        <v>2</v>
      </c>
      <c r="G58" t="s">
        <v>1</v>
      </c>
      <c r="H58" t="s">
        <v>4</v>
      </c>
    </row>
    <row r="59" spans="5:8" x14ac:dyDescent="0.25">
      <c r="E59" t="s">
        <v>53</v>
      </c>
      <c r="F59">
        <v>1</v>
      </c>
      <c r="G59">
        <v>1</v>
      </c>
      <c r="H59" s="4">
        <f>Table1378915202[[#This Row],[Rate]]/SUM(Table1378915202[Rate])</f>
        <v>0.5</v>
      </c>
    </row>
    <row r="60" spans="5:8" x14ac:dyDescent="0.25">
      <c r="E60" t="s">
        <v>58</v>
      </c>
      <c r="F60">
        <v>1</v>
      </c>
      <c r="G60">
        <v>1</v>
      </c>
      <c r="H60" s="3">
        <f>Table1378915202[[#This Row],[Rate]]/SUM(Table1378915202[Rate])</f>
        <v>0.5</v>
      </c>
    </row>
    <row r="62" spans="5:8" ht="26.25" x14ac:dyDescent="0.4">
      <c r="E62" s="1" t="s">
        <v>79</v>
      </c>
      <c r="F62" s="2"/>
      <c r="G62" s="2"/>
    </row>
    <row r="63" spans="5:8" x14ac:dyDescent="0.25">
      <c r="E63" t="s">
        <v>0</v>
      </c>
      <c r="F63" t="s">
        <v>2</v>
      </c>
      <c r="G63" t="s">
        <v>1</v>
      </c>
      <c r="H63" t="s">
        <v>4</v>
      </c>
    </row>
    <row r="64" spans="5:8" x14ac:dyDescent="0.25">
      <c r="E64" t="s">
        <v>6</v>
      </c>
      <c r="F64">
        <v>10</v>
      </c>
      <c r="G64">
        <v>1</v>
      </c>
      <c r="H64" s="4">
        <f>Table1378913147[[#This Row],[Rate]]/SUM(Table1378913147[Rate])</f>
        <v>0.66225165562913912</v>
      </c>
    </row>
    <row r="65" spans="5:8" x14ac:dyDescent="0.25">
      <c r="E65" t="s">
        <v>6</v>
      </c>
      <c r="F65">
        <v>4</v>
      </c>
      <c r="G65">
        <v>7</v>
      </c>
      <c r="H65" s="4">
        <f>Table1378913147[[#This Row],[Rate]]/SUM(Table1378913147[Rate])</f>
        <v>0.26490066225165565</v>
      </c>
    </row>
    <row r="66" spans="5:8" x14ac:dyDescent="0.25">
      <c r="E66" t="s">
        <v>6</v>
      </c>
      <c r="F66">
        <v>1</v>
      </c>
      <c r="G66">
        <v>25</v>
      </c>
      <c r="H66" s="4">
        <f>Table1378913147[[#This Row],[Rate]]/SUM(Table1378913147[Rate])</f>
        <v>6.6225165562913912E-2</v>
      </c>
    </row>
    <row r="67" spans="5:8" x14ac:dyDescent="0.25">
      <c r="E67" t="s">
        <v>6</v>
      </c>
      <c r="F67">
        <v>0.1</v>
      </c>
      <c r="G67">
        <v>200</v>
      </c>
      <c r="H67" s="4">
        <f>Table1378913147[[#This Row],[Rate]]/SUM(Table1378913147[Rate])</f>
        <v>6.6225165562913916E-3</v>
      </c>
    </row>
    <row r="69" spans="5:8" ht="26.25" x14ac:dyDescent="0.4">
      <c r="E69" s="1" t="s">
        <v>73</v>
      </c>
      <c r="F69" s="2"/>
      <c r="G69" s="2"/>
    </row>
    <row r="70" spans="5:8" x14ac:dyDescent="0.25">
      <c r="E70" t="s">
        <v>0</v>
      </c>
      <c r="F70" t="s">
        <v>2</v>
      </c>
      <c r="G70" t="s">
        <v>1</v>
      </c>
      <c r="H70" t="s">
        <v>4</v>
      </c>
    </row>
    <row r="71" spans="5:8" x14ac:dyDescent="0.25">
      <c r="E71" t="s">
        <v>7</v>
      </c>
      <c r="F71">
        <v>10</v>
      </c>
      <c r="G71">
        <v>1</v>
      </c>
      <c r="H71" s="4">
        <f>Table13789131478[[#This Row],[Rate]]/SUM(Table13789131478[Rate])</f>
        <v>0.66225165562913912</v>
      </c>
    </row>
    <row r="72" spans="5:8" x14ac:dyDescent="0.25">
      <c r="E72" t="s">
        <v>7</v>
      </c>
      <c r="F72">
        <v>4</v>
      </c>
      <c r="G72">
        <v>5</v>
      </c>
      <c r="H72" s="4">
        <f>Table13789131478[[#This Row],[Rate]]/SUM(Table13789131478[Rate])</f>
        <v>0.26490066225165565</v>
      </c>
    </row>
    <row r="73" spans="5:8" x14ac:dyDescent="0.25">
      <c r="E73" t="s">
        <v>7</v>
      </c>
      <c r="F73">
        <v>1</v>
      </c>
      <c r="G73">
        <v>10</v>
      </c>
      <c r="H73" s="4">
        <f>Table13789131478[[#This Row],[Rate]]/SUM(Table13789131478[Rate])</f>
        <v>6.6225165562913912E-2</v>
      </c>
    </row>
    <row r="74" spans="5:8" x14ac:dyDescent="0.25">
      <c r="E74" t="s">
        <v>7</v>
      </c>
      <c r="F74">
        <v>0.1</v>
      </c>
      <c r="G74">
        <v>25</v>
      </c>
      <c r="H74" s="4">
        <f>Table13789131478[[#This Row],[Rate]]/SUM(Table13789131478[Rate])</f>
        <v>6.6225165562913916E-3</v>
      </c>
    </row>
  </sheetData>
  <phoneticPr fontId="4" type="noConversion"/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2025-02-17T18:35:52Z</dcterms:modified>
</cp:coreProperties>
</file>